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queryTables/queryTable1.xml" ContentType="application/vnd.openxmlformats-officedocument.spreadsheetml.queryTable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tublen\Downloads\"/>
    </mc:Choice>
  </mc:AlternateContent>
  <bookViews>
    <workbookView xWindow="0" yWindow="0" windowWidth="15270" windowHeight="3945" tabRatio="782" firstSheet="46" activeTab="58"/>
  </bookViews>
  <sheets>
    <sheet name="Guide" sheetId="1" r:id="rId1"/>
    <sheet name="S3-Data" sheetId="2" r:id="rId2"/>
    <sheet name="S3-Chart" sheetId="3" r:id="rId3"/>
    <sheet name="S4-Data" sheetId="4" r:id="rId4"/>
    <sheet name="S4-Chart" sheetId="5" r:id="rId5"/>
    <sheet name="S5-Data" sheetId="6" r:id="rId6"/>
    <sheet name="S5-Chart" sheetId="7" r:id="rId7"/>
    <sheet name="S6-Data" sheetId="8" r:id="rId8"/>
    <sheet name="S6-Chart" sheetId="9" r:id="rId9"/>
    <sheet name="S7-Data" sheetId="10" r:id="rId10"/>
    <sheet name="S7-Chart" sheetId="11" r:id="rId11"/>
    <sheet name="S8-Data" sheetId="12" r:id="rId12"/>
    <sheet name="S8-Chart" sheetId="13" r:id="rId13"/>
    <sheet name="S9-Data" sheetId="14" r:id="rId14"/>
    <sheet name="S9-Chart" sheetId="15" r:id="rId15"/>
    <sheet name="S10-Data" sheetId="16" r:id="rId16"/>
    <sheet name="S10-Chart" sheetId="17" r:id="rId17"/>
    <sheet name="S11-Data" sheetId="18" r:id="rId18"/>
    <sheet name="S11-Chart" sheetId="19" r:id="rId19"/>
    <sheet name="S12-Data" sheetId="20" r:id="rId20"/>
    <sheet name="S12-Chart" sheetId="21" r:id="rId21"/>
    <sheet name="S13-Data" sheetId="22" r:id="rId22"/>
    <sheet name="S13-Chart" sheetId="23" r:id="rId23"/>
    <sheet name="S14-Data" sheetId="24" r:id="rId24"/>
    <sheet name="S14-Chart" sheetId="25" r:id="rId25"/>
    <sheet name="S15-Data" sheetId="26" r:id="rId26"/>
    <sheet name="S15-Chart" sheetId="27" r:id="rId27"/>
    <sheet name="S16-Data" sheetId="62" r:id="rId28"/>
    <sheet name="S16-Chart" sheetId="63" r:id="rId29"/>
    <sheet name="S17-Data" sheetId="64" r:id="rId30"/>
    <sheet name="S17-Charts" sheetId="65" r:id="rId31"/>
    <sheet name="S18-Data" sheetId="66" r:id="rId32"/>
    <sheet name="S18-Chart" sheetId="67" r:id="rId33"/>
    <sheet name="S19-Data" sheetId="68" r:id="rId34"/>
    <sheet name="S19-Chart" sheetId="69" r:id="rId35"/>
    <sheet name="S20-Data" sheetId="70" r:id="rId36"/>
    <sheet name="S20-Chart" sheetId="71" r:id="rId37"/>
    <sheet name="S22-Data" sheetId="72" r:id="rId38"/>
    <sheet name="S22-Charts" sheetId="73" r:id="rId39"/>
    <sheet name="S23-Data" sheetId="74" r:id="rId40"/>
    <sheet name="S23-Chart" sheetId="75" r:id="rId41"/>
    <sheet name="S24-Data" sheetId="76" r:id="rId42"/>
    <sheet name="S24-Chart" sheetId="77" r:id="rId43"/>
    <sheet name="S25-Data" sheetId="78" r:id="rId44"/>
    <sheet name="S25-Chart" sheetId="79" r:id="rId45"/>
    <sheet name="S26-Data" sheetId="80" r:id="rId46"/>
    <sheet name="S26-Chart" sheetId="81" r:id="rId47"/>
    <sheet name="S27-Data" sheetId="82" r:id="rId48"/>
    <sheet name="S27-Chart" sheetId="83" r:id="rId49"/>
    <sheet name="S28-Data" sheetId="84" r:id="rId50"/>
    <sheet name="S28-Chart" sheetId="85" r:id="rId51"/>
    <sheet name="S29-Data" sheetId="86" r:id="rId52"/>
    <sheet name="S29-Chart" sheetId="87" r:id="rId53"/>
    <sheet name="S30-Data" sheetId="90" r:id="rId54"/>
    <sheet name="S30-Charts" sheetId="91" r:id="rId55"/>
    <sheet name="S31-Data" sheetId="92" r:id="rId56"/>
    <sheet name="S31-Charts" sheetId="93" r:id="rId57"/>
    <sheet name="S32-Data" sheetId="94" r:id="rId58"/>
    <sheet name="S32-Chart" sheetId="95" r:id="rId59"/>
  </sheets>
  <definedNames>
    <definedName name="alex" localSheetId="45">'S26-Data'!$C$3:$J$76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6" i="78" l="1"/>
  <c r="F176" i="78"/>
  <c r="J175" i="76"/>
  <c r="F175" i="76"/>
  <c r="J174" i="76"/>
  <c r="F174" i="76"/>
  <c r="F177" i="78"/>
  <c r="J177" i="78"/>
  <c r="D310" i="70"/>
  <c r="F310" i="70"/>
  <c r="F2" i="70"/>
  <c r="F3" i="70"/>
  <c r="F4" i="70"/>
  <c r="F5" i="70"/>
  <c r="F6" i="70"/>
  <c r="F7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F32" i="70"/>
  <c r="F33" i="70"/>
  <c r="F34" i="70"/>
  <c r="F35" i="70"/>
  <c r="F36" i="70"/>
  <c r="F37" i="70"/>
  <c r="F38" i="70"/>
  <c r="F39" i="70"/>
  <c r="F40" i="70"/>
  <c r="F41" i="70"/>
  <c r="F42" i="70"/>
  <c r="F43" i="70"/>
  <c r="F44" i="70"/>
  <c r="F45" i="70"/>
  <c r="F46" i="70"/>
  <c r="F47" i="70"/>
  <c r="F48" i="70"/>
  <c r="F49" i="70"/>
  <c r="F50" i="70"/>
  <c r="F51" i="70"/>
  <c r="F52" i="70"/>
  <c r="F53" i="70"/>
  <c r="F54" i="70"/>
  <c r="F55" i="70"/>
  <c r="F56" i="70"/>
  <c r="F57" i="70"/>
  <c r="F58" i="70"/>
  <c r="F59" i="70"/>
  <c r="F60" i="70"/>
  <c r="F61" i="70"/>
  <c r="F62" i="70"/>
  <c r="F63" i="70"/>
  <c r="F64" i="70"/>
  <c r="F65" i="70"/>
  <c r="F66" i="70"/>
  <c r="F67" i="70"/>
  <c r="F68" i="70"/>
  <c r="F69" i="70"/>
  <c r="F70" i="70"/>
  <c r="F71" i="70"/>
  <c r="F72" i="70"/>
  <c r="F73" i="70"/>
  <c r="F74" i="70"/>
  <c r="F75" i="70"/>
  <c r="F76" i="70"/>
  <c r="F77" i="70"/>
  <c r="F78" i="70"/>
  <c r="F79" i="70"/>
  <c r="F80" i="70"/>
  <c r="F81" i="70"/>
  <c r="F82" i="70"/>
  <c r="F83" i="70"/>
  <c r="F84" i="70"/>
  <c r="F85" i="70"/>
  <c r="F86" i="70"/>
  <c r="F87" i="70"/>
  <c r="F88" i="70"/>
  <c r="F89" i="70"/>
  <c r="F90" i="70"/>
  <c r="F91" i="70"/>
  <c r="F92" i="70"/>
  <c r="F93" i="70"/>
  <c r="F94" i="70"/>
  <c r="F95" i="70"/>
  <c r="F96" i="70"/>
  <c r="F97" i="70"/>
  <c r="F98" i="70"/>
  <c r="F99" i="70"/>
  <c r="F100" i="70"/>
  <c r="F101" i="70"/>
  <c r="F102" i="70"/>
  <c r="F103" i="70"/>
  <c r="F104" i="70"/>
  <c r="F105" i="70"/>
  <c r="F106" i="70"/>
  <c r="F107" i="70"/>
  <c r="F108" i="70"/>
  <c r="F109" i="70"/>
  <c r="F110" i="70"/>
  <c r="F111" i="70"/>
  <c r="F112" i="70"/>
  <c r="F113" i="70"/>
  <c r="F114" i="70"/>
  <c r="F115" i="70"/>
  <c r="F116" i="70"/>
  <c r="F117" i="70"/>
  <c r="F118" i="70"/>
  <c r="F119" i="70"/>
  <c r="F120" i="70"/>
  <c r="F121" i="70"/>
  <c r="F122" i="70"/>
  <c r="F123" i="70"/>
  <c r="F124" i="70"/>
  <c r="F125" i="70"/>
  <c r="F126" i="70"/>
  <c r="F127" i="70"/>
  <c r="F128" i="70"/>
  <c r="F129" i="70"/>
  <c r="F130" i="70"/>
  <c r="F131" i="70"/>
  <c r="F132" i="70"/>
  <c r="F133" i="70"/>
  <c r="F134" i="70"/>
  <c r="F135" i="70"/>
  <c r="F136" i="70"/>
  <c r="F137" i="70"/>
  <c r="F138" i="70"/>
  <c r="F139" i="70"/>
  <c r="F140" i="70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61" i="70"/>
  <c r="F162" i="70"/>
  <c r="F163" i="70"/>
  <c r="F164" i="70"/>
  <c r="F165" i="70"/>
  <c r="F166" i="70"/>
  <c r="F167" i="70"/>
  <c r="F168" i="70"/>
  <c r="F169" i="70"/>
  <c r="F170" i="70"/>
  <c r="F171" i="70"/>
  <c r="F172" i="70"/>
  <c r="F173" i="70"/>
  <c r="F174" i="70"/>
  <c r="F175" i="70"/>
  <c r="F176" i="70"/>
  <c r="F177" i="70"/>
  <c r="F178" i="70"/>
  <c r="F179" i="70"/>
  <c r="F180" i="70"/>
  <c r="F181" i="70"/>
  <c r="F182" i="70"/>
  <c r="F183" i="70"/>
  <c r="F184" i="70"/>
  <c r="F185" i="70"/>
  <c r="F186" i="70"/>
  <c r="F187" i="70"/>
  <c r="F188" i="70"/>
  <c r="F189" i="70"/>
  <c r="F190" i="70"/>
  <c r="F191" i="70"/>
  <c r="F192" i="70"/>
  <c r="F193" i="70"/>
  <c r="F194" i="70"/>
  <c r="F195" i="70"/>
  <c r="F196" i="70"/>
  <c r="F197" i="70"/>
  <c r="F198" i="70"/>
  <c r="F199" i="70"/>
  <c r="F200" i="70"/>
  <c r="F201" i="70"/>
  <c r="F202" i="70"/>
  <c r="F203" i="70"/>
  <c r="F204" i="70"/>
  <c r="F205" i="70"/>
  <c r="F206" i="70"/>
  <c r="F207" i="70"/>
  <c r="F208" i="70"/>
  <c r="F209" i="70"/>
  <c r="F210" i="70"/>
  <c r="F211" i="70"/>
  <c r="F212" i="70"/>
  <c r="F213" i="70"/>
  <c r="F214" i="70"/>
  <c r="F215" i="70"/>
  <c r="F216" i="70"/>
  <c r="F217" i="70"/>
  <c r="F218" i="70"/>
  <c r="F219" i="70"/>
  <c r="F220" i="70"/>
  <c r="F221" i="70"/>
  <c r="F222" i="70"/>
  <c r="F223" i="70"/>
  <c r="F224" i="70"/>
  <c r="F225" i="70"/>
  <c r="F226" i="70"/>
  <c r="F227" i="70"/>
  <c r="F228" i="70"/>
  <c r="F229" i="70"/>
  <c r="F230" i="70"/>
  <c r="F231" i="70"/>
  <c r="F232" i="70"/>
  <c r="F233" i="70"/>
  <c r="F234" i="70"/>
  <c r="F235" i="70"/>
  <c r="F236" i="70"/>
  <c r="F237" i="70"/>
  <c r="F238" i="70"/>
  <c r="F239" i="70"/>
  <c r="F240" i="70"/>
  <c r="F241" i="70"/>
  <c r="F242" i="70"/>
  <c r="F243" i="70"/>
  <c r="F244" i="70"/>
  <c r="F245" i="70"/>
  <c r="F246" i="70"/>
  <c r="F247" i="70"/>
  <c r="F248" i="70"/>
  <c r="F249" i="70"/>
  <c r="F250" i="70"/>
  <c r="F251" i="70"/>
  <c r="F252" i="70"/>
  <c r="F253" i="70"/>
  <c r="F254" i="70"/>
  <c r="F255" i="70"/>
  <c r="F256" i="70"/>
  <c r="F257" i="70"/>
  <c r="F258" i="70"/>
  <c r="F259" i="70"/>
  <c r="F260" i="70"/>
  <c r="F261" i="70"/>
  <c r="F262" i="70"/>
  <c r="F263" i="70"/>
  <c r="F264" i="70"/>
  <c r="F265" i="70"/>
  <c r="F266" i="70"/>
  <c r="F267" i="70"/>
  <c r="F268" i="70"/>
  <c r="F269" i="70"/>
  <c r="F270" i="70"/>
  <c r="F271" i="70"/>
  <c r="F272" i="70"/>
  <c r="F273" i="70"/>
  <c r="F274" i="70"/>
  <c r="F275" i="70"/>
  <c r="F276" i="70"/>
  <c r="F277" i="70"/>
  <c r="F278" i="70"/>
  <c r="F279" i="70"/>
  <c r="F280" i="70"/>
  <c r="F281" i="70"/>
  <c r="F282" i="70"/>
  <c r="F283" i="70"/>
  <c r="F284" i="70"/>
  <c r="F285" i="70"/>
  <c r="F286" i="70"/>
  <c r="F287" i="70"/>
  <c r="F288" i="70"/>
  <c r="F289" i="70"/>
  <c r="F290" i="70"/>
  <c r="F291" i="70"/>
  <c r="F292" i="70"/>
  <c r="F293" i="70"/>
  <c r="F294" i="70"/>
  <c r="F295" i="70"/>
  <c r="F296" i="70"/>
  <c r="F297" i="70"/>
  <c r="F298" i="70"/>
  <c r="F299" i="70"/>
  <c r="F300" i="70"/>
  <c r="F301" i="70"/>
  <c r="F302" i="70"/>
  <c r="F303" i="70"/>
  <c r="F304" i="70"/>
  <c r="F305" i="70"/>
  <c r="F306" i="70"/>
  <c r="F307" i="70"/>
  <c r="F308" i="70"/>
  <c r="F309" i="70"/>
  <c r="F59" i="64"/>
  <c r="H59" i="64"/>
  <c r="I59" i="64"/>
  <c r="J59" i="64"/>
  <c r="C550" i="24"/>
  <c r="D550" i="24"/>
  <c r="E550" i="24"/>
  <c r="C551" i="24"/>
  <c r="D551" i="24"/>
  <c r="E551" i="24"/>
  <c r="C550" i="22"/>
  <c r="D550" i="22"/>
  <c r="E550" i="22"/>
  <c r="F550" i="22"/>
  <c r="C551" i="22"/>
  <c r="D551" i="22"/>
  <c r="E551" i="22"/>
  <c r="F551" i="22"/>
  <c r="C184" i="18"/>
  <c r="D184" i="18"/>
  <c r="E184" i="18"/>
  <c r="G187" i="12"/>
  <c r="C29" i="10"/>
  <c r="D184" i="2"/>
  <c r="E184" i="2"/>
  <c r="F184" i="2"/>
  <c r="D2" i="2"/>
  <c r="E2" i="2"/>
  <c r="D3" i="2"/>
  <c r="E3" i="2"/>
  <c r="D4" i="2"/>
  <c r="E4" i="2"/>
  <c r="D5" i="2"/>
  <c r="E5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K4" i="2"/>
  <c r="H184" i="2"/>
  <c r="J175" i="78"/>
  <c r="F175" i="78"/>
  <c r="J173" i="76"/>
  <c r="F173" i="76"/>
  <c r="C549" i="24"/>
  <c r="D549" i="24"/>
  <c r="E549" i="24"/>
  <c r="C549" i="22"/>
  <c r="D549" i="22"/>
  <c r="E549" i="22"/>
  <c r="F549" i="22"/>
  <c r="J3" i="14"/>
  <c r="E187" i="12"/>
  <c r="F187" i="12"/>
  <c r="H187" i="12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K3" i="8"/>
  <c r="G33" i="8"/>
  <c r="D33" i="8"/>
  <c r="E33" i="8"/>
  <c r="E5" i="86"/>
  <c r="E4" i="86"/>
  <c r="E3" i="86"/>
  <c r="E2" i="86"/>
  <c r="L16" i="84"/>
  <c r="O3" i="82"/>
  <c r="O4" i="82"/>
  <c r="O5" i="82"/>
  <c r="O6" i="82"/>
  <c r="O7" i="82"/>
  <c r="O8" i="82"/>
  <c r="O9" i="82"/>
  <c r="O10" i="82"/>
  <c r="O11" i="82"/>
  <c r="O12" i="82"/>
  <c r="O13" i="82"/>
  <c r="O14" i="82"/>
  <c r="O15" i="82"/>
  <c r="O16" i="82"/>
  <c r="O17" i="82"/>
  <c r="O18" i="82"/>
  <c r="O19" i="82"/>
  <c r="O20" i="82"/>
  <c r="O21" i="82"/>
  <c r="O22" i="82"/>
  <c r="O23" i="82"/>
  <c r="O24" i="82"/>
  <c r="O25" i="82"/>
  <c r="O26" i="82"/>
  <c r="O27" i="82"/>
  <c r="O28" i="82"/>
  <c r="O29" i="82"/>
  <c r="O30" i="82"/>
  <c r="O31" i="82"/>
  <c r="O32" i="82"/>
  <c r="O33" i="82"/>
  <c r="O34" i="82"/>
  <c r="O35" i="82"/>
  <c r="O36" i="82"/>
  <c r="O37" i="82"/>
  <c r="O38" i="82"/>
  <c r="O39" i="82"/>
  <c r="O40" i="82"/>
  <c r="O41" i="82"/>
  <c r="O42" i="82"/>
  <c r="O43" i="82"/>
  <c r="O44" i="82"/>
  <c r="O45" i="82"/>
  <c r="O46" i="82"/>
  <c r="O47" i="82"/>
  <c r="O48" i="82"/>
  <c r="O49" i="82"/>
  <c r="O50" i="82"/>
  <c r="O51" i="82"/>
  <c r="O52" i="82"/>
  <c r="O53" i="82"/>
  <c r="O54" i="82"/>
  <c r="O55" i="82"/>
  <c r="O56" i="82"/>
  <c r="O57" i="82"/>
  <c r="O58" i="82"/>
  <c r="O59" i="82"/>
  <c r="O60" i="82"/>
  <c r="O61" i="82"/>
  <c r="O62" i="82"/>
  <c r="O63" i="82"/>
  <c r="O64" i="82"/>
  <c r="O65" i="82"/>
  <c r="O66" i="82"/>
  <c r="O67" i="82"/>
  <c r="O68" i="82"/>
  <c r="O69" i="82"/>
  <c r="O70" i="82"/>
  <c r="O71" i="82"/>
  <c r="O72" i="82"/>
  <c r="O73" i="82"/>
  <c r="O74" i="82"/>
  <c r="O75" i="82"/>
  <c r="O76" i="82"/>
  <c r="O77" i="82"/>
  <c r="O78" i="82"/>
  <c r="O79" i="82"/>
  <c r="O80" i="82"/>
  <c r="O81" i="82"/>
  <c r="O82" i="82"/>
  <c r="O83" i="82"/>
  <c r="O84" i="82"/>
  <c r="O85" i="82"/>
  <c r="O86" i="82"/>
  <c r="O87" i="82"/>
  <c r="O88" i="82"/>
  <c r="O89" i="82"/>
  <c r="O90" i="82"/>
  <c r="O91" i="82"/>
  <c r="O92" i="82"/>
  <c r="O93" i="82"/>
  <c r="O94" i="82"/>
  <c r="O95" i="82"/>
  <c r="O96" i="82"/>
  <c r="O97" i="82"/>
  <c r="O98" i="82"/>
  <c r="O99" i="82"/>
  <c r="O100" i="82"/>
  <c r="O101" i="82"/>
  <c r="O102" i="82"/>
  <c r="O103" i="82"/>
  <c r="O104" i="82"/>
  <c r="O105" i="82"/>
  <c r="O106" i="82"/>
  <c r="O107" i="82"/>
  <c r="O108" i="82"/>
  <c r="O109" i="82"/>
  <c r="O110" i="82"/>
  <c r="O111" i="82"/>
  <c r="O112" i="82"/>
  <c r="O113" i="82"/>
  <c r="O114" i="82"/>
  <c r="O115" i="82"/>
  <c r="O116" i="82"/>
  <c r="O117" i="82"/>
  <c r="O118" i="82"/>
  <c r="O119" i="82"/>
  <c r="O120" i="82"/>
  <c r="O121" i="82"/>
  <c r="O122" i="82"/>
  <c r="O123" i="82"/>
  <c r="O124" i="82"/>
  <c r="O125" i="82"/>
  <c r="O126" i="82"/>
  <c r="O127" i="82"/>
  <c r="O128" i="82"/>
  <c r="O129" i="82"/>
  <c r="O130" i="82"/>
  <c r="O131" i="82"/>
  <c r="O132" i="82"/>
  <c r="O133" i="82"/>
  <c r="O134" i="82"/>
  <c r="O135" i="82"/>
  <c r="O136" i="82"/>
  <c r="O137" i="82"/>
  <c r="O138" i="82"/>
  <c r="O139" i="82"/>
  <c r="O140" i="82"/>
  <c r="O141" i="82"/>
  <c r="O142" i="82"/>
  <c r="O143" i="82"/>
  <c r="O144" i="82"/>
  <c r="O145" i="82"/>
  <c r="O146" i="82"/>
  <c r="O147" i="82"/>
  <c r="O148" i="82"/>
  <c r="O149" i="82"/>
  <c r="O150" i="82"/>
  <c r="O151" i="82"/>
  <c r="O152" i="82"/>
  <c r="O153" i="82"/>
  <c r="O154" i="82"/>
  <c r="O155" i="82"/>
  <c r="O156" i="82"/>
  <c r="O157" i="82"/>
  <c r="O158" i="82"/>
  <c r="O159" i="82"/>
  <c r="O160" i="82"/>
  <c r="O161" i="82"/>
  <c r="O162" i="82"/>
  <c r="O163" i="82"/>
  <c r="O164" i="82"/>
  <c r="O165" i="82"/>
  <c r="O166" i="82"/>
  <c r="O167" i="82"/>
  <c r="O168" i="82"/>
  <c r="O169" i="82"/>
  <c r="O170" i="82"/>
  <c r="O171" i="82"/>
  <c r="O172" i="82"/>
  <c r="O173" i="82"/>
  <c r="O174" i="82"/>
  <c r="O175" i="82"/>
  <c r="O176" i="82"/>
  <c r="O177" i="82"/>
  <c r="O178" i="82"/>
  <c r="O179" i="82"/>
  <c r="O180" i="82"/>
  <c r="O181" i="82"/>
  <c r="O182" i="82"/>
  <c r="O183" i="82"/>
  <c r="O184" i="82"/>
  <c r="O185" i="82"/>
  <c r="O186" i="82"/>
  <c r="O187" i="82"/>
  <c r="O188" i="82"/>
  <c r="O189" i="82"/>
  <c r="O190" i="82"/>
  <c r="O191" i="82"/>
  <c r="O192" i="82"/>
  <c r="O193" i="82"/>
  <c r="O194" i="82"/>
  <c r="O195" i="82"/>
  <c r="O196" i="82"/>
  <c r="O197" i="82"/>
  <c r="O198" i="82"/>
  <c r="O199" i="82"/>
  <c r="O200" i="82"/>
  <c r="O201" i="82"/>
  <c r="O202" i="82"/>
  <c r="O203" i="82"/>
  <c r="O204" i="82"/>
  <c r="O205" i="82"/>
  <c r="O206" i="82"/>
  <c r="O207" i="82"/>
  <c r="O208" i="82"/>
  <c r="O209" i="82"/>
  <c r="O210" i="82"/>
  <c r="O211" i="82"/>
  <c r="O212" i="82"/>
  <c r="O213" i="82"/>
  <c r="O214" i="82"/>
  <c r="O215" i="82"/>
  <c r="O216" i="82"/>
  <c r="O217" i="82"/>
  <c r="O218" i="82"/>
  <c r="O219" i="82"/>
  <c r="O220" i="82"/>
  <c r="O221" i="82"/>
  <c r="O222" i="82"/>
  <c r="O223" i="82"/>
  <c r="O224" i="82"/>
  <c r="O225" i="82"/>
  <c r="O226" i="82"/>
  <c r="O227" i="82"/>
  <c r="O228" i="82"/>
  <c r="O229" i="82"/>
  <c r="O230" i="82"/>
  <c r="O231" i="82"/>
  <c r="O232" i="82"/>
  <c r="O233" i="82"/>
  <c r="O234" i="82"/>
  <c r="O235" i="82"/>
  <c r="O236" i="82"/>
  <c r="O237" i="82"/>
  <c r="O238" i="82"/>
  <c r="O239" i="82"/>
  <c r="O240" i="82"/>
  <c r="O241" i="82"/>
  <c r="O242" i="82"/>
  <c r="O243" i="82"/>
  <c r="O244" i="82"/>
  <c r="O245" i="82"/>
  <c r="O246" i="82"/>
  <c r="O247" i="82"/>
  <c r="O248" i="82"/>
  <c r="O249" i="82"/>
  <c r="O250" i="82"/>
  <c r="O251" i="82"/>
  <c r="O252" i="82"/>
  <c r="O253" i="82"/>
  <c r="O254" i="82"/>
  <c r="O255" i="82"/>
  <c r="O256" i="82"/>
  <c r="O257" i="82"/>
  <c r="O258" i="82"/>
  <c r="O259" i="82"/>
  <c r="O260" i="82"/>
  <c r="O261" i="82"/>
  <c r="O262" i="82"/>
  <c r="O263" i="82"/>
  <c r="O264" i="82"/>
  <c r="O265" i="82"/>
  <c r="O266" i="82"/>
  <c r="O267" i="82"/>
  <c r="O268" i="82"/>
  <c r="O269" i="82"/>
  <c r="O270" i="82"/>
  <c r="O271" i="82"/>
  <c r="O272" i="82"/>
  <c r="O273" i="82"/>
  <c r="O274" i="82"/>
  <c r="O275" i="82"/>
  <c r="O276" i="82"/>
  <c r="O277" i="82"/>
  <c r="O278" i="82"/>
  <c r="O279" i="82"/>
  <c r="O280" i="82"/>
  <c r="O281" i="82"/>
  <c r="O282" i="82"/>
  <c r="O283" i="82"/>
  <c r="O284" i="82"/>
  <c r="O285" i="82"/>
  <c r="O286" i="82"/>
  <c r="O287" i="82"/>
  <c r="O288" i="82"/>
  <c r="O289" i="82"/>
  <c r="O290" i="82"/>
  <c r="O291" i="82"/>
  <c r="O292" i="82"/>
  <c r="O293" i="82"/>
  <c r="O294" i="82"/>
  <c r="O295" i="82"/>
  <c r="O296" i="82"/>
  <c r="O297" i="82"/>
  <c r="O298" i="82"/>
  <c r="O299" i="82"/>
  <c r="O300" i="82"/>
  <c r="O301" i="82"/>
  <c r="O302" i="82"/>
  <c r="O303" i="82"/>
  <c r="O304" i="82"/>
  <c r="O305" i="82"/>
  <c r="O306" i="82"/>
  <c r="O307" i="82"/>
  <c r="O308" i="82"/>
  <c r="O309" i="82"/>
  <c r="O310" i="82"/>
  <c r="O311" i="82"/>
  <c r="O2" i="82"/>
  <c r="J171" i="76"/>
  <c r="J173" i="78"/>
  <c r="J174" i="78"/>
  <c r="F174" i="78"/>
  <c r="J172" i="76"/>
  <c r="F172" i="76"/>
  <c r="F171" i="76"/>
  <c r="F173" i="78"/>
  <c r="J172" i="78"/>
  <c r="F172" i="78"/>
  <c r="J170" i="76"/>
  <c r="F170" i="76"/>
  <c r="D302" i="70"/>
  <c r="D303" i="70"/>
  <c r="D304" i="70"/>
  <c r="D305" i="70"/>
  <c r="D306" i="70"/>
  <c r="D307" i="70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30" i="26"/>
  <c r="C546" i="24"/>
  <c r="D546" i="24"/>
  <c r="E546" i="24"/>
  <c r="C547" i="24"/>
  <c r="D547" i="24"/>
  <c r="E547" i="24"/>
  <c r="C548" i="24"/>
  <c r="D548" i="24"/>
  <c r="E548" i="24"/>
  <c r="A6" i="24"/>
  <c r="C546" i="22"/>
  <c r="D546" i="22"/>
  <c r="E546" i="22"/>
  <c r="F546" i="22"/>
  <c r="C547" i="22"/>
  <c r="D547" i="22"/>
  <c r="E547" i="22"/>
  <c r="F547" i="22"/>
  <c r="C548" i="22"/>
  <c r="D548" i="22"/>
  <c r="E548" i="22"/>
  <c r="F548" i="22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30" i="20"/>
  <c r="C183" i="18"/>
  <c r="D183" i="18"/>
  <c r="E183" i="18"/>
  <c r="I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2" i="16"/>
  <c r="E186" i="12"/>
  <c r="F186" i="12"/>
  <c r="G186" i="12"/>
  <c r="H186" i="12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31" i="6"/>
  <c r="F3" i="64"/>
  <c r="F4" i="64"/>
  <c r="F5" i="64"/>
  <c r="F6" i="64"/>
  <c r="F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F25" i="64"/>
  <c r="F26" i="64"/>
  <c r="F27" i="64"/>
  <c r="F28" i="64"/>
  <c r="F29" i="64"/>
  <c r="F30" i="64"/>
  <c r="F31" i="64"/>
  <c r="F32" i="64"/>
  <c r="F33" i="64"/>
  <c r="F34" i="64"/>
  <c r="F35" i="64"/>
  <c r="F36" i="64"/>
  <c r="F37" i="64"/>
  <c r="F38" i="64"/>
  <c r="F39" i="64"/>
  <c r="F40" i="64"/>
  <c r="F41" i="64"/>
  <c r="F42" i="64"/>
  <c r="F43" i="64"/>
  <c r="F44" i="64"/>
  <c r="F45" i="64"/>
  <c r="F46" i="64"/>
  <c r="F47" i="64"/>
  <c r="F48" i="64"/>
  <c r="F49" i="64"/>
  <c r="F50" i="64"/>
  <c r="F51" i="64"/>
  <c r="F52" i="64"/>
  <c r="F53" i="64"/>
  <c r="F54" i="64"/>
  <c r="F55" i="64"/>
  <c r="F56" i="64"/>
  <c r="F57" i="64"/>
  <c r="F58" i="64"/>
  <c r="F2" i="64"/>
  <c r="C545" i="24"/>
  <c r="D545" i="24"/>
  <c r="E545" i="24"/>
  <c r="C545" i="22"/>
  <c r="D545" i="22"/>
  <c r="E545" i="22"/>
  <c r="F545" i="22"/>
  <c r="D2" i="86"/>
  <c r="D3" i="86"/>
  <c r="D4" i="86"/>
  <c r="D5" i="86"/>
  <c r="F2" i="84"/>
  <c r="F3" i="84"/>
  <c r="F4" i="84"/>
  <c r="F5" i="84"/>
  <c r="F6" i="84"/>
  <c r="F7" i="84"/>
  <c r="F8" i="84"/>
  <c r="F9" i="84"/>
  <c r="F10" i="84"/>
  <c r="F11" i="84"/>
  <c r="F12" i="84"/>
  <c r="F2" i="78"/>
  <c r="J2" i="78"/>
  <c r="F3" i="78"/>
  <c r="J3" i="78"/>
  <c r="F4" i="78"/>
  <c r="J4" i="78"/>
  <c r="F5" i="78"/>
  <c r="J5" i="78"/>
  <c r="F6" i="78"/>
  <c r="J6" i="78"/>
  <c r="F7" i="78"/>
  <c r="J7" i="78"/>
  <c r="F8" i="78"/>
  <c r="J8" i="78"/>
  <c r="F9" i="78"/>
  <c r="J9" i="78"/>
  <c r="F10" i="78"/>
  <c r="J10" i="78"/>
  <c r="F11" i="78"/>
  <c r="J11" i="78"/>
  <c r="F12" i="78"/>
  <c r="J12" i="78"/>
  <c r="F13" i="78"/>
  <c r="J13" i="78"/>
  <c r="F14" i="78"/>
  <c r="J14" i="78"/>
  <c r="F15" i="78"/>
  <c r="J15" i="78"/>
  <c r="F16" i="78"/>
  <c r="J16" i="78"/>
  <c r="F17" i="78"/>
  <c r="J17" i="78"/>
  <c r="F18" i="78"/>
  <c r="J18" i="78"/>
  <c r="F19" i="78"/>
  <c r="J19" i="78"/>
  <c r="F20" i="78"/>
  <c r="J20" i="78"/>
  <c r="F21" i="78"/>
  <c r="J21" i="78"/>
  <c r="F22" i="78"/>
  <c r="J22" i="78"/>
  <c r="F23" i="78"/>
  <c r="J23" i="78"/>
  <c r="F24" i="78"/>
  <c r="J24" i="78"/>
  <c r="F25" i="78"/>
  <c r="J25" i="78"/>
  <c r="F26" i="78"/>
  <c r="J26" i="78"/>
  <c r="F27" i="78"/>
  <c r="J27" i="78"/>
  <c r="F28" i="78"/>
  <c r="J28" i="78"/>
  <c r="F29" i="78"/>
  <c r="J29" i="78"/>
  <c r="F30" i="78"/>
  <c r="J30" i="78"/>
  <c r="F31" i="78"/>
  <c r="J31" i="78"/>
  <c r="F32" i="78"/>
  <c r="J32" i="78"/>
  <c r="F33" i="78"/>
  <c r="J33" i="78"/>
  <c r="F34" i="78"/>
  <c r="J34" i="78"/>
  <c r="F35" i="78"/>
  <c r="J35" i="78"/>
  <c r="F36" i="78"/>
  <c r="J36" i="78"/>
  <c r="F37" i="78"/>
  <c r="J37" i="78"/>
  <c r="F38" i="78"/>
  <c r="J38" i="78"/>
  <c r="F39" i="78"/>
  <c r="J39" i="78"/>
  <c r="F40" i="78"/>
  <c r="J40" i="78"/>
  <c r="F41" i="78"/>
  <c r="J41" i="78"/>
  <c r="F42" i="78"/>
  <c r="J42" i="78"/>
  <c r="F43" i="78"/>
  <c r="J43" i="78"/>
  <c r="F44" i="78"/>
  <c r="J44" i="78"/>
  <c r="F45" i="78"/>
  <c r="J45" i="78"/>
  <c r="F46" i="78"/>
  <c r="J46" i="78"/>
  <c r="F47" i="78"/>
  <c r="J47" i="78"/>
  <c r="F48" i="78"/>
  <c r="J48" i="78"/>
  <c r="F49" i="78"/>
  <c r="J49" i="78"/>
  <c r="F50" i="78"/>
  <c r="J50" i="78"/>
  <c r="F51" i="78"/>
  <c r="J51" i="78"/>
  <c r="F52" i="78"/>
  <c r="J52" i="78"/>
  <c r="F53" i="78"/>
  <c r="J53" i="78"/>
  <c r="F54" i="78"/>
  <c r="J54" i="78"/>
  <c r="F55" i="78"/>
  <c r="J55" i="78"/>
  <c r="F56" i="78"/>
  <c r="J56" i="78"/>
  <c r="F57" i="78"/>
  <c r="J57" i="78"/>
  <c r="F58" i="78"/>
  <c r="J58" i="78"/>
  <c r="F59" i="78"/>
  <c r="J59" i="78"/>
  <c r="F60" i="78"/>
  <c r="J60" i="78"/>
  <c r="F61" i="78"/>
  <c r="J61" i="78"/>
  <c r="F62" i="78"/>
  <c r="J62" i="78"/>
  <c r="F63" i="78"/>
  <c r="J63" i="78"/>
  <c r="F64" i="78"/>
  <c r="J64" i="78"/>
  <c r="F65" i="78"/>
  <c r="J65" i="78"/>
  <c r="F66" i="78"/>
  <c r="J66" i="78"/>
  <c r="F67" i="78"/>
  <c r="J67" i="78"/>
  <c r="F68" i="78"/>
  <c r="J68" i="78"/>
  <c r="F69" i="78"/>
  <c r="J69" i="78"/>
  <c r="F70" i="78"/>
  <c r="J70" i="78"/>
  <c r="F71" i="78"/>
  <c r="J71" i="78"/>
  <c r="F72" i="78"/>
  <c r="J72" i="78"/>
  <c r="F73" i="78"/>
  <c r="J73" i="78"/>
  <c r="F74" i="78"/>
  <c r="J74" i="78"/>
  <c r="F75" i="78"/>
  <c r="J75" i="78"/>
  <c r="F76" i="78"/>
  <c r="J76" i="78"/>
  <c r="F77" i="78"/>
  <c r="J77" i="78"/>
  <c r="F78" i="78"/>
  <c r="J78" i="78"/>
  <c r="F79" i="78"/>
  <c r="J79" i="78"/>
  <c r="F80" i="78"/>
  <c r="J80" i="78"/>
  <c r="F81" i="78"/>
  <c r="J81" i="78"/>
  <c r="F82" i="78"/>
  <c r="J82" i="78"/>
  <c r="F83" i="78"/>
  <c r="J83" i="78"/>
  <c r="F84" i="78"/>
  <c r="J84" i="78"/>
  <c r="F85" i="78"/>
  <c r="J85" i="78"/>
  <c r="F86" i="78"/>
  <c r="J86" i="78"/>
  <c r="F87" i="78"/>
  <c r="J87" i="78"/>
  <c r="F88" i="78"/>
  <c r="J88" i="78"/>
  <c r="F89" i="78"/>
  <c r="J89" i="78"/>
  <c r="F90" i="78"/>
  <c r="J90" i="78"/>
  <c r="F91" i="78"/>
  <c r="J91" i="78"/>
  <c r="F92" i="78"/>
  <c r="J92" i="78"/>
  <c r="F93" i="78"/>
  <c r="J93" i="78"/>
  <c r="F94" i="78"/>
  <c r="J94" i="78"/>
  <c r="F95" i="78"/>
  <c r="J95" i="78"/>
  <c r="F96" i="78"/>
  <c r="J96" i="78"/>
  <c r="F97" i="78"/>
  <c r="J97" i="78"/>
  <c r="F98" i="78"/>
  <c r="J98" i="78"/>
  <c r="F99" i="78"/>
  <c r="J99" i="78"/>
  <c r="F100" i="78"/>
  <c r="J100" i="78"/>
  <c r="F101" i="78"/>
  <c r="J101" i="78"/>
  <c r="F102" i="78"/>
  <c r="J102" i="78"/>
  <c r="F103" i="78"/>
  <c r="J103" i="78"/>
  <c r="F104" i="78"/>
  <c r="J104" i="78"/>
  <c r="F105" i="78"/>
  <c r="J105" i="78"/>
  <c r="F106" i="78"/>
  <c r="J106" i="78"/>
  <c r="F107" i="78"/>
  <c r="J107" i="78"/>
  <c r="F108" i="78"/>
  <c r="J108" i="78"/>
  <c r="F109" i="78"/>
  <c r="J109" i="78"/>
  <c r="F110" i="78"/>
  <c r="J110" i="78"/>
  <c r="F111" i="78"/>
  <c r="J111" i="78"/>
  <c r="F112" i="78"/>
  <c r="J112" i="78"/>
  <c r="F113" i="78"/>
  <c r="J113" i="78"/>
  <c r="F114" i="78"/>
  <c r="J114" i="78"/>
  <c r="F115" i="78"/>
  <c r="J115" i="78"/>
  <c r="F116" i="78"/>
  <c r="J116" i="78"/>
  <c r="F117" i="78"/>
  <c r="J117" i="78"/>
  <c r="F118" i="78"/>
  <c r="J118" i="78"/>
  <c r="F119" i="78"/>
  <c r="J119" i="78"/>
  <c r="F120" i="78"/>
  <c r="J120" i="78"/>
  <c r="F121" i="78"/>
  <c r="J121" i="78"/>
  <c r="F122" i="78"/>
  <c r="J122" i="78"/>
  <c r="F123" i="78"/>
  <c r="J123" i="78"/>
  <c r="F124" i="78"/>
  <c r="J124" i="78"/>
  <c r="F125" i="78"/>
  <c r="J125" i="78"/>
  <c r="F126" i="78"/>
  <c r="J126" i="78"/>
  <c r="F127" i="78"/>
  <c r="J127" i="78"/>
  <c r="F128" i="78"/>
  <c r="J128" i="78"/>
  <c r="F129" i="78"/>
  <c r="J129" i="78"/>
  <c r="F130" i="78"/>
  <c r="J130" i="78"/>
  <c r="F131" i="78"/>
  <c r="J131" i="78"/>
  <c r="F132" i="78"/>
  <c r="J132" i="78"/>
  <c r="F133" i="78"/>
  <c r="J133" i="78"/>
  <c r="F134" i="78"/>
  <c r="J134" i="78"/>
  <c r="F135" i="78"/>
  <c r="J135" i="78"/>
  <c r="F136" i="78"/>
  <c r="J136" i="78"/>
  <c r="F137" i="78"/>
  <c r="J137" i="78"/>
  <c r="F138" i="78"/>
  <c r="J138" i="78"/>
  <c r="F139" i="78"/>
  <c r="J139" i="78"/>
  <c r="F140" i="78"/>
  <c r="J140" i="78"/>
  <c r="F141" i="78"/>
  <c r="J141" i="78"/>
  <c r="F142" i="78"/>
  <c r="J142" i="78"/>
  <c r="F143" i="78"/>
  <c r="J143" i="78"/>
  <c r="F144" i="78"/>
  <c r="J144" i="78"/>
  <c r="F145" i="78"/>
  <c r="J145" i="78"/>
  <c r="F146" i="78"/>
  <c r="J146" i="78"/>
  <c r="F147" i="78"/>
  <c r="J147" i="78"/>
  <c r="F148" i="78"/>
  <c r="J148" i="78"/>
  <c r="F149" i="78"/>
  <c r="J149" i="78"/>
  <c r="F150" i="78"/>
  <c r="J150" i="78"/>
  <c r="F151" i="78"/>
  <c r="J151" i="78"/>
  <c r="F152" i="78"/>
  <c r="J152" i="78"/>
  <c r="F153" i="78"/>
  <c r="J153" i="78"/>
  <c r="F154" i="78"/>
  <c r="J154" i="78"/>
  <c r="F155" i="78"/>
  <c r="J155" i="78"/>
  <c r="F156" i="78"/>
  <c r="J156" i="78"/>
  <c r="F157" i="78"/>
  <c r="J157" i="78"/>
  <c r="F158" i="78"/>
  <c r="J158" i="78"/>
  <c r="F159" i="78"/>
  <c r="J159" i="78"/>
  <c r="F160" i="78"/>
  <c r="J160" i="78"/>
  <c r="F161" i="78"/>
  <c r="J161" i="78"/>
  <c r="F162" i="78"/>
  <c r="J162" i="78"/>
  <c r="F163" i="78"/>
  <c r="J163" i="78"/>
  <c r="F164" i="78"/>
  <c r="J164" i="78"/>
  <c r="F165" i="78"/>
  <c r="J165" i="78"/>
  <c r="F166" i="78"/>
  <c r="J166" i="78"/>
  <c r="F167" i="78"/>
  <c r="J167" i="78"/>
  <c r="F168" i="78"/>
  <c r="J168" i="78"/>
  <c r="F169" i="78"/>
  <c r="J169" i="78"/>
  <c r="F170" i="78"/>
  <c r="J170" i="78"/>
  <c r="F171" i="78"/>
  <c r="J171" i="78"/>
  <c r="F2" i="76"/>
  <c r="J2" i="76"/>
  <c r="F3" i="76"/>
  <c r="J3" i="76"/>
  <c r="F4" i="76"/>
  <c r="J4" i="76"/>
  <c r="F5" i="76"/>
  <c r="J5" i="76"/>
  <c r="F6" i="76"/>
  <c r="J6" i="76"/>
  <c r="F7" i="76"/>
  <c r="J7" i="76"/>
  <c r="F8" i="76"/>
  <c r="J8" i="76"/>
  <c r="F9" i="76"/>
  <c r="J9" i="76"/>
  <c r="F10" i="76"/>
  <c r="J10" i="76"/>
  <c r="F11" i="76"/>
  <c r="J11" i="76"/>
  <c r="F12" i="76"/>
  <c r="J12" i="76"/>
  <c r="F13" i="76"/>
  <c r="J13" i="76"/>
  <c r="F14" i="76"/>
  <c r="J14" i="76"/>
  <c r="F15" i="76"/>
  <c r="J15" i="76"/>
  <c r="F16" i="76"/>
  <c r="J16" i="76"/>
  <c r="F17" i="76"/>
  <c r="J17" i="76"/>
  <c r="F18" i="76"/>
  <c r="J18" i="76"/>
  <c r="F19" i="76"/>
  <c r="J19" i="76"/>
  <c r="F20" i="76"/>
  <c r="J20" i="76"/>
  <c r="F21" i="76"/>
  <c r="J21" i="76"/>
  <c r="F22" i="76"/>
  <c r="J22" i="76"/>
  <c r="F23" i="76"/>
  <c r="J23" i="76"/>
  <c r="F24" i="76"/>
  <c r="J24" i="76"/>
  <c r="F25" i="76"/>
  <c r="J25" i="76"/>
  <c r="F26" i="76"/>
  <c r="J26" i="76"/>
  <c r="F27" i="76"/>
  <c r="J27" i="76"/>
  <c r="F28" i="76"/>
  <c r="J28" i="76"/>
  <c r="F29" i="76"/>
  <c r="J29" i="76"/>
  <c r="F30" i="76"/>
  <c r="J30" i="76"/>
  <c r="F31" i="76"/>
  <c r="J31" i="76"/>
  <c r="F32" i="76"/>
  <c r="J32" i="76"/>
  <c r="F33" i="76"/>
  <c r="J33" i="76"/>
  <c r="F34" i="76"/>
  <c r="J34" i="76"/>
  <c r="F35" i="76"/>
  <c r="J35" i="76"/>
  <c r="F36" i="76"/>
  <c r="J36" i="76"/>
  <c r="F37" i="76"/>
  <c r="J37" i="76"/>
  <c r="F38" i="76"/>
  <c r="J38" i="76"/>
  <c r="F39" i="76"/>
  <c r="J39" i="76"/>
  <c r="F40" i="76"/>
  <c r="J40" i="76"/>
  <c r="F41" i="76"/>
  <c r="J41" i="76"/>
  <c r="F42" i="76"/>
  <c r="J42" i="76"/>
  <c r="F43" i="76"/>
  <c r="J43" i="76"/>
  <c r="F44" i="76"/>
  <c r="J44" i="76"/>
  <c r="F45" i="76"/>
  <c r="J45" i="76"/>
  <c r="F46" i="76"/>
  <c r="J46" i="76"/>
  <c r="F47" i="76"/>
  <c r="J47" i="76"/>
  <c r="F48" i="76"/>
  <c r="J48" i="76"/>
  <c r="F49" i="76"/>
  <c r="J49" i="76"/>
  <c r="F50" i="76"/>
  <c r="J50" i="76"/>
  <c r="F51" i="76"/>
  <c r="J51" i="76"/>
  <c r="F52" i="76"/>
  <c r="J52" i="76"/>
  <c r="F53" i="76"/>
  <c r="J53" i="76"/>
  <c r="F54" i="76"/>
  <c r="J54" i="76"/>
  <c r="F55" i="76"/>
  <c r="J55" i="76"/>
  <c r="F56" i="76"/>
  <c r="J56" i="76"/>
  <c r="F57" i="76"/>
  <c r="J57" i="76"/>
  <c r="F58" i="76"/>
  <c r="J58" i="76"/>
  <c r="F59" i="76"/>
  <c r="J59" i="76"/>
  <c r="F60" i="76"/>
  <c r="J60" i="76"/>
  <c r="F61" i="76"/>
  <c r="J61" i="76"/>
  <c r="F62" i="76"/>
  <c r="J62" i="76"/>
  <c r="F63" i="76"/>
  <c r="J63" i="76"/>
  <c r="F64" i="76"/>
  <c r="J64" i="76"/>
  <c r="F65" i="76"/>
  <c r="J65" i="76"/>
  <c r="F66" i="76"/>
  <c r="J66" i="76"/>
  <c r="F67" i="76"/>
  <c r="J67" i="76"/>
  <c r="F68" i="76"/>
  <c r="J68" i="76"/>
  <c r="F69" i="76"/>
  <c r="J69" i="76"/>
  <c r="F70" i="76"/>
  <c r="J70" i="76"/>
  <c r="F71" i="76"/>
  <c r="J71" i="76"/>
  <c r="F72" i="76"/>
  <c r="J72" i="76"/>
  <c r="F73" i="76"/>
  <c r="J73" i="76"/>
  <c r="F74" i="76"/>
  <c r="J74" i="76"/>
  <c r="F75" i="76"/>
  <c r="J75" i="76"/>
  <c r="F76" i="76"/>
  <c r="J76" i="76"/>
  <c r="F77" i="76"/>
  <c r="J77" i="76"/>
  <c r="F78" i="76"/>
  <c r="J78" i="76"/>
  <c r="F79" i="76"/>
  <c r="J79" i="76"/>
  <c r="F80" i="76"/>
  <c r="J80" i="76"/>
  <c r="F81" i="76"/>
  <c r="J81" i="76"/>
  <c r="F82" i="76"/>
  <c r="J82" i="76"/>
  <c r="F83" i="76"/>
  <c r="J83" i="76"/>
  <c r="F84" i="76"/>
  <c r="J84" i="76"/>
  <c r="F85" i="76"/>
  <c r="J85" i="76"/>
  <c r="F86" i="76"/>
  <c r="J86" i="76"/>
  <c r="F87" i="76"/>
  <c r="J87" i="76"/>
  <c r="F88" i="76"/>
  <c r="J88" i="76"/>
  <c r="F89" i="76"/>
  <c r="J89" i="76"/>
  <c r="F90" i="76"/>
  <c r="J90" i="76"/>
  <c r="F91" i="76"/>
  <c r="J91" i="76"/>
  <c r="F92" i="76"/>
  <c r="J92" i="76"/>
  <c r="F93" i="76"/>
  <c r="J93" i="76"/>
  <c r="F94" i="76"/>
  <c r="J94" i="76"/>
  <c r="F95" i="76"/>
  <c r="J95" i="76"/>
  <c r="F96" i="76"/>
  <c r="J96" i="76"/>
  <c r="F97" i="76"/>
  <c r="J97" i="76"/>
  <c r="F98" i="76"/>
  <c r="J98" i="76"/>
  <c r="F99" i="76"/>
  <c r="J99" i="76"/>
  <c r="F100" i="76"/>
  <c r="J100" i="76"/>
  <c r="F101" i="76"/>
  <c r="J101" i="76"/>
  <c r="F102" i="76"/>
  <c r="J102" i="76"/>
  <c r="F103" i="76"/>
  <c r="J103" i="76"/>
  <c r="F104" i="76"/>
  <c r="J104" i="76"/>
  <c r="F105" i="76"/>
  <c r="J105" i="76"/>
  <c r="F106" i="76"/>
  <c r="J106" i="76"/>
  <c r="F107" i="76"/>
  <c r="J107" i="76"/>
  <c r="F108" i="76"/>
  <c r="J108" i="76"/>
  <c r="F109" i="76"/>
  <c r="J109" i="76"/>
  <c r="F110" i="76"/>
  <c r="J110" i="76"/>
  <c r="F111" i="76"/>
  <c r="J111" i="76"/>
  <c r="F112" i="76"/>
  <c r="J112" i="76"/>
  <c r="F113" i="76"/>
  <c r="J113" i="76"/>
  <c r="F114" i="76"/>
  <c r="J114" i="76"/>
  <c r="F115" i="76"/>
  <c r="J115" i="76"/>
  <c r="F116" i="76"/>
  <c r="J116" i="76"/>
  <c r="F117" i="76"/>
  <c r="J117" i="76"/>
  <c r="F118" i="76"/>
  <c r="J118" i="76"/>
  <c r="F119" i="76"/>
  <c r="J119" i="76"/>
  <c r="F120" i="76"/>
  <c r="J120" i="76"/>
  <c r="F121" i="76"/>
  <c r="J121" i="76"/>
  <c r="F122" i="76"/>
  <c r="J122" i="76"/>
  <c r="F123" i="76"/>
  <c r="J123" i="76"/>
  <c r="F124" i="76"/>
  <c r="J124" i="76"/>
  <c r="F125" i="76"/>
  <c r="J125" i="76"/>
  <c r="F126" i="76"/>
  <c r="J126" i="76"/>
  <c r="F127" i="76"/>
  <c r="J127" i="76"/>
  <c r="F128" i="76"/>
  <c r="J128" i="76"/>
  <c r="F129" i="76"/>
  <c r="J129" i="76"/>
  <c r="F130" i="76"/>
  <c r="J130" i="76"/>
  <c r="F131" i="76"/>
  <c r="J131" i="76"/>
  <c r="F132" i="76"/>
  <c r="J132" i="76"/>
  <c r="F133" i="76"/>
  <c r="J133" i="76"/>
  <c r="F134" i="76"/>
  <c r="J134" i="76"/>
  <c r="F135" i="76"/>
  <c r="J135" i="76"/>
  <c r="F136" i="76"/>
  <c r="J136" i="76"/>
  <c r="F137" i="76"/>
  <c r="J137" i="76"/>
  <c r="F138" i="76"/>
  <c r="J138" i="76"/>
  <c r="F139" i="76"/>
  <c r="J139" i="76"/>
  <c r="F140" i="76"/>
  <c r="J140" i="76"/>
  <c r="F141" i="76"/>
  <c r="J141" i="76"/>
  <c r="F142" i="76"/>
  <c r="J142" i="76"/>
  <c r="F143" i="76"/>
  <c r="J143" i="76"/>
  <c r="F144" i="76"/>
  <c r="J144" i="76"/>
  <c r="F145" i="76"/>
  <c r="J145" i="76"/>
  <c r="F146" i="76"/>
  <c r="J146" i="76"/>
  <c r="F147" i="76"/>
  <c r="J147" i="76"/>
  <c r="F148" i="76"/>
  <c r="J148" i="76"/>
  <c r="F149" i="76"/>
  <c r="J149" i="76"/>
  <c r="F150" i="76"/>
  <c r="J150" i="76"/>
  <c r="F151" i="76"/>
  <c r="J151" i="76"/>
  <c r="F152" i="76"/>
  <c r="J152" i="76"/>
  <c r="F153" i="76"/>
  <c r="J153" i="76"/>
  <c r="F154" i="76"/>
  <c r="J154" i="76"/>
  <c r="F155" i="76"/>
  <c r="J155" i="76"/>
  <c r="F156" i="76"/>
  <c r="J156" i="76"/>
  <c r="F157" i="76"/>
  <c r="J157" i="76"/>
  <c r="F158" i="76"/>
  <c r="J158" i="76"/>
  <c r="F159" i="76"/>
  <c r="J159" i="76"/>
  <c r="F160" i="76"/>
  <c r="J160" i="76"/>
  <c r="F161" i="76"/>
  <c r="J161" i="76"/>
  <c r="F162" i="76"/>
  <c r="J162" i="76"/>
  <c r="F163" i="76"/>
  <c r="J163" i="76"/>
  <c r="F164" i="76"/>
  <c r="J164" i="76"/>
  <c r="F165" i="76"/>
  <c r="J165" i="76"/>
  <c r="F166" i="76"/>
  <c r="J166" i="76"/>
  <c r="F167" i="76"/>
  <c r="J167" i="76"/>
  <c r="F168" i="76"/>
  <c r="J168" i="76"/>
  <c r="F169" i="76"/>
  <c r="J169" i="76"/>
  <c r="B3" i="72"/>
  <c r="F3" i="72"/>
  <c r="K3" i="72"/>
  <c r="B4" i="72"/>
  <c r="F4" i="72"/>
  <c r="K4" i="72"/>
  <c r="B5" i="72"/>
  <c r="F5" i="72"/>
  <c r="K5" i="72"/>
  <c r="B6" i="72"/>
  <c r="F6" i="72"/>
  <c r="K6" i="72"/>
  <c r="B7" i="72"/>
  <c r="F7" i="72"/>
  <c r="K7" i="72"/>
  <c r="B8" i="72"/>
  <c r="F8" i="72"/>
  <c r="K8" i="72"/>
  <c r="B9" i="72"/>
  <c r="F9" i="72"/>
  <c r="K9" i="72"/>
  <c r="B10" i="72"/>
  <c r="F10" i="72"/>
  <c r="K10" i="72"/>
  <c r="B11" i="72"/>
  <c r="F11" i="72"/>
  <c r="K11" i="72"/>
  <c r="B12" i="72"/>
  <c r="F12" i="72"/>
  <c r="K12" i="72"/>
  <c r="B13" i="72"/>
  <c r="F13" i="72"/>
  <c r="K13" i="72"/>
  <c r="B14" i="72"/>
  <c r="F14" i="72"/>
  <c r="K14" i="72"/>
  <c r="B15" i="72"/>
  <c r="F15" i="72"/>
  <c r="K15" i="72"/>
  <c r="B16" i="72"/>
  <c r="F16" i="72"/>
  <c r="K16" i="72"/>
  <c r="B17" i="72"/>
  <c r="F17" i="72"/>
  <c r="K17" i="72"/>
  <c r="B18" i="72"/>
  <c r="F18" i="72"/>
  <c r="K18" i="72"/>
  <c r="B19" i="72"/>
  <c r="F19" i="72"/>
  <c r="K19" i="72"/>
  <c r="B20" i="72"/>
  <c r="F20" i="72"/>
  <c r="K20" i="72"/>
  <c r="B21" i="72"/>
  <c r="F21" i="72"/>
  <c r="K21" i="72"/>
  <c r="B22" i="72"/>
  <c r="F22" i="72"/>
  <c r="K22" i="72"/>
  <c r="B23" i="72"/>
  <c r="F23" i="72"/>
  <c r="K23" i="72"/>
  <c r="B24" i="72"/>
  <c r="F24" i="72"/>
  <c r="K24" i="72"/>
  <c r="B25" i="72"/>
  <c r="F25" i="72"/>
  <c r="K25" i="72"/>
  <c r="B26" i="72"/>
  <c r="F26" i="72"/>
  <c r="K26" i="72"/>
  <c r="B27" i="72"/>
  <c r="F27" i="72"/>
  <c r="K27" i="72"/>
  <c r="B28" i="72"/>
  <c r="F28" i="72"/>
  <c r="K28" i="72"/>
  <c r="B29" i="72"/>
  <c r="F29" i="72"/>
  <c r="K29" i="72"/>
  <c r="B30" i="72"/>
  <c r="F30" i="72"/>
  <c r="K30" i="72"/>
  <c r="D2" i="70"/>
  <c r="D3" i="70"/>
  <c r="D4" i="70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D103" i="70"/>
  <c r="D104" i="70"/>
  <c r="D105" i="70"/>
  <c r="D106" i="70"/>
  <c r="D107" i="70"/>
  <c r="D108" i="70"/>
  <c r="D109" i="70"/>
  <c r="D110" i="70"/>
  <c r="D111" i="70"/>
  <c r="D112" i="70"/>
  <c r="D113" i="70"/>
  <c r="D114" i="70"/>
  <c r="D115" i="70"/>
  <c r="D116" i="70"/>
  <c r="D117" i="70"/>
  <c r="D118" i="70"/>
  <c r="D119" i="70"/>
  <c r="D120" i="70"/>
  <c r="D121" i="70"/>
  <c r="D122" i="70"/>
  <c r="D123" i="70"/>
  <c r="D124" i="70"/>
  <c r="D125" i="70"/>
  <c r="D126" i="70"/>
  <c r="D127" i="70"/>
  <c r="D128" i="70"/>
  <c r="D129" i="70"/>
  <c r="D130" i="70"/>
  <c r="D131" i="70"/>
  <c r="D132" i="70"/>
  <c r="D133" i="70"/>
  <c r="D134" i="70"/>
  <c r="D135" i="70"/>
  <c r="D136" i="70"/>
  <c r="D137" i="70"/>
  <c r="D138" i="70"/>
  <c r="D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D161" i="70"/>
  <c r="D162" i="70"/>
  <c r="D163" i="70"/>
  <c r="D164" i="70"/>
  <c r="D165" i="70"/>
  <c r="D166" i="70"/>
  <c r="D167" i="70"/>
  <c r="D168" i="70"/>
  <c r="D169" i="70"/>
  <c r="D170" i="70"/>
  <c r="D171" i="70"/>
  <c r="D172" i="70"/>
  <c r="D173" i="70"/>
  <c r="D174" i="70"/>
  <c r="D175" i="70"/>
  <c r="D176" i="70"/>
  <c r="D177" i="70"/>
  <c r="D178" i="70"/>
  <c r="D179" i="70"/>
  <c r="D180" i="70"/>
  <c r="D181" i="70"/>
  <c r="D182" i="70"/>
  <c r="D183" i="70"/>
  <c r="D184" i="70"/>
  <c r="D185" i="70"/>
  <c r="D186" i="70"/>
  <c r="D187" i="70"/>
  <c r="D188" i="70"/>
  <c r="D189" i="70"/>
  <c r="D190" i="70"/>
  <c r="D191" i="70"/>
  <c r="D192" i="70"/>
  <c r="D193" i="70"/>
  <c r="D194" i="70"/>
  <c r="D195" i="70"/>
  <c r="D196" i="70"/>
  <c r="D197" i="70"/>
  <c r="D198" i="70"/>
  <c r="D199" i="70"/>
  <c r="D200" i="70"/>
  <c r="D201" i="70"/>
  <c r="D202" i="70"/>
  <c r="D203" i="70"/>
  <c r="D204" i="70"/>
  <c r="D205" i="70"/>
  <c r="D206" i="70"/>
  <c r="D207" i="70"/>
  <c r="D208" i="70"/>
  <c r="D209" i="70"/>
  <c r="D210" i="70"/>
  <c r="D211" i="70"/>
  <c r="D212" i="70"/>
  <c r="D213" i="70"/>
  <c r="D214" i="70"/>
  <c r="D215" i="70"/>
  <c r="D216" i="70"/>
  <c r="D217" i="70"/>
  <c r="D218" i="70"/>
  <c r="D219" i="70"/>
  <c r="D220" i="70"/>
  <c r="D221" i="70"/>
  <c r="D222" i="70"/>
  <c r="D223" i="70"/>
  <c r="D224" i="70"/>
  <c r="D225" i="70"/>
  <c r="D226" i="70"/>
  <c r="D227" i="70"/>
  <c r="D228" i="70"/>
  <c r="D229" i="70"/>
  <c r="D230" i="70"/>
  <c r="D231" i="70"/>
  <c r="D232" i="70"/>
  <c r="D233" i="70"/>
  <c r="D234" i="70"/>
  <c r="D235" i="70"/>
  <c r="D236" i="70"/>
  <c r="D237" i="70"/>
  <c r="D238" i="70"/>
  <c r="D239" i="70"/>
  <c r="D240" i="70"/>
  <c r="D241" i="70"/>
  <c r="D242" i="70"/>
  <c r="D243" i="70"/>
  <c r="D244" i="70"/>
  <c r="D245" i="70"/>
  <c r="D246" i="70"/>
  <c r="D247" i="70"/>
  <c r="D248" i="70"/>
  <c r="D249" i="70"/>
  <c r="D250" i="70"/>
  <c r="D251" i="70"/>
  <c r="D252" i="70"/>
  <c r="D253" i="70"/>
  <c r="D254" i="70"/>
  <c r="D255" i="70"/>
  <c r="D256" i="70"/>
  <c r="D257" i="70"/>
  <c r="D258" i="70"/>
  <c r="D259" i="70"/>
  <c r="D260" i="70"/>
  <c r="D261" i="70"/>
  <c r="D262" i="70"/>
  <c r="D263" i="70"/>
  <c r="D264" i="70"/>
  <c r="D265" i="70"/>
  <c r="D266" i="70"/>
  <c r="D267" i="70"/>
  <c r="D268" i="70"/>
  <c r="D269" i="70"/>
  <c r="D270" i="70"/>
  <c r="D271" i="70"/>
  <c r="D272" i="70"/>
  <c r="D273" i="70"/>
  <c r="D274" i="70"/>
  <c r="D275" i="70"/>
  <c r="D276" i="70"/>
  <c r="D277" i="70"/>
  <c r="D278" i="70"/>
  <c r="D279" i="70"/>
  <c r="D280" i="70"/>
  <c r="D281" i="70"/>
  <c r="D282" i="70"/>
  <c r="D283" i="70"/>
  <c r="D284" i="70"/>
  <c r="D285" i="70"/>
  <c r="D286" i="70"/>
  <c r="D287" i="70"/>
  <c r="D288" i="70"/>
  <c r="D289" i="70"/>
  <c r="D290" i="70"/>
  <c r="D291" i="70"/>
  <c r="D292" i="70"/>
  <c r="D293" i="70"/>
  <c r="D294" i="70"/>
  <c r="D295" i="70"/>
  <c r="D296" i="70"/>
  <c r="D297" i="70"/>
  <c r="D298" i="70"/>
  <c r="D299" i="70"/>
  <c r="D300" i="70"/>
  <c r="D301" i="70"/>
  <c r="A9" i="68"/>
  <c r="A9" i="66"/>
  <c r="H2" i="64"/>
  <c r="I2" i="64"/>
  <c r="J2" i="64"/>
  <c r="H3" i="64"/>
  <c r="I3" i="64"/>
  <c r="J3" i="64"/>
  <c r="H4" i="64"/>
  <c r="I4" i="64"/>
  <c r="J4" i="64"/>
  <c r="A5" i="64"/>
  <c r="H5" i="64"/>
  <c r="I5" i="64"/>
  <c r="J5" i="64"/>
  <c r="H6" i="64"/>
  <c r="I6" i="64"/>
  <c r="J6" i="64"/>
  <c r="H7" i="64"/>
  <c r="I7" i="64"/>
  <c r="J7" i="64"/>
  <c r="H8" i="64"/>
  <c r="I8" i="64"/>
  <c r="J8" i="64"/>
  <c r="H9" i="64"/>
  <c r="I9" i="64"/>
  <c r="J9" i="64"/>
  <c r="A10" i="64"/>
  <c r="H10" i="64"/>
  <c r="I10" i="64"/>
  <c r="J10" i="64"/>
  <c r="H11" i="64"/>
  <c r="I11" i="64"/>
  <c r="J11" i="64"/>
  <c r="H12" i="64"/>
  <c r="I12" i="64"/>
  <c r="J12" i="64"/>
  <c r="H13" i="64"/>
  <c r="I13" i="64"/>
  <c r="J13" i="64"/>
  <c r="H14" i="64"/>
  <c r="I14" i="64"/>
  <c r="J14" i="64"/>
  <c r="H15" i="64"/>
  <c r="I15" i="64"/>
  <c r="J15" i="64"/>
  <c r="H16" i="64"/>
  <c r="I16" i="64"/>
  <c r="J16" i="64"/>
  <c r="H17" i="64"/>
  <c r="I17" i="64"/>
  <c r="J17" i="64"/>
  <c r="H18" i="64"/>
  <c r="I18" i="64"/>
  <c r="J18" i="64"/>
  <c r="H19" i="64"/>
  <c r="I19" i="64"/>
  <c r="J19" i="64"/>
  <c r="H20" i="64"/>
  <c r="I20" i="64"/>
  <c r="J20" i="64"/>
  <c r="H21" i="64"/>
  <c r="I21" i="64"/>
  <c r="J21" i="64"/>
  <c r="H22" i="64"/>
  <c r="I22" i="64"/>
  <c r="J22" i="64"/>
  <c r="H23" i="64"/>
  <c r="I23" i="64"/>
  <c r="J23" i="64"/>
  <c r="H24" i="64"/>
  <c r="I24" i="64"/>
  <c r="J24" i="64"/>
  <c r="H25" i="64"/>
  <c r="I25" i="64"/>
  <c r="J25" i="64"/>
  <c r="H26" i="64"/>
  <c r="I26" i="64"/>
  <c r="J26" i="64"/>
  <c r="H27" i="64"/>
  <c r="I27" i="64"/>
  <c r="J27" i="64"/>
  <c r="H28" i="64"/>
  <c r="I28" i="64"/>
  <c r="J28" i="64"/>
  <c r="H29" i="64"/>
  <c r="I29" i="64"/>
  <c r="J29" i="64"/>
  <c r="H30" i="64"/>
  <c r="I30" i="64"/>
  <c r="J30" i="64"/>
  <c r="H31" i="64"/>
  <c r="I31" i="64"/>
  <c r="J31" i="64"/>
  <c r="H32" i="64"/>
  <c r="I32" i="64"/>
  <c r="J32" i="64"/>
  <c r="H33" i="64"/>
  <c r="I33" i="64"/>
  <c r="J33" i="64"/>
  <c r="H34" i="64"/>
  <c r="I34" i="64"/>
  <c r="J34" i="64"/>
  <c r="H35" i="64"/>
  <c r="I35" i="64"/>
  <c r="J35" i="64"/>
  <c r="H36" i="64"/>
  <c r="I36" i="64"/>
  <c r="J36" i="64"/>
  <c r="H37" i="64"/>
  <c r="I37" i="64"/>
  <c r="J37" i="64"/>
  <c r="H38" i="64"/>
  <c r="I38" i="64"/>
  <c r="J38" i="64"/>
  <c r="H39" i="64"/>
  <c r="I39" i="64"/>
  <c r="J39" i="64"/>
  <c r="H40" i="64"/>
  <c r="I40" i="64"/>
  <c r="J40" i="64"/>
  <c r="H41" i="64"/>
  <c r="I41" i="64"/>
  <c r="J41" i="64"/>
  <c r="H42" i="64"/>
  <c r="I42" i="64"/>
  <c r="J42" i="64"/>
  <c r="H43" i="64"/>
  <c r="I43" i="64"/>
  <c r="J43" i="64"/>
  <c r="H44" i="64"/>
  <c r="I44" i="64"/>
  <c r="J44" i="64"/>
  <c r="H45" i="64"/>
  <c r="I45" i="64"/>
  <c r="J45" i="64"/>
  <c r="H46" i="64"/>
  <c r="I46" i="64"/>
  <c r="J46" i="64"/>
  <c r="H47" i="64"/>
  <c r="I47" i="64"/>
  <c r="J47" i="64"/>
  <c r="H48" i="64"/>
  <c r="I48" i="64"/>
  <c r="J48" i="64"/>
  <c r="H49" i="64"/>
  <c r="I49" i="64"/>
  <c r="J49" i="64"/>
  <c r="H50" i="64"/>
  <c r="I50" i="64"/>
  <c r="J50" i="64"/>
  <c r="H51" i="64"/>
  <c r="I51" i="64"/>
  <c r="J51" i="64"/>
  <c r="H52" i="64"/>
  <c r="I52" i="64"/>
  <c r="J52" i="64"/>
  <c r="H53" i="64"/>
  <c r="I53" i="64"/>
  <c r="J53" i="64"/>
  <c r="H54" i="64"/>
  <c r="I54" i="64"/>
  <c r="J54" i="64"/>
  <c r="H55" i="64"/>
  <c r="I55" i="64"/>
  <c r="J55" i="64"/>
  <c r="H56" i="64"/>
  <c r="I56" i="64"/>
  <c r="J56" i="64"/>
  <c r="H57" i="64"/>
  <c r="I57" i="64"/>
  <c r="J57" i="64"/>
  <c r="H58" i="64"/>
  <c r="I58" i="64"/>
  <c r="J58" i="64"/>
  <c r="D2" i="62"/>
  <c r="E2" i="62"/>
  <c r="E3" i="62"/>
  <c r="E4" i="62"/>
  <c r="E5" i="62"/>
  <c r="E6" i="62"/>
  <c r="E7" i="62"/>
  <c r="E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G27" i="62"/>
  <c r="D3" i="62"/>
  <c r="D4" i="62"/>
  <c r="A5" i="62"/>
  <c r="D5" i="62"/>
  <c r="D6" i="62"/>
  <c r="G11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G19" i="62"/>
  <c r="D43" i="62"/>
  <c r="D44" i="62"/>
  <c r="D45" i="62"/>
  <c r="D46" i="62"/>
  <c r="D47" i="62"/>
  <c r="D48" i="62"/>
  <c r="D49" i="62"/>
  <c r="D50" i="62"/>
  <c r="D51" i="62"/>
  <c r="G51" i="62"/>
  <c r="D52" i="62"/>
  <c r="D53" i="62"/>
  <c r="D54" i="62"/>
  <c r="D55" i="62"/>
  <c r="D56" i="62"/>
  <c r="D57" i="62"/>
  <c r="D58" i="62"/>
  <c r="G35" i="62"/>
  <c r="F56" i="62"/>
  <c r="G43" i="62"/>
  <c r="F8" i="62"/>
  <c r="F52" i="62"/>
  <c r="F44" i="62"/>
  <c r="F36" i="62"/>
  <c r="F28" i="62"/>
  <c r="F20" i="62"/>
  <c r="F12" i="62"/>
  <c r="G8" i="62"/>
  <c r="G12" i="62"/>
  <c r="G16" i="62"/>
  <c r="G20" i="62"/>
  <c r="G24" i="62"/>
  <c r="G28" i="62"/>
  <c r="G32" i="62"/>
  <c r="G36" i="62"/>
  <c r="G40" i="62"/>
  <c r="G44" i="62"/>
  <c r="G48" i="62"/>
  <c r="G52" i="62"/>
  <c r="G56" i="62"/>
  <c r="G2" i="62"/>
  <c r="G5" i="62"/>
  <c r="G9" i="62"/>
  <c r="G13" i="62"/>
  <c r="G17" i="62"/>
  <c r="G21" i="62"/>
  <c r="G25" i="62"/>
  <c r="G29" i="62"/>
  <c r="G33" i="62"/>
  <c r="G37" i="62"/>
  <c r="G41" i="62"/>
  <c r="G45" i="62"/>
  <c r="G49" i="62"/>
  <c r="G53" i="62"/>
  <c r="G57" i="62"/>
  <c r="G3" i="62"/>
  <c r="G6" i="62"/>
  <c r="G10" i="62"/>
  <c r="G14" i="62"/>
  <c r="G18" i="62"/>
  <c r="G22" i="62"/>
  <c r="G26" i="62"/>
  <c r="G30" i="62"/>
  <c r="G34" i="62"/>
  <c r="G38" i="62"/>
  <c r="G42" i="62"/>
  <c r="G46" i="62"/>
  <c r="G50" i="62"/>
  <c r="G54" i="62"/>
  <c r="G55" i="62"/>
  <c r="G4" i="62"/>
  <c r="F2" i="62"/>
  <c r="G58" i="62"/>
  <c r="F55" i="62"/>
  <c r="F48" i="62"/>
  <c r="G47" i="62"/>
  <c r="F40" i="62"/>
  <c r="G39" i="62"/>
  <c r="F32" i="62"/>
  <c r="G31" i="62"/>
  <c r="F24" i="62"/>
  <c r="G23" i="62"/>
  <c r="F16" i="62"/>
  <c r="G15" i="62"/>
  <c r="G7" i="62"/>
  <c r="F4" i="62"/>
  <c r="F7" i="62"/>
  <c r="F11" i="62"/>
  <c r="F15" i="62"/>
  <c r="F19" i="62"/>
  <c r="F23" i="62"/>
  <c r="F27" i="62"/>
  <c r="F31" i="62"/>
  <c r="F35" i="62"/>
  <c r="F39" i="62"/>
  <c r="F43" i="62"/>
  <c r="F47" i="62"/>
  <c r="F51" i="62"/>
  <c r="F58" i="62"/>
  <c r="F54" i="62"/>
  <c r="F50" i="62"/>
  <c r="F46" i="62"/>
  <c r="F42" i="62"/>
  <c r="F38" i="62"/>
  <c r="F34" i="62"/>
  <c r="F30" i="62"/>
  <c r="F26" i="62"/>
  <c r="F22" i="62"/>
  <c r="F18" i="62"/>
  <c r="F14" i="62"/>
  <c r="F10" i="62"/>
  <c r="F6" i="62"/>
  <c r="F3" i="62"/>
  <c r="F57" i="62"/>
  <c r="F53" i="62"/>
  <c r="F49" i="62"/>
  <c r="F45" i="62"/>
  <c r="F41" i="62"/>
  <c r="F37" i="62"/>
  <c r="F33" i="62"/>
  <c r="F29" i="62"/>
  <c r="F25" i="62"/>
  <c r="F21" i="62"/>
  <c r="F17" i="62"/>
  <c r="F13" i="62"/>
  <c r="F9" i="62"/>
  <c r="F5" i="62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4" i="26"/>
  <c r="H3" i="26"/>
  <c r="H2" i="26"/>
  <c r="E544" i="24"/>
  <c r="C544" i="24"/>
  <c r="D544" i="24"/>
  <c r="E543" i="24"/>
  <c r="C543" i="24"/>
  <c r="D543" i="24"/>
  <c r="E542" i="24"/>
  <c r="C542" i="24"/>
  <c r="D542" i="24"/>
  <c r="E541" i="24"/>
  <c r="C541" i="24"/>
  <c r="D541" i="24"/>
  <c r="E540" i="24"/>
  <c r="C540" i="24"/>
  <c r="D540" i="24"/>
  <c r="E539" i="24"/>
  <c r="C539" i="24"/>
  <c r="D539" i="24"/>
  <c r="E538" i="24"/>
  <c r="C538" i="24"/>
  <c r="D538" i="24"/>
  <c r="E537" i="24"/>
  <c r="C537" i="24"/>
  <c r="D537" i="24"/>
  <c r="E536" i="24"/>
  <c r="C536" i="24"/>
  <c r="D536" i="24"/>
  <c r="E535" i="24"/>
  <c r="C535" i="24"/>
  <c r="D535" i="24"/>
  <c r="E534" i="24"/>
  <c r="C534" i="24"/>
  <c r="D534" i="24"/>
  <c r="E533" i="24"/>
  <c r="C533" i="24"/>
  <c r="D533" i="24"/>
  <c r="E532" i="24"/>
  <c r="C532" i="24"/>
  <c r="D532" i="24"/>
  <c r="E531" i="24"/>
  <c r="C531" i="24"/>
  <c r="D531" i="24"/>
  <c r="E530" i="24"/>
  <c r="C530" i="24"/>
  <c r="D530" i="24"/>
  <c r="E529" i="24"/>
  <c r="C529" i="24"/>
  <c r="D529" i="24"/>
  <c r="E528" i="24"/>
  <c r="C528" i="24"/>
  <c r="D528" i="24"/>
  <c r="E527" i="24"/>
  <c r="C527" i="24"/>
  <c r="D527" i="24"/>
  <c r="E526" i="24"/>
  <c r="C526" i="24"/>
  <c r="D526" i="24"/>
  <c r="E525" i="24"/>
  <c r="C525" i="24"/>
  <c r="D525" i="24"/>
  <c r="E524" i="24"/>
  <c r="C524" i="24"/>
  <c r="D524" i="24"/>
  <c r="E523" i="24"/>
  <c r="C523" i="24"/>
  <c r="D523" i="24"/>
  <c r="E522" i="24"/>
  <c r="C522" i="24"/>
  <c r="D522" i="24"/>
  <c r="E521" i="24"/>
  <c r="C521" i="24"/>
  <c r="D521" i="24"/>
  <c r="E520" i="24"/>
  <c r="C520" i="24"/>
  <c r="D520" i="24"/>
  <c r="E519" i="24"/>
  <c r="C519" i="24"/>
  <c r="D519" i="24"/>
  <c r="E518" i="24"/>
  <c r="C518" i="24"/>
  <c r="D518" i="24"/>
  <c r="E517" i="24"/>
  <c r="C517" i="24"/>
  <c r="D517" i="24"/>
  <c r="E516" i="24"/>
  <c r="C516" i="24"/>
  <c r="D516" i="24"/>
  <c r="E515" i="24"/>
  <c r="C515" i="24"/>
  <c r="D515" i="24"/>
  <c r="E514" i="24"/>
  <c r="C514" i="24"/>
  <c r="D514" i="24"/>
  <c r="E513" i="24"/>
  <c r="C513" i="24"/>
  <c r="D513" i="24"/>
  <c r="E512" i="24"/>
  <c r="C512" i="24"/>
  <c r="D512" i="24"/>
  <c r="E511" i="24"/>
  <c r="C511" i="24"/>
  <c r="D511" i="24"/>
  <c r="E510" i="24"/>
  <c r="C510" i="24"/>
  <c r="D510" i="24"/>
  <c r="E509" i="24"/>
  <c r="C509" i="24"/>
  <c r="D509" i="24"/>
  <c r="E508" i="24"/>
  <c r="C508" i="24"/>
  <c r="D508" i="24"/>
  <c r="E507" i="24"/>
  <c r="C507" i="24"/>
  <c r="D507" i="24"/>
  <c r="E506" i="24"/>
  <c r="C506" i="24"/>
  <c r="D506" i="24"/>
  <c r="E505" i="24"/>
  <c r="C505" i="24"/>
  <c r="D505" i="24"/>
  <c r="E504" i="24"/>
  <c r="C504" i="24"/>
  <c r="D504" i="24"/>
  <c r="E503" i="24"/>
  <c r="C503" i="24"/>
  <c r="D503" i="24"/>
  <c r="E502" i="24"/>
  <c r="C502" i="24"/>
  <c r="D502" i="24"/>
  <c r="E501" i="24"/>
  <c r="C501" i="24"/>
  <c r="D501" i="24"/>
  <c r="E500" i="24"/>
  <c r="C500" i="24"/>
  <c r="D500" i="24"/>
  <c r="E499" i="24"/>
  <c r="C499" i="24"/>
  <c r="D499" i="24"/>
  <c r="E498" i="24"/>
  <c r="C498" i="24"/>
  <c r="D498" i="24"/>
  <c r="E497" i="24"/>
  <c r="C497" i="24"/>
  <c r="D497" i="24"/>
  <c r="E496" i="24"/>
  <c r="C496" i="24"/>
  <c r="D496" i="24"/>
  <c r="E495" i="24"/>
  <c r="C495" i="24"/>
  <c r="D495" i="24"/>
  <c r="E494" i="24"/>
  <c r="C494" i="24"/>
  <c r="D494" i="24"/>
  <c r="E493" i="24"/>
  <c r="C493" i="24"/>
  <c r="D493" i="24"/>
  <c r="E492" i="24"/>
  <c r="C492" i="24"/>
  <c r="D492" i="24"/>
  <c r="E491" i="24"/>
  <c r="C491" i="24"/>
  <c r="D491" i="24"/>
  <c r="E490" i="24"/>
  <c r="C490" i="24"/>
  <c r="D490" i="24"/>
  <c r="E489" i="24"/>
  <c r="C489" i="24"/>
  <c r="D489" i="24"/>
  <c r="E488" i="24"/>
  <c r="C488" i="24"/>
  <c r="D488" i="24"/>
  <c r="E487" i="24"/>
  <c r="C487" i="24"/>
  <c r="D487" i="24"/>
  <c r="E486" i="24"/>
  <c r="C486" i="24"/>
  <c r="D486" i="24"/>
  <c r="E485" i="24"/>
  <c r="C485" i="24"/>
  <c r="D485" i="24"/>
  <c r="E484" i="24"/>
  <c r="C484" i="24"/>
  <c r="D484" i="24"/>
  <c r="E483" i="24"/>
  <c r="C483" i="24"/>
  <c r="D483" i="24"/>
  <c r="E482" i="24"/>
  <c r="C482" i="24"/>
  <c r="D482" i="24"/>
  <c r="E481" i="24"/>
  <c r="C481" i="24"/>
  <c r="D481" i="24"/>
  <c r="E480" i="24"/>
  <c r="C480" i="24"/>
  <c r="D480" i="24"/>
  <c r="E479" i="24"/>
  <c r="C479" i="24"/>
  <c r="D479" i="24"/>
  <c r="E478" i="24"/>
  <c r="C478" i="24"/>
  <c r="D478" i="24"/>
  <c r="E477" i="24"/>
  <c r="C477" i="24"/>
  <c r="D477" i="24"/>
  <c r="E476" i="24"/>
  <c r="C476" i="24"/>
  <c r="D476" i="24"/>
  <c r="E475" i="24"/>
  <c r="C475" i="24"/>
  <c r="D475" i="24"/>
  <c r="E474" i="24"/>
  <c r="C474" i="24"/>
  <c r="D474" i="24"/>
  <c r="E473" i="24"/>
  <c r="C473" i="24"/>
  <c r="D473" i="24"/>
  <c r="E472" i="24"/>
  <c r="C472" i="24"/>
  <c r="D472" i="24"/>
  <c r="E471" i="24"/>
  <c r="C471" i="24"/>
  <c r="D471" i="24"/>
  <c r="E470" i="24"/>
  <c r="C470" i="24"/>
  <c r="D470" i="24"/>
  <c r="E469" i="24"/>
  <c r="C469" i="24"/>
  <c r="D469" i="24"/>
  <c r="E468" i="24"/>
  <c r="C468" i="24"/>
  <c r="D468" i="24"/>
  <c r="E467" i="24"/>
  <c r="C467" i="24"/>
  <c r="D467" i="24"/>
  <c r="E466" i="24"/>
  <c r="C466" i="24"/>
  <c r="D466" i="24"/>
  <c r="E465" i="24"/>
  <c r="C465" i="24"/>
  <c r="D465" i="24"/>
  <c r="E464" i="24"/>
  <c r="C464" i="24"/>
  <c r="D464" i="24"/>
  <c r="E463" i="24"/>
  <c r="C463" i="24"/>
  <c r="D463" i="24"/>
  <c r="E462" i="24"/>
  <c r="C462" i="24"/>
  <c r="D462" i="24"/>
  <c r="E461" i="24"/>
  <c r="C461" i="24"/>
  <c r="D461" i="24"/>
  <c r="E460" i="24"/>
  <c r="C460" i="24"/>
  <c r="D460" i="24"/>
  <c r="E459" i="24"/>
  <c r="C459" i="24"/>
  <c r="D459" i="24"/>
  <c r="E458" i="24"/>
  <c r="C458" i="24"/>
  <c r="D458" i="24"/>
  <c r="E457" i="24"/>
  <c r="C457" i="24"/>
  <c r="D457" i="24"/>
  <c r="E456" i="24"/>
  <c r="C456" i="24"/>
  <c r="D456" i="24"/>
  <c r="E455" i="24"/>
  <c r="C455" i="24"/>
  <c r="D455" i="24"/>
  <c r="E454" i="24"/>
  <c r="C454" i="24"/>
  <c r="D454" i="24"/>
  <c r="E453" i="24"/>
  <c r="C453" i="24"/>
  <c r="D453" i="24"/>
  <c r="E452" i="24"/>
  <c r="C452" i="24"/>
  <c r="D452" i="24"/>
  <c r="E451" i="24"/>
  <c r="C451" i="24"/>
  <c r="D451" i="24"/>
  <c r="E450" i="24"/>
  <c r="C450" i="24"/>
  <c r="D450" i="24"/>
  <c r="E449" i="24"/>
  <c r="C449" i="24"/>
  <c r="D449" i="24"/>
  <c r="E448" i="24"/>
  <c r="C448" i="24"/>
  <c r="D448" i="24"/>
  <c r="E447" i="24"/>
  <c r="C447" i="24"/>
  <c r="D447" i="24"/>
  <c r="E446" i="24"/>
  <c r="C446" i="24"/>
  <c r="D446" i="24"/>
  <c r="E445" i="24"/>
  <c r="C445" i="24"/>
  <c r="D445" i="24"/>
  <c r="E444" i="24"/>
  <c r="C444" i="24"/>
  <c r="D444" i="24"/>
  <c r="E443" i="24"/>
  <c r="C443" i="24"/>
  <c r="D443" i="24"/>
  <c r="E442" i="24"/>
  <c r="C442" i="24"/>
  <c r="D442" i="24"/>
  <c r="E441" i="24"/>
  <c r="C441" i="24"/>
  <c r="D441" i="24"/>
  <c r="E440" i="24"/>
  <c r="C440" i="24"/>
  <c r="D440" i="24"/>
  <c r="E439" i="24"/>
  <c r="C439" i="24"/>
  <c r="D439" i="24"/>
  <c r="E438" i="24"/>
  <c r="C438" i="24"/>
  <c r="D438" i="24"/>
  <c r="E437" i="24"/>
  <c r="C437" i="24"/>
  <c r="D437" i="24"/>
  <c r="E436" i="24"/>
  <c r="C436" i="24"/>
  <c r="D436" i="24"/>
  <c r="E435" i="24"/>
  <c r="C435" i="24"/>
  <c r="D435" i="24"/>
  <c r="E434" i="24"/>
  <c r="C434" i="24"/>
  <c r="D434" i="24"/>
  <c r="E433" i="24"/>
  <c r="C433" i="24"/>
  <c r="D433" i="24"/>
  <c r="E432" i="24"/>
  <c r="C432" i="24"/>
  <c r="D432" i="24"/>
  <c r="E431" i="24"/>
  <c r="C431" i="24"/>
  <c r="D431" i="24"/>
  <c r="E430" i="24"/>
  <c r="C430" i="24"/>
  <c r="D430" i="24"/>
  <c r="E429" i="24"/>
  <c r="C429" i="24"/>
  <c r="D429" i="24"/>
  <c r="E428" i="24"/>
  <c r="C428" i="24"/>
  <c r="D428" i="24"/>
  <c r="E427" i="24"/>
  <c r="C427" i="24"/>
  <c r="D427" i="24"/>
  <c r="E426" i="24"/>
  <c r="C426" i="24"/>
  <c r="D426" i="24"/>
  <c r="E425" i="24"/>
  <c r="C425" i="24"/>
  <c r="D425" i="24"/>
  <c r="E424" i="24"/>
  <c r="C424" i="24"/>
  <c r="D424" i="24"/>
  <c r="E423" i="24"/>
  <c r="C423" i="24"/>
  <c r="D423" i="24"/>
  <c r="E422" i="24"/>
  <c r="C422" i="24"/>
  <c r="D422" i="24"/>
  <c r="E421" i="24"/>
  <c r="C421" i="24"/>
  <c r="D421" i="24"/>
  <c r="E420" i="24"/>
  <c r="C420" i="24"/>
  <c r="D420" i="24"/>
  <c r="E419" i="24"/>
  <c r="C419" i="24"/>
  <c r="D419" i="24"/>
  <c r="E418" i="24"/>
  <c r="C418" i="24"/>
  <c r="D418" i="24"/>
  <c r="E417" i="24"/>
  <c r="C417" i="24"/>
  <c r="D417" i="24"/>
  <c r="E416" i="24"/>
  <c r="C416" i="24"/>
  <c r="D416" i="24"/>
  <c r="E415" i="24"/>
  <c r="C415" i="24"/>
  <c r="D415" i="24"/>
  <c r="E414" i="24"/>
  <c r="C414" i="24"/>
  <c r="D414" i="24"/>
  <c r="E413" i="24"/>
  <c r="C413" i="24"/>
  <c r="D413" i="24"/>
  <c r="E412" i="24"/>
  <c r="C412" i="24"/>
  <c r="D412" i="24"/>
  <c r="E411" i="24"/>
  <c r="C411" i="24"/>
  <c r="D411" i="24"/>
  <c r="E410" i="24"/>
  <c r="C410" i="24"/>
  <c r="D410" i="24"/>
  <c r="E409" i="24"/>
  <c r="C409" i="24"/>
  <c r="D409" i="24"/>
  <c r="E408" i="24"/>
  <c r="C408" i="24"/>
  <c r="D408" i="24"/>
  <c r="E407" i="24"/>
  <c r="C407" i="24"/>
  <c r="D407" i="24"/>
  <c r="E406" i="24"/>
  <c r="C406" i="24"/>
  <c r="D406" i="24"/>
  <c r="E405" i="24"/>
  <c r="C405" i="24"/>
  <c r="D405" i="24"/>
  <c r="E404" i="24"/>
  <c r="C404" i="24"/>
  <c r="D404" i="24"/>
  <c r="E403" i="24"/>
  <c r="C403" i="24"/>
  <c r="D403" i="24"/>
  <c r="E402" i="24"/>
  <c r="C402" i="24"/>
  <c r="D402" i="24"/>
  <c r="E401" i="24"/>
  <c r="C401" i="24"/>
  <c r="D401" i="24"/>
  <c r="E400" i="24"/>
  <c r="C400" i="24"/>
  <c r="D400" i="24"/>
  <c r="E399" i="24"/>
  <c r="C399" i="24"/>
  <c r="D399" i="24"/>
  <c r="E398" i="24"/>
  <c r="C398" i="24"/>
  <c r="D398" i="24"/>
  <c r="E397" i="24"/>
  <c r="C397" i="24"/>
  <c r="D397" i="24"/>
  <c r="E396" i="24"/>
  <c r="C396" i="24"/>
  <c r="D396" i="24"/>
  <c r="E395" i="24"/>
  <c r="C395" i="24"/>
  <c r="D395" i="24"/>
  <c r="E394" i="24"/>
  <c r="C394" i="24"/>
  <c r="D394" i="24"/>
  <c r="E393" i="24"/>
  <c r="C393" i="24"/>
  <c r="D393" i="24"/>
  <c r="E392" i="24"/>
  <c r="C392" i="24"/>
  <c r="D392" i="24"/>
  <c r="E391" i="24"/>
  <c r="C391" i="24"/>
  <c r="D391" i="24"/>
  <c r="E390" i="24"/>
  <c r="C390" i="24"/>
  <c r="D390" i="24"/>
  <c r="E389" i="24"/>
  <c r="C389" i="24"/>
  <c r="D389" i="24"/>
  <c r="E388" i="24"/>
  <c r="C388" i="24"/>
  <c r="D388" i="24"/>
  <c r="E387" i="24"/>
  <c r="C387" i="24"/>
  <c r="D387" i="24"/>
  <c r="E386" i="24"/>
  <c r="C386" i="24"/>
  <c r="D386" i="24"/>
  <c r="E385" i="24"/>
  <c r="C385" i="24"/>
  <c r="D385" i="24"/>
  <c r="E384" i="24"/>
  <c r="C384" i="24"/>
  <c r="D384" i="24"/>
  <c r="E383" i="24"/>
  <c r="C383" i="24"/>
  <c r="D383" i="24"/>
  <c r="E382" i="24"/>
  <c r="C382" i="24"/>
  <c r="D382" i="24"/>
  <c r="E381" i="24"/>
  <c r="C381" i="24"/>
  <c r="D381" i="24"/>
  <c r="E380" i="24"/>
  <c r="C380" i="24"/>
  <c r="D380" i="24"/>
  <c r="E379" i="24"/>
  <c r="C379" i="24"/>
  <c r="D379" i="24"/>
  <c r="E378" i="24"/>
  <c r="C378" i="24"/>
  <c r="D378" i="24"/>
  <c r="E377" i="24"/>
  <c r="C377" i="24"/>
  <c r="D377" i="24"/>
  <c r="E376" i="24"/>
  <c r="C376" i="24"/>
  <c r="D376" i="24"/>
  <c r="E375" i="24"/>
  <c r="C375" i="24"/>
  <c r="D375" i="24"/>
  <c r="E374" i="24"/>
  <c r="C374" i="24"/>
  <c r="D374" i="24"/>
  <c r="E373" i="24"/>
  <c r="C373" i="24"/>
  <c r="D373" i="24"/>
  <c r="E372" i="24"/>
  <c r="C372" i="24"/>
  <c r="D372" i="24"/>
  <c r="E371" i="24"/>
  <c r="C371" i="24"/>
  <c r="D371" i="24"/>
  <c r="E370" i="24"/>
  <c r="C370" i="24"/>
  <c r="D370" i="24"/>
  <c r="E369" i="24"/>
  <c r="C369" i="24"/>
  <c r="D369" i="24"/>
  <c r="E368" i="24"/>
  <c r="C368" i="24"/>
  <c r="D368" i="24"/>
  <c r="E367" i="24"/>
  <c r="C367" i="24"/>
  <c r="D367" i="24"/>
  <c r="E366" i="24"/>
  <c r="C366" i="24"/>
  <c r="D366" i="24"/>
  <c r="E365" i="24"/>
  <c r="C365" i="24"/>
  <c r="D365" i="24"/>
  <c r="E364" i="24"/>
  <c r="C364" i="24"/>
  <c r="D364" i="24"/>
  <c r="E363" i="24"/>
  <c r="C363" i="24"/>
  <c r="D363" i="24"/>
  <c r="E362" i="24"/>
  <c r="C362" i="24"/>
  <c r="D362" i="24"/>
  <c r="E361" i="24"/>
  <c r="C361" i="24"/>
  <c r="D361" i="24"/>
  <c r="E360" i="24"/>
  <c r="C360" i="24"/>
  <c r="D360" i="24"/>
  <c r="E359" i="24"/>
  <c r="C359" i="24"/>
  <c r="D359" i="24"/>
  <c r="E358" i="24"/>
  <c r="C358" i="24"/>
  <c r="D358" i="24"/>
  <c r="E357" i="24"/>
  <c r="C357" i="24"/>
  <c r="D357" i="24"/>
  <c r="E356" i="24"/>
  <c r="C356" i="24"/>
  <c r="D356" i="24"/>
  <c r="E355" i="24"/>
  <c r="C355" i="24"/>
  <c r="D355" i="24"/>
  <c r="E354" i="24"/>
  <c r="C354" i="24"/>
  <c r="D354" i="24"/>
  <c r="E353" i="24"/>
  <c r="C353" i="24"/>
  <c r="D353" i="24"/>
  <c r="E352" i="24"/>
  <c r="C352" i="24"/>
  <c r="D352" i="24"/>
  <c r="E351" i="24"/>
  <c r="C351" i="24"/>
  <c r="D351" i="24"/>
  <c r="E350" i="24"/>
  <c r="C350" i="24"/>
  <c r="D350" i="24"/>
  <c r="E349" i="24"/>
  <c r="C349" i="24"/>
  <c r="D349" i="24"/>
  <c r="E348" i="24"/>
  <c r="C348" i="24"/>
  <c r="D348" i="24"/>
  <c r="E347" i="24"/>
  <c r="C347" i="24"/>
  <c r="D347" i="24"/>
  <c r="E346" i="24"/>
  <c r="C346" i="24"/>
  <c r="D346" i="24"/>
  <c r="E345" i="24"/>
  <c r="C345" i="24"/>
  <c r="D345" i="24"/>
  <c r="E344" i="24"/>
  <c r="C344" i="24"/>
  <c r="D344" i="24"/>
  <c r="E343" i="24"/>
  <c r="C343" i="24"/>
  <c r="D343" i="24"/>
  <c r="E342" i="24"/>
  <c r="C342" i="24"/>
  <c r="D342" i="24"/>
  <c r="E341" i="24"/>
  <c r="C341" i="24"/>
  <c r="D341" i="24"/>
  <c r="E340" i="24"/>
  <c r="C340" i="24"/>
  <c r="D340" i="24"/>
  <c r="E339" i="24"/>
  <c r="C339" i="24"/>
  <c r="D339" i="24"/>
  <c r="E338" i="24"/>
  <c r="C338" i="24"/>
  <c r="D338" i="24"/>
  <c r="E337" i="24"/>
  <c r="C337" i="24"/>
  <c r="D337" i="24"/>
  <c r="E336" i="24"/>
  <c r="C336" i="24"/>
  <c r="D336" i="24"/>
  <c r="E335" i="24"/>
  <c r="C335" i="24"/>
  <c r="D335" i="24"/>
  <c r="E334" i="24"/>
  <c r="C334" i="24"/>
  <c r="D334" i="24"/>
  <c r="E333" i="24"/>
  <c r="C333" i="24"/>
  <c r="D333" i="24"/>
  <c r="E332" i="24"/>
  <c r="C332" i="24"/>
  <c r="D332" i="24"/>
  <c r="E331" i="24"/>
  <c r="C331" i="24"/>
  <c r="D331" i="24"/>
  <c r="E330" i="24"/>
  <c r="C330" i="24"/>
  <c r="D330" i="24"/>
  <c r="E329" i="24"/>
  <c r="C329" i="24"/>
  <c r="D329" i="24"/>
  <c r="E328" i="24"/>
  <c r="C328" i="24"/>
  <c r="D328" i="24"/>
  <c r="E327" i="24"/>
  <c r="C327" i="24"/>
  <c r="D327" i="24"/>
  <c r="E326" i="24"/>
  <c r="C326" i="24"/>
  <c r="D326" i="24"/>
  <c r="E325" i="24"/>
  <c r="C325" i="24"/>
  <c r="D325" i="24"/>
  <c r="E324" i="24"/>
  <c r="C324" i="24"/>
  <c r="D324" i="24"/>
  <c r="E323" i="24"/>
  <c r="C323" i="24"/>
  <c r="D323" i="24"/>
  <c r="E322" i="24"/>
  <c r="C322" i="24"/>
  <c r="D322" i="24"/>
  <c r="E321" i="24"/>
  <c r="C321" i="24"/>
  <c r="D321" i="24"/>
  <c r="E320" i="24"/>
  <c r="C320" i="24"/>
  <c r="D320" i="24"/>
  <c r="E319" i="24"/>
  <c r="C319" i="24"/>
  <c r="D319" i="24"/>
  <c r="E318" i="24"/>
  <c r="C318" i="24"/>
  <c r="D318" i="24"/>
  <c r="E317" i="24"/>
  <c r="C317" i="24"/>
  <c r="D317" i="24"/>
  <c r="E316" i="24"/>
  <c r="C316" i="24"/>
  <c r="D316" i="24"/>
  <c r="E315" i="24"/>
  <c r="C315" i="24"/>
  <c r="D315" i="24"/>
  <c r="E314" i="24"/>
  <c r="C314" i="24"/>
  <c r="D314" i="24"/>
  <c r="E313" i="24"/>
  <c r="C313" i="24"/>
  <c r="D313" i="24"/>
  <c r="E312" i="24"/>
  <c r="C312" i="24"/>
  <c r="D312" i="24"/>
  <c r="E311" i="24"/>
  <c r="C311" i="24"/>
  <c r="D311" i="24"/>
  <c r="E310" i="24"/>
  <c r="C310" i="24"/>
  <c r="D310" i="24"/>
  <c r="E309" i="24"/>
  <c r="C309" i="24"/>
  <c r="D309" i="24"/>
  <c r="E308" i="24"/>
  <c r="C308" i="24"/>
  <c r="D308" i="24"/>
  <c r="E307" i="24"/>
  <c r="C307" i="24"/>
  <c r="D307" i="24"/>
  <c r="E306" i="24"/>
  <c r="C306" i="24"/>
  <c r="D306" i="24"/>
  <c r="E305" i="24"/>
  <c r="C305" i="24"/>
  <c r="D305" i="24"/>
  <c r="E304" i="24"/>
  <c r="C304" i="24"/>
  <c r="D304" i="24"/>
  <c r="E303" i="24"/>
  <c r="C303" i="24"/>
  <c r="D303" i="24"/>
  <c r="E302" i="24"/>
  <c r="C302" i="24"/>
  <c r="D302" i="24"/>
  <c r="E301" i="24"/>
  <c r="C301" i="24"/>
  <c r="D301" i="24"/>
  <c r="E300" i="24"/>
  <c r="C300" i="24"/>
  <c r="D300" i="24"/>
  <c r="E299" i="24"/>
  <c r="C299" i="24"/>
  <c r="D299" i="24"/>
  <c r="E298" i="24"/>
  <c r="C298" i="24"/>
  <c r="D298" i="24"/>
  <c r="E297" i="24"/>
  <c r="C297" i="24"/>
  <c r="D297" i="24"/>
  <c r="E296" i="24"/>
  <c r="C296" i="24"/>
  <c r="D296" i="24"/>
  <c r="E295" i="24"/>
  <c r="C295" i="24"/>
  <c r="D295" i="24"/>
  <c r="E294" i="24"/>
  <c r="C294" i="24"/>
  <c r="D294" i="24"/>
  <c r="E293" i="24"/>
  <c r="C293" i="24"/>
  <c r="D293" i="24"/>
  <c r="E292" i="24"/>
  <c r="C292" i="24"/>
  <c r="D292" i="24"/>
  <c r="E291" i="24"/>
  <c r="C291" i="24"/>
  <c r="D291" i="24"/>
  <c r="E290" i="24"/>
  <c r="C290" i="24"/>
  <c r="D290" i="24"/>
  <c r="E289" i="24"/>
  <c r="C289" i="24"/>
  <c r="D289" i="24"/>
  <c r="E288" i="24"/>
  <c r="C288" i="24"/>
  <c r="D288" i="24"/>
  <c r="E287" i="24"/>
  <c r="C287" i="24"/>
  <c r="D287" i="24"/>
  <c r="E286" i="24"/>
  <c r="C286" i="24"/>
  <c r="D286" i="24"/>
  <c r="E285" i="24"/>
  <c r="C285" i="24"/>
  <c r="D285" i="24"/>
  <c r="E284" i="24"/>
  <c r="C284" i="24"/>
  <c r="D284" i="24"/>
  <c r="E283" i="24"/>
  <c r="C283" i="24"/>
  <c r="D283" i="24"/>
  <c r="E282" i="24"/>
  <c r="C282" i="24"/>
  <c r="D282" i="24"/>
  <c r="E281" i="24"/>
  <c r="C281" i="24"/>
  <c r="D281" i="24"/>
  <c r="E280" i="24"/>
  <c r="C280" i="24"/>
  <c r="D280" i="24"/>
  <c r="E279" i="24"/>
  <c r="C279" i="24"/>
  <c r="D279" i="24"/>
  <c r="E278" i="24"/>
  <c r="C278" i="24"/>
  <c r="D278" i="24"/>
  <c r="E277" i="24"/>
  <c r="C277" i="24"/>
  <c r="D277" i="24"/>
  <c r="E276" i="24"/>
  <c r="C276" i="24"/>
  <c r="D276" i="24"/>
  <c r="E275" i="24"/>
  <c r="C275" i="24"/>
  <c r="D275" i="24"/>
  <c r="E274" i="24"/>
  <c r="C274" i="24"/>
  <c r="D274" i="24"/>
  <c r="E273" i="24"/>
  <c r="C273" i="24"/>
  <c r="D273" i="24"/>
  <c r="E272" i="24"/>
  <c r="C272" i="24"/>
  <c r="D272" i="24"/>
  <c r="E271" i="24"/>
  <c r="C271" i="24"/>
  <c r="D271" i="24"/>
  <c r="E270" i="24"/>
  <c r="C270" i="24"/>
  <c r="D270" i="24"/>
  <c r="E269" i="24"/>
  <c r="C269" i="24"/>
  <c r="D269" i="24"/>
  <c r="E268" i="24"/>
  <c r="C268" i="24"/>
  <c r="D268" i="24"/>
  <c r="E267" i="24"/>
  <c r="C267" i="24"/>
  <c r="D267" i="24"/>
  <c r="E266" i="24"/>
  <c r="C266" i="24"/>
  <c r="D266" i="24"/>
  <c r="E265" i="24"/>
  <c r="C265" i="24"/>
  <c r="D265" i="24"/>
  <c r="E264" i="24"/>
  <c r="C264" i="24"/>
  <c r="D264" i="24"/>
  <c r="E263" i="24"/>
  <c r="C263" i="24"/>
  <c r="D263" i="24"/>
  <c r="E262" i="24"/>
  <c r="C262" i="24"/>
  <c r="D262" i="24"/>
  <c r="E261" i="24"/>
  <c r="C261" i="24"/>
  <c r="D261" i="24"/>
  <c r="E260" i="24"/>
  <c r="C260" i="24"/>
  <c r="D260" i="24"/>
  <c r="E259" i="24"/>
  <c r="C259" i="24"/>
  <c r="D259" i="24"/>
  <c r="E258" i="24"/>
  <c r="C258" i="24"/>
  <c r="D258" i="24"/>
  <c r="E257" i="24"/>
  <c r="C257" i="24"/>
  <c r="D257" i="24"/>
  <c r="E256" i="24"/>
  <c r="C256" i="24"/>
  <c r="D256" i="24"/>
  <c r="E255" i="24"/>
  <c r="C255" i="24"/>
  <c r="D255" i="24"/>
  <c r="E254" i="24"/>
  <c r="C254" i="24"/>
  <c r="D254" i="24"/>
  <c r="E253" i="24"/>
  <c r="C253" i="24"/>
  <c r="D253" i="24"/>
  <c r="E252" i="24"/>
  <c r="C252" i="24"/>
  <c r="D252" i="24"/>
  <c r="E251" i="24"/>
  <c r="C251" i="24"/>
  <c r="D251" i="24"/>
  <c r="E250" i="24"/>
  <c r="C250" i="24"/>
  <c r="D250" i="24"/>
  <c r="E249" i="24"/>
  <c r="C249" i="24"/>
  <c r="D249" i="24"/>
  <c r="E248" i="24"/>
  <c r="C248" i="24"/>
  <c r="D248" i="24"/>
  <c r="E247" i="24"/>
  <c r="C247" i="24"/>
  <c r="D247" i="24"/>
  <c r="E246" i="24"/>
  <c r="C246" i="24"/>
  <c r="D246" i="24"/>
  <c r="E245" i="24"/>
  <c r="C245" i="24"/>
  <c r="D245" i="24"/>
  <c r="E244" i="24"/>
  <c r="C244" i="24"/>
  <c r="D244" i="24"/>
  <c r="E243" i="24"/>
  <c r="C243" i="24"/>
  <c r="D243" i="24"/>
  <c r="E242" i="24"/>
  <c r="C242" i="24"/>
  <c r="D242" i="24"/>
  <c r="E241" i="24"/>
  <c r="C241" i="24"/>
  <c r="D241" i="24"/>
  <c r="E240" i="24"/>
  <c r="C240" i="24"/>
  <c r="D240" i="24"/>
  <c r="E239" i="24"/>
  <c r="C239" i="24"/>
  <c r="D239" i="24"/>
  <c r="E238" i="24"/>
  <c r="C238" i="24"/>
  <c r="D238" i="24"/>
  <c r="E237" i="24"/>
  <c r="C237" i="24"/>
  <c r="D237" i="24"/>
  <c r="E236" i="24"/>
  <c r="C236" i="24"/>
  <c r="D236" i="24"/>
  <c r="E235" i="24"/>
  <c r="C235" i="24"/>
  <c r="D235" i="24"/>
  <c r="E234" i="24"/>
  <c r="C234" i="24"/>
  <c r="D234" i="24"/>
  <c r="E233" i="24"/>
  <c r="C233" i="24"/>
  <c r="D233" i="24"/>
  <c r="E232" i="24"/>
  <c r="C232" i="24"/>
  <c r="D232" i="24"/>
  <c r="E231" i="24"/>
  <c r="C231" i="24"/>
  <c r="D231" i="24"/>
  <c r="E230" i="24"/>
  <c r="C230" i="24"/>
  <c r="D230" i="24"/>
  <c r="E229" i="24"/>
  <c r="C229" i="24"/>
  <c r="D229" i="24"/>
  <c r="E228" i="24"/>
  <c r="C228" i="24"/>
  <c r="D228" i="24"/>
  <c r="E227" i="24"/>
  <c r="C227" i="24"/>
  <c r="D227" i="24"/>
  <c r="E226" i="24"/>
  <c r="C226" i="24"/>
  <c r="D226" i="24"/>
  <c r="E225" i="24"/>
  <c r="C225" i="24"/>
  <c r="D225" i="24"/>
  <c r="E224" i="24"/>
  <c r="C224" i="24"/>
  <c r="D224" i="24"/>
  <c r="E223" i="24"/>
  <c r="C223" i="24"/>
  <c r="D223" i="24"/>
  <c r="E222" i="24"/>
  <c r="C222" i="24"/>
  <c r="D222" i="24"/>
  <c r="E221" i="24"/>
  <c r="C221" i="24"/>
  <c r="D221" i="24"/>
  <c r="E220" i="24"/>
  <c r="C220" i="24"/>
  <c r="D220" i="24"/>
  <c r="E219" i="24"/>
  <c r="C219" i="24"/>
  <c r="D219" i="24"/>
  <c r="E218" i="24"/>
  <c r="C218" i="24"/>
  <c r="D218" i="24"/>
  <c r="E217" i="24"/>
  <c r="C217" i="24"/>
  <c r="D217" i="24"/>
  <c r="E216" i="24"/>
  <c r="C216" i="24"/>
  <c r="D216" i="24"/>
  <c r="E215" i="24"/>
  <c r="C215" i="24"/>
  <c r="D215" i="24"/>
  <c r="E214" i="24"/>
  <c r="C214" i="24"/>
  <c r="D214" i="24"/>
  <c r="E213" i="24"/>
  <c r="C213" i="24"/>
  <c r="D213" i="24"/>
  <c r="E212" i="24"/>
  <c r="C212" i="24"/>
  <c r="D212" i="24"/>
  <c r="E211" i="24"/>
  <c r="C211" i="24"/>
  <c r="D211" i="24"/>
  <c r="E210" i="24"/>
  <c r="C210" i="24"/>
  <c r="D210" i="24"/>
  <c r="E209" i="24"/>
  <c r="C209" i="24"/>
  <c r="D209" i="24"/>
  <c r="E208" i="24"/>
  <c r="C208" i="24"/>
  <c r="D208" i="24"/>
  <c r="E207" i="24"/>
  <c r="C207" i="24"/>
  <c r="D207" i="24"/>
  <c r="E206" i="24"/>
  <c r="C206" i="24"/>
  <c r="D206" i="24"/>
  <c r="E205" i="24"/>
  <c r="C205" i="24"/>
  <c r="D205" i="24"/>
  <c r="E204" i="24"/>
  <c r="C204" i="24"/>
  <c r="D204" i="24"/>
  <c r="E203" i="24"/>
  <c r="C203" i="24"/>
  <c r="D203" i="24"/>
  <c r="E202" i="24"/>
  <c r="C202" i="24"/>
  <c r="D202" i="24"/>
  <c r="E201" i="24"/>
  <c r="C201" i="24"/>
  <c r="D201" i="24"/>
  <c r="E200" i="24"/>
  <c r="C200" i="24"/>
  <c r="D200" i="24"/>
  <c r="E199" i="24"/>
  <c r="C199" i="24"/>
  <c r="D199" i="24"/>
  <c r="E198" i="24"/>
  <c r="C198" i="24"/>
  <c r="D198" i="24"/>
  <c r="E197" i="24"/>
  <c r="C197" i="24"/>
  <c r="D197" i="24"/>
  <c r="E196" i="24"/>
  <c r="C196" i="24"/>
  <c r="D196" i="24"/>
  <c r="E195" i="24"/>
  <c r="C195" i="24"/>
  <c r="D195" i="24"/>
  <c r="E194" i="24"/>
  <c r="C194" i="24"/>
  <c r="D194" i="24"/>
  <c r="E193" i="24"/>
  <c r="C193" i="24"/>
  <c r="D193" i="24"/>
  <c r="E192" i="24"/>
  <c r="C192" i="24"/>
  <c r="D192" i="24"/>
  <c r="E191" i="24"/>
  <c r="C191" i="24"/>
  <c r="D191" i="24"/>
  <c r="E190" i="24"/>
  <c r="C190" i="24"/>
  <c r="D190" i="24"/>
  <c r="E189" i="24"/>
  <c r="C189" i="24"/>
  <c r="D189" i="24"/>
  <c r="E188" i="24"/>
  <c r="C188" i="24"/>
  <c r="D188" i="24"/>
  <c r="E187" i="24"/>
  <c r="C187" i="24"/>
  <c r="D187" i="24"/>
  <c r="E186" i="24"/>
  <c r="C186" i="24"/>
  <c r="D186" i="24"/>
  <c r="E185" i="24"/>
  <c r="C185" i="24"/>
  <c r="D185" i="24"/>
  <c r="E184" i="24"/>
  <c r="C184" i="24"/>
  <c r="D184" i="24"/>
  <c r="E183" i="24"/>
  <c r="C183" i="24"/>
  <c r="D183" i="24"/>
  <c r="E182" i="24"/>
  <c r="C182" i="24"/>
  <c r="D182" i="24"/>
  <c r="E181" i="24"/>
  <c r="C181" i="24"/>
  <c r="D181" i="24"/>
  <c r="E180" i="24"/>
  <c r="C180" i="24"/>
  <c r="D180" i="24"/>
  <c r="E179" i="24"/>
  <c r="C179" i="24"/>
  <c r="D179" i="24"/>
  <c r="E178" i="24"/>
  <c r="C178" i="24"/>
  <c r="D178" i="24"/>
  <c r="E177" i="24"/>
  <c r="C177" i="24"/>
  <c r="D177" i="24"/>
  <c r="E176" i="24"/>
  <c r="C176" i="24"/>
  <c r="D176" i="24"/>
  <c r="E175" i="24"/>
  <c r="C175" i="24"/>
  <c r="D175" i="24"/>
  <c r="E174" i="24"/>
  <c r="C174" i="24"/>
  <c r="D174" i="24"/>
  <c r="E173" i="24"/>
  <c r="C173" i="24"/>
  <c r="D173" i="24"/>
  <c r="E172" i="24"/>
  <c r="C172" i="24"/>
  <c r="D172" i="24"/>
  <c r="E171" i="24"/>
  <c r="C171" i="24"/>
  <c r="D171" i="24"/>
  <c r="E170" i="24"/>
  <c r="C170" i="24"/>
  <c r="D170" i="24"/>
  <c r="E169" i="24"/>
  <c r="C169" i="24"/>
  <c r="D169" i="24"/>
  <c r="E168" i="24"/>
  <c r="C168" i="24"/>
  <c r="D168" i="24"/>
  <c r="E167" i="24"/>
  <c r="C167" i="24"/>
  <c r="D167" i="24"/>
  <c r="E166" i="24"/>
  <c r="C166" i="24"/>
  <c r="D166" i="24"/>
  <c r="E165" i="24"/>
  <c r="C165" i="24"/>
  <c r="D165" i="24"/>
  <c r="E164" i="24"/>
  <c r="C164" i="24"/>
  <c r="D164" i="24"/>
  <c r="E163" i="24"/>
  <c r="C163" i="24"/>
  <c r="D163" i="24"/>
  <c r="E162" i="24"/>
  <c r="C162" i="24"/>
  <c r="D162" i="24"/>
  <c r="E161" i="24"/>
  <c r="C161" i="24"/>
  <c r="D161" i="24"/>
  <c r="E160" i="24"/>
  <c r="C160" i="24"/>
  <c r="D160" i="24"/>
  <c r="E159" i="24"/>
  <c r="C159" i="24"/>
  <c r="D159" i="24"/>
  <c r="E158" i="24"/>
  <c r="C158" i="24"/>
  <c r="D158" i="24"/>
  <c r="E157" i="24"/>
  <c r="C157" i="24"/>
  <c r="D157" i="24"/>
  <c r="E156" i="24"/>
  <c r="C156" i="24"/>
  <c r="D156" i="24"/>
  <c r="E155" i="24"/>
  <c r="C155" i="24"/>
  <c r="D155" i="24"/>
  <c r="E154" i="24"/>
  <c r="C154" i="24"/>
  <c r="D154" i="24"/>
  <c r="E153" i="24"/>
  <c r="C153" i="24"/>
  <c r="D153" i="24"/>
  <c r="E152" i="24"/>
  <c r="C152" i="24"/>
  <c r="D152" i="24"/>
  <c r="E151" i="24"/>
  <c r="C151" i="24"/>
  <c r="D151" i="24"/>
  <c r="E150" i="24"/>
  <c r="C150" i="24"/>
  <c r="D150" i="24"/>
  <c r="E149" i="24"/>
  <c r="C149" i="24"/>
  <c r="D149" i="24"/>
  <c r="E148" i="24"/>
  <c r="C148" i="24"/>
  <c r="D148" i="24"/>
  <c r="E147" i="24"/>
  <c r="C147" i="24"/>
  <c r="D147" i="24"/>
  <c r="E146" i="24"/>
  <c r="C146" i="24"/>
  <c r="D146" i="24"/>
  <c r="E145" i="24"/>
  <c r="C145" i="24"/>
  <c r="D145" i="24"/>
  <c r="E144" i="24"/>
  <c r="C144" i="24"/>
  <c r="D144" i="24"/>
  <c r="E143" i="24"/>
  <c r="C143" i="24"/>
  <c r="D143" i="24"/>
  <c r="E142" i="24"/>
  <c r="C142" i="24"/>
  <c r="D142" i="24"/>
  <c r="E141" i="24"/>
  <c r="C141" i="24"/>
  <c r="D141" i="24"/>
  <c r="E140" i="24"/>
  <c r="C140" i="24"/>
  <c r="D140" i="24"/>
  <c r="E139" i="24"/>
  <c r="C139" i="24"/>
  <c r="D139" i="24"/>
  <c r="E138" i="24"/>
  <c r="C138" i="24"/>
  <c r="D138" i="24"/>
  <c r="E137" i="24"/>
  <c r="C137" i="24"/>
  <c r="D137" i="24"/>
  <c r="E136" i="24"/>
  <c r="C136" i="24"/>
  <c r="D136" i="24"/>
  <c r="E135" i="24"/>
  <c r="C135" i="24"/>
  <c r="D135" i="24"/>
  <c r="E134" i="24"/>
  <c r="C134" i="24"/>
  <c r="D134" i="24"/>
  <c r="E133" i="24"/>
  <c r="C133" i="24"/>
  <c r="D133" i="24"/>
  <c r="E132" i="24"/>
  <c r="C132" i="24"/>
  <c r="D132" i="24"/>
  <c r="E131" i="24"/>
  <c r="C131" i="24"/>
  <c r="D131" i="24"/>
  <c r="E130" i="24"/>
  <c r="C130" i="24"/>
  <c r="D130" i="24"/>
  <c r="E129" i="24"/>
  <c r="C129" i="24"/>
  <c r="D129" i="24"/>
  <c r="E128" i="24"/>
  <c r="C128" i="24"/>
  <c r="D128" i="24"/>
  <c r="E127" i="24"/>
  <c r="C127" i="24"/>
  <c r="D127" i="24"/>
  <c r="E126" i="24"/>
  <c r="C126" i="24"/>
  <c r="D126" i="24"/>
  <c r="E125" i="24"/>
  <c r="C125" i="24"/>
  <c r="D125" i="24"/>
  <c r="E124" i="24"/>
  <c r="C124" i="24"/>
  <c r="D124" i="24"/>
  <c r="E123" i="24"/>
  <c r="C123" i="24"/>
  <c r="D123" i="24"/>
  <c r="E122" i="24"/>
  <c r="C122" i="24"/>
  <c r="D122" i="24"/>
  <c r="E121" i="24"/>
  <c r="C121" i="24"/>
  <c r="D121" i="24"/>
  <c r="E120" i="24"/>
  <c r="C120" i="24"/>
  <c r="D120" i="24"/>
  <c r="E119" i="24"/>
  <c r="C119" i="24"/>
  <c r="D119" i="24"/>
  <c r="E118" i="24"/>
  <c r="C118" i="24"/>
  <c r="D118" i="24"/>
  <c r="E117" i="24"/>
  <c r="C117" i="24"/>
  <c r="D117" i="24"/>
  <c r="E116" i="24"/>
  <c r="C116" i="24"/>
  <c r="D116" i="24"/>
  <c r="E115" i="24"/>
  <c r="C115" i="24"/>
  <c r="D115" i="24"/>
  <c r="E114" i="24"/>
  <c r="C114" i="24"/>
  <c r="D114" i="24"/>
  <c r="E113" i="24"/>
  <c r="C113" i="24"/>
  <c r="D113" i="24"/>
  <c r="E112" i="24"/>
  <c r="C112" i="24"/>
  <c r="D112" i="24"/>
  <c r="E111" i="24"/>
  <c r="C111" i="24"/>
  <c r="D111" i="24"/>
  <c r="E110" i="24"/>
  <c r="C110" i="24"/>
  <c r="D110" i="24"/>
  <c r="E109" i="24"/>
  <c r="C109" i="24"/>
  <c r="D109" i="24"/>
  <c r="E108" i="24"/>
  <c r="C108" i="24"/>
  <c r="D108" i="24"/>
  <c r="E107" i="24"/>
  <c r="C107" i="24"/>
  <c r="D107" i="24"/>
  <c r="E106" i="24"/>
  <c r="C106" i="24"/>
  <c r="D106" i="24"/>
  <c r="E105" i="24"/>
  <c r="C105" i="24"/>
  <c r="D105" i="24"/>
  <c r="E104" i="24"/>
  <c r="C104" i="24"/>
  <c r="D104" i="24"/>
  <c r="E103" i="24"/>
  <c r="C103" i="24"/>
  <c r="D103" i="24"/>
  <c r="E102" i="24"/>
  <c r="C102" i="24"/>
  <c r="D102" i="24"/>
  <c r="E101" i="24"/>
  <c r="C101" i="24"/>
  <c r="D101" i="24"/>
  <c r="E100" i="24"/>
  <c r="C100" i="24"/>
  <c r="D100" i="24"/>
  <c r="E99" i="24"/>
  <c r="C99" i="24"/>
  <c r="D99" i="24"/>
  <c r="E98" i="24"/>
  <c r="C98" i="24"/>
  <c r="D98" i="24"/>
  <c r="E97" i="24"/>
  <c r="C97" i="24"/>
  <c r="D97" i="24"/>
  <c r="E96" i="24"/>
  <c r="C96" i="24"/>
  <c r="D96" i="24"/>
  <c r="E95" i="24"/>
  <c r="C95" i="24"/>
  <c r="D95" i="24"/>
  <c r="E94" i="24"/>
  <c r="C94" i="24"/>
  <c r="D94" i="24"/>
  <c r="E93" i="24"/>
  <c r="C93" i="24"/>
  <c r="D93" i="24"/>
  <c r="E92" i="24"/>
  <c r="C92" i="24"/>
  <c r="D92" i="24"/>
  <c r="E91" i="24"/>
  <c r="C91" i="24"/>
  <c r="D91" i="24"/>
  <c r="E90" i="24"/>
  <c r="C90" i="24"/>
  <c r="D90" i="24"/>
  <c r="E89" i="24"/>
  <c r="C89" i="24"/>
  <c r="D89" i="24"/>
  <c r="E88" i="24"/>
  <c r="C88" i="24"/>
  <c r="D88" i="24"/>
  <c r="E87" i="24"/>
  <c r="C87" i="24"/>
  <c r="D87" i="24"/>
  <c r="E86" i="24"/>
  <c r="C86" i="24"/>
  <c r="D86" i="24"/>
  <c r="E85" i="24"/>
  <c r="C85" i="24"/>
  <c r="D85" i="24"/>
  <c r="E84" i="24"/>
  <c r="C84" i="24"/>
  <c r="D84" i="24"/>
  <c r="E83" i="24"/>
  <c r="C83" i="24"/>
  <c r="D83" i="24"/>
  <c r="E82" i="24"/>
  <c r="C82" i="24"/>
  <c r="D82" i="24"/>
  <c r="E81" i="24"/>
  <c r="C81" i="24"/>
  <c r="D81" i="24"/>
  <c r="E80" i="24"/>
  <c r="C80" i="24"/>
  <c r="D80" i="24"/>
  <c r="E79" i="24"/>
  <c r="C79" i="24"/>
  <c r="D79" i="24"/>
  <c r="E78" i="24"/>
  <c r="C78" i="24"/>
  <c r="D78" i="24"/>
  <c r="E77" i="24"/>
  <c r="C77" i="24"/>
  <c r="D77" i="24"/>
  <c r="E76" i="24"/>
  <c r="C76" i="24"/>
  <c r="D76" i="24"/>
  <c r="E75" i="24"/>
  <c r="C75" i="24"/>
  <c r="D75" i="24"/>
  <c r="E74" i="24"/>
  <c r="C74" i="24"/>
  <c r="D74" i="24"/>
  <c r="E73" i="24"/>
  <c r="C73" i="24"/>
  <c r="D73" i="24"/>
  <c r="E72" i="24"/>
  <c r="C72" i="24"/>
  <c r="D72" i="24"/>
  <c r="E71" i="24"/>
  <c r="C71" i="24"/>
  <c r="D71" i="24"/>
  <c r="E70" i="24"/>
  <c r="C70" i="24"/>
  <c r="D70" i="24"/>
  <c r="E69" i="24"/>
  <c r="C69" i="24"/>
  <c r="D69" i="24"/>
  <c r="E68" i="24"/>
  <c r="C68" i="24"/>
  <c r="D68" i="24"/>
  <c r="E67" i="24"/>
  <c r="C67" i="24"/>
  <c r="D67" i="24"/>
  <c r="E66" i="24"/>
  <c r="C66" i="24"/>
  <c r="D66" i="24"/>
  <c r="E65" i="24"/>
  <c r="C65" i="24"/>
  <c r="D65" i="24"/>
  <c r="E64" i="24"/>
  <c r="C64" i="24"/>
  <c r="D64" i="24"/>
  <c r="E63" i="24"/>
  <c r="C63" i="24"/>
  <c r="D63" i="24"/>
  <c r="E62" i="24"/>
  <c r="C62" i="24"/>
  <c r="D62" i="24"/>
  <c r="E61" i="24"/>
  <c r="C61" i="24"/>
  <c r="D61" i="24"/>
  <c r="E60" i="24"/>
  <c r="C60" i="24"/>
  <c r="D60" i="24"/>
  <c r="E59" i="24"/>
  <c r="C59" i="24"/>
  <c r="D59" i="24"/>
  <c r="E58" i="24"/>
  <c r="C58" i="24"/>
  <c r="D58" i="24"/>
  <c r="E57" i="24"/>
  <c r="C57" i="24"/>
  <c r="D57" i="24"/>
  <c r="E56" i="24"/>
  <c r="C56" i="24"/>
  <c r="D56" i="24"/>
  <c r="E55" i="24"/>
  <c r="C55" i="24"/>
  <c r="D55" i="24"/>
  <c r="E54" i="24"/>
  <c r="C54" i="24"/>
  <c r="D54" i="24"/>
  <c r="E53" i="24"/>
  <c r="C53" i="24"/>
  <c r="D53" i="24"/>
  <c r="E52" i="24"/>
  <c r="C52" i="24"/>
  <c r="D52" i="24"/>
  <c r="E51" i="24"/>
  <c r="C51" i="24"/>
  <c r="D51" i="24"/>
  <c r="E50" i="24"/>
  <c r="C50" i="24"/>
  <c r="D50" i="24"/>
  <c r="E49" i="24"/>
  <c r="C49" i="24"/>
  <c r="D49" i="24"/>
  <c r="E48" i="24"/>
  <c r="C48" i="24"/>
  <c r="D48" i="24"/>
  <c r="E47" i="24"/>
  <c r="C47" i="24"/>
  <c r="D47" i="24"/>
  <c r="E46" i="24"/>
  <c r="C46" i="24"/>
  <c r="D46" i="24"/>
  <c r="E45" i="24"/>
  <c r="C45" i="24"/>
  <c r="D45" i="24"/>
  <c r="E44" i="24"/>
  <c r="C44" i="24"/>
  <c r="D44" i="24"/>
  <c r="E43" i="24"/>
  <c r="C43" i="24"/>
  <c r="D43" i="24"/>
  <c r="E42" i="24"/>
  <c r="C42" i="24"/>
  <c r="D42" i="24"/>
  <c r="E41" i="24"/>
  <c r="C41" i="24"/>
  <c r="D41" i="24"/>
  <c r="E40" i="24"/>
  <c r="C40" i="24"/>
  <c r="D40" i="24"/>
  <c r="E39" i="24"/>
  <c r="C39" i="24"/>
  <c r="D39" i="24"/>
  <c r="E38" i="24"/>
  <c r="C38" i="24"/>
  <c r="D38" i="24"/>
  <c r="E37" i="24"/>
  <c r="C37" i="24"/>
  <c r="D37" i="24"/>
  <c r="E36" i="24"/>
  <c r="C36" i="24"/>
  <c r="D36" i="24"/>
  <c r="E35" i="24"/>
  <c r="C35" i="24"/>
  <c r="D35" i="24"/>
  <c r="E34" i="24"/>
  <c r="C34" i="24"/>
  <c r="D34" i="24"/>
  <c r="E33" i="24"/>
  <c r="C33" i="24"/>
  <c r="D33" i="24"/>
  <c r="E32" i="24"/>
  <c r="C32" i="24"/>
  <c r="D32" i="24"/>
  <c r="E31" i="24"/>
  <c r="C31" i="24"/>
  <c r="D31" i="24"/>
  <c r="E30" i="24"/>
  <c r="C30" i="24"/>
  <c r="D30" i="24"/>
  <c r="E29" i="24"/>
  <c r="C29" i="24"/>
  <c r="D29" i="24"/>
  <c r="E28" i="24"/>
  <c r="C28" i="24"/>
  <c r="D28" i="24"/>
  <c r="E27" i="24"/>
  <c r="C27" i="24"/>
  <c r="D27" i="24"/>
  <c r="E26" i="24"/>
  <c r="C26" i="24"/>
  <c r="D26" i="24"/>
  <c r="E25" i="24"/>
  <c r="C25" i="24"/>
  <c r="D25" i="24"/>
  <c r="E24" i="24"/>
  <c r="C24" i="24"/>
  <c r="D24" i="24"/>
  <c r="E23" i="24"/>
  <c r="C23" i="24"/>
  <c r="D23" i="24"/>
  <c r="E22" i="24"/>
  <c r="C22" i="24"/>
  <c r="D22" i="24"/>
  <c r="E21" i="24"/>
  <c r="C21" i="24"/>
  <c r="D21" i="24"/>
  <c r="E20" i="24"/>
  <c r="C20" i="24"/>
  <c r="D20" i="24"/>
  <c r="E19" i="24"/>
  <c r="C19" i="24"/>
  <c r="D19" i="24"/>
  <c r="E18" i="24"/>
  <c r="C18" i="24"/>
  <c r="D18" i="24"/>
  <c r="E17" i="24"/>
  <c r="C17" i="24"/>
  <c r="D17" i="24"/>
  <c r="E16" i="24"/>
  <c r="C16" i="24"/>
  <c r="D16" i="24"/>
  <c r="E15" i="24"/>
  <c r="C15" i="24"/>
  <c r="D15" i="24"/>
  <c r="E14" i="24"/>
  <c r="C14" i="24"/>
  <c r="D14" i="24"/>
  <c r="E13" i="24"/>
  <c r="C13" i="24"/>
  <c r="D13" i="24"/>
  <c r="E12" i="24"/>
  <c r="C12" i="24"/>
  <c r="D12" i="24"/>
  <c r="E11" i="24"/>
  <c r="C11" i="24"/>
  <c r="D11" i="24"/>
  <c r="E10" i="24"/>
  <c r="C10" i="24"/>
  <c r="D10" i="24"/>
  <c r="E9" i="24"/>
  <c r="C9" i="24"/>
  <c r="D9" i="24"/>
  <c r="E8" i="24"/>
  <c r="C8" i="24"/>
  <c r="D8" i="24"/>
  <c r="E7" i="24"/>
  <c r="C7" i="24"/>
  <c r="D7" i="24"/>
  <c r="E6" i="24"/>
  <c r="C6" i="24"/>
  <c r="D6" i="24"/>
  <c r="E5" i="24"/>
  <c r="C5" i="24"/>
  <c r="D5" i="24"/>
  <c r="E4" i="24"/>
  <c r="C4" i="24"/>
  <c r="D4" i="24"/>
  <c r="E3" i="24"/>
  <c r="C3" i="24"/>
  <c r="D3" i="24"/>
  <c r="E2" i="24"/>
  <c r="C2" i="24"/>
  <c r="D2" i="24"/>
  <c r="F544" i="22"/>
  <c r="E544" i="22"/>
  <c r="C544" i="22"/>
  <c r="D544" i="22"/>
  <c r="F543" i="22"/>
  <c r="E543" i="22"/>
  <c r="C543" i="22"/>
  <c r="D543" i="22"/>
  <c r="F542" i="22"/>
  <c r="E542" i="22"/>
  <c r="C542" i="22"/>
  <c r="D542" i="22"/>
  <c r="F541" i="22"/>
  <c r="E541" i="22"/>
  <c r="C541" i="22"/>
  <c r="D541" i="22"/>
  <c r="F540" i="22"/>
  <c r="E540" i="22"/>
  <c r="C540" i="22"/>
  <c r="D540" i="22"/>
  <c r="F539" i="22"/>
  <c r="E539" i="22"/>
  <c r="C539" i="22"/>
  <c r="D539" i="22"/>
  <c r="F538" i="22"/>
  <c r="E538" i="22"/>
  <c r="C538" i="22"/>
  <c r="D538" i="22"/>
  <c r="F537" i="22"/>
  <c r="E537" i="22"/>
  <c r="C537" i="22"/>
  <c r="D537" i="22"/>
  <c r="F536" i="22"/>
  <c r="E536" i="22"/>
  <c r="C536" i="22"/>
  <c r="D536" i="22"/>
  <c r="F535" i="22"/>
  <c r="E535" i="22"/>
  <c r="C535" i="22"/>
  <c r="D535" i="22"/>
  <c r="F534" i="22"/>
  <c r="E534" i="22"/>
  <c r="C534" i="22"/>
  <c r="D534" i="22"/>
  <c r="F533" i="22"/>
  <c r="E533" i="22"/>
  <c r="C533" i="22"/>
  <c r="D533" i="22"/>
  <c r="F532" i="22"/>
  <c r="E532" i="22"/>
  <c r="C532" i="22"/>
  <c r="D532" i="22"/>
  <c r="F531" i="22"/>
  <c r="E531" i="22"/>
  <c r="C531" i="22"/>
  <c r="D531" i="22"/>
  <c r="F530" i="22"/>
  <c r="E530" i="22"/>
  <c r="C530" i="22"/>
  <c r="D530" i="22"/>
  <c r="F529" i="22"/>
  <c r="E529" i="22"/>
  <c r="C529" i="22"/>
  <c r="D529" i="22"/>
  <c r="F528" i="22"/>
  <c r="E528" i="22"/>
  <c r="C528" i="22"/>
  <c r="D528" i="22"/>
  <c r="F527" i="22"/>
  <c r="E527" i="22"/>
  <c r="C527" i="22"/>
  <c r="D527" i="22"/>
  <c r="F526" i="22"/>
  <c r="E526" i="22"/>
  <c r="C526" i="22"/>
  <c r="D526" i="22"/>
  <c r="F525" i="22"/>
  <c r="E525" i="22"/>
  <c r="C525" i="22"/>
  <c r="D525" i="22"/>
  <c r="F524" i="22"/>
  <c r="E524" i="22"/>
  <c r="C524" i="22"/>
  <c r="D524" i="22"/>
  <c r="F523" i="22"/>
  <c r="E523" i="22"/>
  <c r="C523" i="22"/>
  <c r="D523" i="22"/>
  <c r="F522" i="22"/>
  <c r="E522" i="22"/>
  <c r="C522" i="22"/>
  <c r="D522" i="22"/>
  <c r="F521" i="22"/>
  <c r="E521" i="22"/>
  <c r="C521" i="22"/>
  <c r="D521" i="22"/>
  <c r="F520" i="22"/>
  <c r="E520" i="22"/>
  <c r="C520" i="22"/>
  <c r="D520" i="22"/>
  <c r="F519" i="22"/>
  <c r="E519" i="22"/>
  <c r="C519" i="22"/>
  <c r="D519" i="22"/>
  <c r="F518" i="22"/>
  <c r="E518" i="22"/>
  <c r="C518" i="22"/>
  <c r="D518" i="22"/>
  <c r="F517" i="22"/>
  <c r="E517" i="22"/>
  <c r="C517" i="22"/>
  <c r="D517" i="22"/>
  <c r="F516" i="22"/>
  <c r="E516" i="22"/>
  <c r="C516" i="22"/>
  <c r="D516" i="22"/>
  <c r="F515" i="22"/>
  <c r="E515" i="22"/>
  <c r="C515" i="22"/>
  <c r="D515" i="22"/>
  <c r="F514" i="22"/>
  <c r="E514" i="22"/>
  <c r="C514" i="22"/>
  <c r="D514" i="22"/>
  <c r="F513" i="22"/>
  <c r="E513" i="22"/>
  <c r="C513" i="22"/>
  <c r="D513" i="22"/>
  <c r="F512" i="22"/>
  <c r="E512" i="22"/>
  <c r="C512" i="22"/>
  <c r="D512" i="22"/>
  <c r="F511" i="22"/>
  <c r="E511" i="22"/>
  <c r="C511" i="22"/>
  <c r="D511" i="22"/>
  <c r="F510" i="22"/>
  <c r="E510" i="22"/>
  <c r="C510" i="22"/>
  <c r="D510" i="22"/>
  <c r="F509" i="22"/>
  <c r="E509" i="22"/>
  <c r="C509" i="22"/>
  <c r="D509" i="22"/>
  <c r="F508" i="22"/>
  <c r="E508" i="22"/>
  <c r="C508" i="22"/>
  <c r="D508" i="22"/>
  <c r="F507" i="22"/>
  <c r="E507" i="22"/>
  <c r="C507" i="22"/>
  <c r="D507" i="22"/>
  <c r="F506" i="22"/>
  <c r="E506" i="22"/>
  <c r="C506" i="22"/>
  <c r="D506" i="22"/>
  <c r="F505" i="22"/>
  <c r="E505" i="22"/>
  <c r="C505" i="22"/>
  <c r="D505" i="22"/>
  <c r="F504" i="22"/>
  <c r="E504" i="22"/>
  <c r="C504" i="22"/>
  <c r="D504" i="22"/>
  <c r="F503" i="22"/>
  <c r="E503" i="22"/>
  <c r="C503" i="22"/>
  <c r="D503" i="22"/>
  <c r="F502" i="22"/>
  <c r="E502" i="22"/>
  <c r="C502" i="22"/>
  <c r="D502" i="22"/>
  <c r="F501" i="22"/>
  <c r="E501" i="22"/>
  <c r="C501" i="22"/>
  <c r="D501" i="22"/>
  <c r="F500" i="22"/>
  <c r="E500" i="22"/>
  <c r="C500" i="22"/>
  <c r="D500" i="22"/>
  <c r="F499" i="22"/>
  <c r="E499" i="22"/>
  <c r="C499" i="22"/>
  <c r="D499" i="22"/>
  <c r="F498" i="22"/>
  <c r="E498" i="22"/>
  <c r="C498" i="22"/>
  <c r="D498" i="22"/>
  <c r="F497" i="22"/>
  <c r="E497" i="22"/>
  <c r="C497" i="22"/>
  <c r="D497" i="22"/>
  <c r="F496" i="22"/>
  <c r="E496" i="22"/>
  <c r="C496" i="22"/>
  <c r="D496" i="22"/>
  <c r="F495" i="22"/>
  <c r="E495" i="22"/>
  <c r="C495" i="22"/>
  <c r="D495" i="22"/>
  <c r="F494" i="22"/>
  <c r="E494" i="22"/>
  <c r="C494" i="22"/>
  <c r="D494" i="22"/>
  <c r="F493" i="22"/>
  <c r="E493" i="22"/>
  <c r="C493" i="22"/>
  <c r="D493" i="22"/>
  <c r="F492" i="22"/>
  <c r="E492" i="22"/>
  <c r="C492" i="22"/>
  <c r="D492" i="22"/>
  <c r="F491" i="22"/>
  <c r="E491" i="22"/>
  <c r="C491" i="22"/>
  <c r="D491" i="22"/>
  <c r="F490" i="22"/>
  <c r="E490" i="22"/>
  <c r="C490" i="22"/>
  <c r="D490" i="22"/>
  <c r="F489" i="22"/>
  <c r="E489" i="22"/>
  <c r="C489" i="22"/>
  <c r="D489" i="22"/>
  <c r="F488" i="22"/>
  <c r="E488" i="22"/>
  <c r="C488" i="22"/>
  <c r="D488" i="22"/>
  <c r="F487" i="22"/>
  <c r="E487" i="22"/>
  <c r="C487" i="22"/>
  <c r="D487" i="22"/>
  <c r="F486" i="22"/>
  <c r="E486" i="22"/>
  <c r="C486" i="22"/>
  <c r="D486" i="22"/>
  <c r="F485" i="22"/>
  <c r="E485" i="22"/>
  <c r="C485" i="22"/>
  <c r="D485" i="22"/>
  <c r="F484" i="22"/>
  <c r="E484" i="22"/>
  <c r="C484" i="22"/>
  <c r="D484" i="22"/>
  <c r="F483" i="22"/>
  <c r="E483" i="22"/>
  <c r="C483" i="22"/>
  <c r="D483" i="22"/>
  <c r="F482" i="22"/>
  <c r="E482" i="22"/>
  <c r="C482" i="22"/>
  <c r="D482" i="22"/>
  <c r="F481" i="22"/>
  <c r="E481" i="22"/>
  <c r="C481" i="22"/>
  <c r="D481" i="22"/>
  <c r="F480" i="22"/>
  <c r="E480" i="22"/>
  <c r="C480" i="22"/>
  <c r="D480" i="22"/>
  <c r="F479" i="22"/>
  <c r="E479" i="22"/>
  <c r="C479" i="22"/>
  <c r="D479" i="22"/>
  <c r="F478" i="22"/>
  <c r="E478" i="22"/>
  <c r="C478" i="22"/>
  <c r="D478" i="22"/>
  <c r="F477" i="22"/>
  <c r="E477" i="22"/>
  <c r="C477" i="22"/>
  <c r="D477" i="22"/>
  <c r="F476" i="22"/>
  <c r="E476" i="22"/>
  <c r="C476" i="22"/>
  <c r="D476" i="22"/>
  <c r="F475" i="22"/>
  <c r="E475" i="22"/>
  <c r="C475" i="22"/>
  <c r="D475" i="22"/>
  <c r="F474" i="22"/>
  <c r="E474" i="22"/>
  <c r="C474" i="22"/>
  <c r="D474" i="22"/>
  <c r="F473" i="22"/>
  <c r="E473" i="22"/>
  <c r="C473" i="22"/>
  <c r="D473" i="22"/>
  <c r="F472" i="22"/>
  <c r="E472" i="22"/>
  <c r="C472" i="22"/>
  <c r="D472" i="22"/>
  <c r="F471" i="22"/>
  <c r="E471" i="22"/>
  <c r="C471" i="22"/>
  <c r="D471" i="22"/>
  <c r="F470" i="22"/>
  <c r="E470" i="22"/>
  <c r="C470" i="22"/>
  <c r="D470" i="22"/>
  <c r="F469" i="22"/>
  <c r="E469" i="22"/>
  <c r="C469" i="22"/>
  <c r="D469" i="22"/>
  <c r="F468" i="22"/>
  <c r="E468" i="22"/>
  <c r="C468" i="22"/>
  <c r="D468" i="22"/>
  <c r="F467" i="22"/>
  <c r="E467" i="22"/>
  <c r="C467" i="22"/>
  <c r="D467" i="22"/>
  <c r="F466" i="22"/>
  <c r="E466" i="22"/>
  <c r="C466" i="22"/>
  <c r="D466" i="22"/>
  <c r="F465" i="22"/>
  <c r="E465" i="22"/>
  <c r="C465" i="22"/>
  <c r="D465" i="22"/>
  <c r="F464" i="22"/>
  <c r="E464" i="22"/>
  <c r="C464" i="22"/>
  <c r="D464" i="22"/>
  <c r="F463" i="22"/>
  <c r="E463" i="22"/>
  <c r="C463" i="22"/>
  <c r="D463" i="22"/>
  <c r="F462" i="22"/>
  <c r="E462" i="22"/>
  <c r="C462" i="22"/>
  <c r="D462" i="22"/>
  <c r="F461" i="22"/>
  <c r="E461" i="22"/>
  <c r="C461" i="22"/>
  <c r="D461" i="22"/>
  <c r="F460" i="22"/>
  <c r="E460" i="22"/>
  <c r="C460" i="22"/>
  <c r="D460" i="22"/>
  <c r="F459" i="22"/>
  <c r="E459" i="22"/>
  <c r="C459" i="22"/>
  <c r="D459" i="22"/>
  <c r="F458" i="22"/>
  <c r="E458" i="22"/>
  <c r="C458" i="22"/>
  <c r="D458" i="22"/>
  <c r="F457" i="22"/>
  <c r="E457" i="22"/>
  <c r="C457" i="22"/>
  <c r="D457" i="22"/>
  <c r="F456" i="22"/>
  <c r="E456" i="22"/>
  <c r="C456" i="22"/>
  <c r="D456" i="22"/>
  <c r="F455" i="22"/>
  <c r="E455" i="22"/>
  <c r="C455" i="22"/>
  <c r="D455" i="22"/>
  <c r="F454" i="22"/>
  <c r="E454" i="22"/>
  <c r="C454" i="22"/>
  <c r="D454" i="22"/>
  <c r="F453" i="22"/>
  <c r="E453" i="22"/>
  <c r="C453" i="22"/>
  <c r="D453" i="22"/>
  <c r="F452" i="22"/>
  <c r="E452" i="22"/>
  <c r="C452" i="22"/>
  <c r="D452" i="22"/>
  <c r="F451" i="22"/>
  <c r="E451" i="22"/>
  <c r="C451" i="22"/>
  <c r="D451" i="22"/>
  <c r="F450" i="22"/>
  <c r="E450" i="22"/>
  <c r="C450" i="22"/>
  <c r="D450" i="22"/>
  <c r="F449" i="22"/>
  <c r="E449" i="22"/>
  <c r="C449" i="22"/>
  <c r="D449" i="22"/>
  <c r="F448" i="22"/>
  <c r="E448" i="22"/>
  <c r="C448" i="22"/>
  <c r="D448" i="22"/>
  <c r="F447" i="22"/>
  <c r="E447" i="22"/>
  <c r="C447" i="22"/>
  <c r="D447" i="22"/>
  <c r="F446" i="22"/>
  <c r="E446" i="22"/>
  <c r="C446" i="22"/>
  <c r="D446" i="22"/>
  <c r="F445" i="22"/>
  <c r="E445" i="22"/>
  <c r="C445" i="22"/>
  <c r="D445" i="22"/>
  <c r="F444" i="22"/>
  <c r="E444" i="22"/>
  <c r="C444" i="22"/>
  <c r="D444" i="22"/>
  <c r="F443" i="22"/>
  <c r="E443" i="22"/>
  <c r="C443" i="22"/>
  <c r="D443" i="22"/>
  <c r="F442" i="22"/>
  <c r="E442" i="22"/>
  <c r="C442" i="22"/>
  <c r="D442" i="22"/>
  <c r="F441" i="22"/>
  <c r="E441" i="22"/>
  <c r="C441" i="22"/>
  <c r="D441" i="22"/>
  <c r="F440" i="22"/>
  <c r="E440" i="22"/>
  <c r="C440" i="22"/>
  <c r="D440" i="22"/>
  <c r="F439" i="22"/>
  <c r="E439" i="22"/>
  <c r="C439" i="22"/>
  <c r="D439" i="22"/>
  <c r="F438" i="22"/>
  <c r="E438" i="22"/>
  <c r="C438" i="22"/>
  <c r="D438" i="22"/>
  <c r="F437" i="22"/>
  <c r="E437" i="22"/>
  <c r="C437" i="22"/>
  <c r="D437" i="22"/>
  <c r="F436" i="22"/>
  <c r="E436" i="22"/>
  <c r="C436" i="22"/>
  <c r="D436" i="22"/>
  <c r="F435" i="22"/>
  <c r="E435" i="22"/>
  <c r="C435" i="22"/>
  <c r="D435" i="22"/>
  <c r="F434" i="22"/>
  <c r="E434" i="22"/>
  <c r="C434" i="22"/>
  <c r="D434" i="22"/>
  <c r="F433" i="22"/>
  <c r="E433" i="22"/>
  <c r="C433" i="22"/>
  <c r="D433" i="22"/>
  <c r="F432" i="22"/>
  <c r="E432" i="22"/>
  <c r="C432" i="22"/>
  <c r="D432" i="22"/>
  <c r="F431" i="22"/>
  <c r="E431" i="22"/>
  <c r="C431" i="22"/>
  <c r="D431" i="22"/>
  <c r="F430" i="22"/>
  <c r="E430" i="22"/>
  <c r="C430" i="22"/>
  <c r="D430" i="22"/>
  <c r="F429" i="22"/>
  <c r="E429" i="22"/>
  <c r="C429" i="22"/>
  <c r="D429" i="22"/>
  <c r="F428" i="22"/>
  <c r="E428" i="22"/>
  <c r="C428" i="22"/>
  <c r="D428" i="22"/>
  <c r="F427" i="22"/>
  <c r="E427" i="22"/>
  <c r="C427" i="22"/>
  <c r="D427" i="22"/>
  <c r="F426" i="22"/>
  <c r="E426" i="22"/>
  <c r="C426" i="22"/>
  <c r="D426" i="22"/>
  <c r="F425" i="22"/>
  <c r="E425" i="22"/>
  <c r="C425" i="22"/>
  <c r="D425" i="22"/>
  <c r="F424" i="22"/>
  <c r="E424" i="22"/>
  <c r="C424" i="22"/>
  <c r="D424" i="22"/>
  <c r="F423" i="22"/>
  <c r="E423" i="22"/>
  <c r="C423" i="22"/>
  <c r="D423" i="22"/>
  <c r="F422" i="22"/>
  <c r="E422" i="22"/>
  <c r="C422" i="22"/>
  <c r="D422" i="22"/>
  <c r="F421" i="22"/>
  <c r="E421" i="22"/>
  <c r="C421" i="22"/>
  <c r="D421" i="22"/>
  <c r="F420" i="22"/>
  <c r="E420" i="22"/>
  <c r="C420" i="22"/>
  <c r="D420" i="22"/>
  <c r="F419" i="22"/>
  <c r="E419" i="22"/>
  <c r="C419" i="22"/>
  <c r="D419" i="22"/>
  <c r="F418" i="22"/>
  <c r="E418" i="22"/>
  <c r="C418" i="22"/>
  <c r="D418" i="22"/>
  <c r="F417" i="22"/>
  <c r="E417" i="22"/>
  <c r="C417" i="22"/>
  <c r="D417" i="22"/>
  <c r="F416" i="22"/>
  <c r="E416" i="22"/>
  <c r="C416" i="22"/>
  <c r="D416" i="22"/>
  <c r="F415" i="22"/>
  <c r="E415" i="22"/>
  <c r="C415" i="22"/>
  <c r="D415" i="22"/>
  <c r="F414" i="22"/>
  <c r="E414" i="22"/>
  <c r="C414" i="22"/>
  <c r="D414" i="22"/>
  <c r="F413" i="22"/>
  <c r="E413" i="22"/>
  <c r="C413" i="22"/>
  <c r="D413" i="22"/>
  <c r="F412" i="22"/>
  <c r="E412" i="22"/>
  <c r="C412" i="22"/>
  <c r="D412" i="22"/>
  <c r="F411" i="22"/>
  <c r="E411" i="22"/>
  <c r="C411" i="22"/>
  <c r="D411" i="22"/>
  <c r="F410" i="22"/>
  <c r="E410" i="22"/>
  <c r="C410" i="22"/>
  <c r="D410" i="22"/>
  <c r="F409" i="22"/>
  <c r="E409" i="22"/>
  <c r="C409" i="22"/>
  <c r="D409" i="22"/>
  <c r="F408" i="22"/>
  <c r="E408" i="22"/>
  <c r="C408" i="22"/>
  <c r="D408" i="22"/>
  <c r="F407" i="22"/>
  <c r="E407" i="22"/>
  <c r="C407" i="22"/>
  <c r="D407" i="22"/>
  <c r="F406" i="22"/>
  <c r="E406" i="22"/>
  <c r="C406" i="22"/>
  <c r="D406" i="22"/>
  <c r="F405" i="22"/>
  <c r="E405" i="22"/>
  <c r="C405" i="22"/>
  <c r="D405" i="22"/>
  <c r="F404" i="22"/>
  <c r="E404" i="22"/>
  <c r="C404" i="22"/>
  <c r="D404" i="22"/>
  <c r="F403" i="22"/>
  <c r="E403" i="22"/>
  <c r="C403" i="22"/>
  <c r="D403" i="22"/>
  <c r="F402" i="22"/>
  <c r="E402" i="22"/>
  <c r="C402" i="22"/>
  <c r="D402" i="22"/>
  <c r="F401" i="22"/>
  <c r="E401" i="22"/>
  <c r="C401" i="22"/>
  <c r="D401" i="22"/>
  <c r="F400" i="22"/>
  <c r="E400" i="22"/>
  <c r="C400" i="22"/>
  <c r="D400" i="22"/>
  <c r="F399" i="22"/>
  <c r="E399" i="22"/>
  <c r="C399" i="22"/>
  <c r="D399" i="22"/>
  <c r="F398" i="22"/>
  <c r="E398" i="22"/>
  <c r="C398" i="22"/>
  <c r="D398" i="22"/>
  <c r="F397" i="22"/>
  <c r="E397" i="22"/>
  <c r="C397" i="22"/>
  <c r="D397" i="22"/>
  <c r="F396" i="22"/>
  <c r="E396" i="22"/>
  <c r="C396" i="22"/>
  <c r="D396" i="22"/>
  <c r="F395" i="22"/>
  <c r="E395" i="22"/>
  <c r="C395" i="22"/>
  <c r="D395" i="22"/>
  <c r="F394" i="22"/>
  <c r="E394" i="22"/>
  <c r="C394" i="22"/>
  <c r="D394" i="22"/>
  <c r="F393" i="22"/>
  <c r="E393" i="22"/>
  <c r="C393" i="22"/>
  <c r="D393" i="22"/>
  <c r="F392" i="22"/>
  <c r="E392" i="22"/>
  <c r="C392" i="22"/>
  <c r="D392" i="22"/>
  <c r="F391" i="22"/>
  <c r="E391" i="22"/>
  <c r="C391" i="22"/>
  <c r="D391" i="22"/>
  <c r="F390" i="22"/>
  <c r="E390" i="22"/>
  <c r="C390" i="22"/>
  <c r="D390" i="22"/>
  <c r="F389" i="22"/>
  <c r="E389" i="22"/>
  <c r="C389" i="22"/>
  <c r="D389" i="22"/>
  <c r="F388" i="22"/>
  <c r="E388" i="22"/>
  <c r="C388" i="22"/>
  <c r="D388" i="22"/>
  <c r="F387" i="22"/>
  <c r="E387" i="22"/>
  <c r="C387" i="22"/>
  <c r="D387" i="22"/>
  <c r="F386" i="22"/>
  <c r="E386" i="22"/>
  <c r="C386" i="22"/>
  <c r="D386" i="22"/>
  <c r="F385" i="22"/>
  <c r="E385" i="22"/>
  <c r="C385" i="22"/>
  <c r="D385" i="22"/>
  <c r="F384" i="22"/>
  <c r="E384" i="22"/>
  <c r="C384" i="22"/>
  <c r="D384" i="22"/>
  <c r="F383" i="22"/>
  <c r="E383" i="22"/>
  <c r="C383" i="22"/>
  <c r="D383" i="22"/>
  <c r="F382" i="22"/>
  <c r="E382" i="22"/>
  <c r="C382" i="22"/>
  <c r="D382" i="22"/>
  <c r="F381" i="22"/>
  <c r="E381" i="22"/>
  <c r="C381" i="22"/>
  <c r="D381" i="22"/>
  <c r="F380" i="22"/>
  <c r="E380" i="22"/>
  <c r="C380" i="22"/>
  <c r="D380" i="22"/>
  <c r="F379" i="22"/>
  <c r="E379" i="22"/>
  <c r="C379" i="22"/>
  <c r="D379" i="22"/>
  <c r="F378" i="22"/>
  <c r="E378" i="22"/>
  <c r="C378" i="22"/>
  <c r="D378" i="22"/>
  <c r="F377" i="22"/>
  <c r="E377" i="22"/>
  <c r="C377" i="22"/>
  <c r="D377" i="22"/>
  <c r="F376" i="22"/>
  <c r="E376" i="22"/>
  <c r="C376" i="22"/>
  <c r="D376" i="22"/>
  <c r="F375" i="22"/>
  <c r="E375" i="22"/>
  <c r="C375" i="22"/>
  <c r="D375" i="22"/>
  <c r="F374" i="22"/>
  <c r="E374" i="22"/>
  <c r="C374" i="22"/>
  <c r="D374" i="22"/>
  <c r="F373" i="22"/>
  <c r="E373" i="22"/>
  <c r="C373" i="22"/>
  <c r="D373" i="22"/>
  <c r="F372" i="22"/>
  <c r="E372" i="22"/>
  <c r="C372" i="22"/>
  <c r="D372" i="22"/>
  <c r="F371" i="22"/>
  <c r="E371" i="22"/>
  <c r="C371" i="22"/>
  <c r="D371" i="22"/>
  <c r="F370" i="22"/>
  <c r="E370" i="22"/>
  <c r="C370" i="22"/>
  <c r="D370" i="22"/>
  <c r="F369" i="22"/>
  <c r="E369" i="22"/>
  <c r="C369" i="22"/>
  <c r="D369" i="22"/>
  <c r="F368" i="22"/>
  <c r="E368" i="22"/>
  <c r="C368" i="22"/>
  <c r="D368" i="22"/>
  <c r="F367" i="22"/>
  <c r="E367" i="22"/>
  <c r="C367" i="22"/>
  <c r="D367" i="22"/>
  <c r="F366" i="22"/>
  <c r="E366" i="22"/>
  <c r="C366" i="22"/>
  <c r="D366" i="22"/>
  <c r="F365" i="22"/>
  <c r="E365" i="22"/>
  <c r="C365" i="22"/>
  <c r="D365" i="22"/>
  <c r="F364" i="22"/>
  <c r="E364" i="22"/>
  <c r="C364" i="22"/>
  <c r="D364" i="22"/>
  <c r="F363" i="22"/>
  <c r="E363" i="22"/>
  <c r="C363" i="22"/>
  <c r="D363" i="22"/>
  <c r="F362" i="22"/>
  <c r="E362" i="22"/>
  <c r="C362" i="22"/>
  <c r="D362" i="22"/>
  <c r="F361" i="22"/>
  <c r="E361" i="22"/>
  <c r="C361" i="22"/>
  <c r="D361" i="22"/>
  <c r="F360" i="22"/>
  <c r="E360" i="22"/>
  <c r="C360" i="22"/>
  <c r="D360" i="22"/>
  <c r="F359" i="22"/>
  <c r="E359" i="22"/>
  <c r="C359" i="22"/>
  <c r="D359" i="22"/>
  <c r="F358" i="22"/>
  <c r="E358" i="22"/>
  <c r="C358" i="22"/>
  <c r="D358" i="22"/>
  <c r="F357" i="22"/>
  <c r="E357" i="22"/>
  <c r="C357" i="22"/>
  <c r="D357" i="22"/>
  <c r="F356" i="22"/>
  <c r="E356" i="22"/>
  <c r="C356" i="22"/>
  <c r="D356" i="22"/>
  <c r="F355" i="22"/>
  <c r="E355" i="22"/>
  <c r="C355" i="22"/>
  <c r="D355" i="22"/>
  <c r="F354" i="22"/>
  <c r="E354" i="22"/>
  <c r="C354" i="22"/>
  <c r="D354" i="22"/>
  <c r="F353" i="22"/>
  <c r="E353" i="22"/>
  <c r="C353" i="22"/>
  <c r="D353" i="22"/>
  <c r="F352" i="22"/>
  <c r="E352" i="22"/>
  <c r="C352" i="22"/>
  <c r="D352" i="22"/>
  <c r="F351" i="22"/>
  <c r="E351" i="22"/>
  <c r="C351" i="22"/>
  <c r="D351" i="22"/>
  <c r="F350" i="22"/>
  <c r="E350" i="22"/>
  <c r="C350" i="22"/>
  <c r="D350" i="22"/>
  <c r="F349" i="22"/>
  <c r="E349" i="22"/>
  <c r="C349" i="22"/>
  <c r="D349" i="22"/>
  <c r="F348" i="22"/>
  <c r="E348" i="22"/>
  <c r="C348" i="22"/>
  <c r="D348" i="22"/>
  <c r="F347" i="22"/>
  <c r="E347" i="22"/>
  <c r="C347" i="22"/>
  <c r="D347" i="22"/>
  <c r="F346" i="22"/>
  <c r="E346" i="22"/>
  <c r="C346" i="22"/>
  <c r="D346" i="22"/>
  <c r="F345" i="22"/>
  <c r="E345" i="22"/>
  <c r="C345" i="22"/>
  <c r="D345" i="22"/>
  <c r="F344" i="22"/>
  <c r="E344" i="22"/>
  <c r="C344" i="22"/>
  <c r="D344" i="22"/>
  <c r="F343" i="22"/>
  <c r="E343" i="22"/>
  <c r="C343" i="22"/>
  <c r="D343" i="22"/>
  <c r="F342" i="22"/>
  <c r="E342" i="22"/>
  <c r="C342" i="22"/>
  <c r="D342" i="22"/>
  <c r="F341" i="22"/>
  <c r="E341" i="22"/>
  <c r="C341" i="22"/>
  <c r="D341" i="22"/>
  <c r="F340" i="22"/>
  <c r="E340" i="22"/>
  <c r="C340" i="22"/>
  <c r="D340" i="22"/>
  <c r="F339" i="22"/>
  <c r="E339" i="22"/>
  <c r="C339" i="22"/>
  <c r="D339" i="22"/>
  <c r="F338" i="22"/>
  <c r="E338" i="22"/>
  <c r="C338" i="22"/>
  <c r="D338" i="22"/>
  <c r="F337" i="22"/>
  <c r="E337" i="22"/>
  <c r="C337" i="22"/>
  <c r="D337" i="22"/>
  <c r="F336" i="22"/>
  <c r="E336" i="22"/>
  <c r="C336" i="22"/>
  <c r="D336" i="22"/>
  <c r="F335" i="22"/>
  <c r="E335" i="22"/>
  <c r="C335" i="22"/>
  <c r="D335" i="22"/>
  <c r="F334" i="22"/>
  <c r="E334" i="22"/>
  <c r="C334" i="22"/>
  <c r="D334" i="22"/>
  <c r="F333" i="22"/>
  <c r="E333" i="22"/>
  <c r="C333" i="22"/>
  <c r="D333" i="22"/>
  <c r="F332" i="22"/>
  <c r="E332" i="22"/>
  <c r="C332" i="22"/>
  <c r="D332" i="22"/>
  <c r="F331" i="22"/>
  <c r="E331" i="22"/>
  <c r="C331" i="22"/>
  <c r="D331" i="22"/>
  <c r="F330" i="22"/>
  <c r="E330" i="22"/>
  <c r="C330" i="22"/>
  <c r="D330" i="22"/>
  <c r="F329" i="22"/>
  <c r="E329" i="22"/>
  <c r="C329" i="22"/>
  <c r="D329" i="22"/>
  <c r="F328" i="22"/>
  <c r="E328" i="22"/>
  <c r="C328" i="22"/>
  <c r="D328" i="22"/>
  <c r="F327" i="22"/>
  <c r="E327" i="22"/>
  <c r="C327" i="22"/>
  <c r="D327" i="22"/>
  <c r="F326" i="22"/>
  <c r="E326" i="22"/>
  <c r="C326" i="22"/>
  <c r="D326" i="22"/>
  <c r="F325" i="22"/>
  <c r="E325" i="22"/>
  <c r="C325" i="22"/>
  <c r="D325" i="22"/>
  <c r="F324" i="22"/>
  <c r="E324" i="22"/>
  <c r="C324" i="22"/>
  <c r="D324" i="22"/>
  <c r="F323" i="22"/>
  <c r="E323" i="22"/>
  <c r="C323" i="22"/>
  <c r="D323" i="22"/>
  <c r="F322" i="22"/>
  <c r="E322" i="22"/>
  <c r="C322" i="22"/>
  <c r="D322" i="22"/>
  <c r="F321" i="22"/>
  <c r="E321" i="22"/>
  <c r="C321" i="22"/>
  <c r="D321" i="22"/>
  <c r="F320" i="22"/>
  <c r="E320" i="22"/>
  <c r="C320" i="22"/>
  <c r="D320" i="22"/>
  <c r="F319" i="22"/>
  <c r="E319" i="22"/>
  <c r="C319" i="22"/>
  <c r="D319" i="22"/>
  <c r="F318" i="22"/>
  <c r="E318" i="22"/>
  <c r="C318" i="22"/>
  <c r="D318" i="22"/>
  <c r="F317" i="22"/>
  <c r="E317" i="22"/>
  <c r="C317" i="22"/>
  <c r="D317" i="22"/>
  <c r="F316" i="22"/>
  <c r="E316" i="22"/>
  <c r="C316" i="22"/>
  <c r="D316" i="22"/>
  <c r="F315" i="22"/>
  <c r="E315" i="22"/>
  <c r="C315" i="22"/>
  <c r="D315" i="22"/>
  <c r="F314" i="22"/>
  <c r="E314" i="22"/>
  <c r="C314" i="22"/>
  <c r="D314" i="22"/>
  <c r="F313" i="22"/>
  <c r="E313" i="22"/>
  <c r="C313" i="22"/>
  <c r="D313" i="22"/>
  <c r="F312" i="22"/>
  <c r="E312" i="22"/>
  <c r="C312" i="22"/>
  <c r="D312" i="22"/>
  <c r="F311" i="22"/>
  <c r="E311" i="22"/>
  <c r="C311" i="22"/>
  <c r="D311" i="22"/>
  <c r="F310" i="22"/>
  <c r="E310" i="22"/>
  <c r="C310" i="22"/>
  <c r="D310" i="22"/>
  <c r="F309" i="22"/>
  <c r="E309" i="22"/>
  <c r="C309" i="22"/>
  <c r="D309" i="22"/>
  <c r="F308" i="22"/>
  <c r="E308" i="22"/>
  <c r="C308" i="22"/>
  <c r="D308" i="22"/>
  <c r="F307" i="22"/>
  <c r="E307" i="22"/>
  <c r="C307" i="22"/>
  <c r="D307" i="22"/>
  <c r="F306" i="22"/>
  <c r="E306" i="22"/>
  <c r="C306" i="22"/>
  <c r="D306" i="22"/>
  <c r="F305" i="22"/>
  <c r="E305" i="22"/>
  <c r="C305" i="22"/>
  <c r="D305" i="22"/>
  <c r="F304" i="22"/>
  <c r="E304" i="22"/>
  <c r="C304" i="22"/>
  <c r="D304" i="22"/>
  <c r="F303" i="22"/>
  <c r="E303" i="22"/>
  <c r="C303" i="22"/>
  <c r="D303" i="22"/>
  <c r="F302" i="22"/>
  <c r="E302" i="22"/>
  <c r="C302" i="22"/>
  <c r="D302" i="22"/>
  <c r="F301" i="22"/>
  <c r="E301" i="22"/>
  <c r="C301" i="22"/>
  <c r="D301" i="22"/>
  <c r="F300" i="22"/>
  <c r="E300" i="22"/>
  <c r="C300" i="22"/>
  <c r="D300" i="22"/>
  <c r="F299" i="22"/>
  <c r="E299" i="22"/>
  <c r="C299" i="22"/>
  <c r="D299" i="22"/>
  <c r="F298" i="22"/>
  <c r="E298" i="22"/>
  <c r="C298" i="22"/>
  <c r="D298" i="22"/>
  <c r="F297" i="22"/>
  <c r="E297" i="22"/>
  <c r="C297" i="22"/>
  <c r="D297" i="22"/>
  <c r="F296" i="22"/>
  <c r="E296" i="22"/>
  <c r="C296" i="22"/>
  <c r="D296" i="22"/>
  <c r="F295" i="22"/>
  <c r="E295" i="22"/>
  <c r="C295" i="22"/>
  <c r="D295" i="22"/>
  <c r="F294" i="22"/>
  <c r="E294" i="22"/>
  <c r="C294" i="22"/>
  <c r="D294" i="22"/>
  <c r="F293" i="22"/>
  <c r="E293" i="22"/>
  <c r="C293" i="22"/>
  <c r="D293" i="22"/>
  <c r="F292" i="22"/>
  <c r="E292" i="22"/>
  <c r="C292" i="22"/>
  <c r="D292" i="22"/>
  <c r="F291" i="22"/>
  <c r="E291" i="22"/>
  <c r="C291" i="22"/>
  <c r="D291" i="22"/>
  <c r="F290" i="22"/>
  <c r="E290" i="22"/>
  <c r="C290" i="22"/>
  <c r="D290" i="22"/>
  <c r="F289" i="22"/>
  <c r="E289" i="22"/>
  <c r="C289" i="22"/>
  <c r="D289" i="22"/>
  <c r="F288" i="22"/>
  <c r="E288" i="22"/>
  <c r="C288" i="22"/>
  <c r="D288" i="22"/>
  <c r="F287" i="22"/>
  <c r="E287" i="22"/>
  <c r="C287" i="22"/>
  <c r="D287" i="22"/>
  <c r="F286" i="22"/>
  <c r="E286" i="22"/>
  <c r="C286" i="22"/>
  <c r="D286" i="22"/>
  <c r="F285" i="22"/>
  <c r="E285" i="22"/>
  <c r="C285" i="22"/>
  <c r="D285" i="22"/>
  <c r="F284" i="22"/>
  <c r="E284" i="22"/>
  <c r="C284" i="22"/>
  <c r="D284" i="22"/>
  <c r="F283" i="22"/>
  <c r="E283" i="22"/>
  <c r="C283" i="22"/>
  <c r="D283" i="22"/>
  <c r="F282" i="22"/>
  <c r="E282" i="22"/>
  <c r="C282" i="22"/>
  <c r="D282" i="22"/>
  <c r="F281" i="22"/>
  <c r="E281" i="22"/>
  <c r="C281" i="22"/>
  <c r="D281" i="22"/>
  <c r="F280" i="22"/>
  <c r="E280" i="22"/>
  <c r="C280" i="22"/>
  <c r="D280" i="22"/>
  <c r="F279" i="22"/>
  <c r="E279" i="22"/>
  <c r="C279" i="22"/>
  <c r="D279" i="22"/>
  <c r="F278" i="22"/>
  <c r="E278" i="22"/>
  <c r="C278" i="22"/>
  <c r="D278" i="22"/>
  <c r="F277" i="22"/>
  <c r="E277" i="22"/>
  <c r="C277" i="22"/>
  <c r="D277" i="22"/>
  <c r="F276" i="22"/>
  <c r="E276" i="22"/>
  <c r="C276" i="22"/>
  <c r="D276" i="22"/>
  <c r="F275" i="22"/>
  <c r="E275" i="22"/>
  <c r="C275" i="22"/>
  <c r="D275" i="22"/>
  <c r="F274" i="22"/>
  <c r="E274" i="22"/>
  <c r="C274" i="22"/>
  <c r="D274" i="22"/>
  <c r="F273" i="22"/>
  <c r="E273" i="22"/>
  <c r="C273" i="22"/>
  <c r="D273" i="22"/>
  <c r="F272" i="22"/>
  <c r="E272" i="22"/>
  <c r="C272" i="22"/>
  <c r="D272" i="22"/>
  <c r="F271" i="22"/>
  <c r="E271" i="22"/>
  <c r="C271" i="22"/>
  <c r="D271" i="22"/>
  <c r="F270" i="22"/>
  <c r="E270" i="22"/>
  <c r="C270" i="22"/>
  <c r="D270" i="22"/>
  <c r="F269" i="22"/>
  <c r="E269" i="22"/>
  <c r="C269" i="22"/>
  <c r="D269" i="22"/>
  <c r="F268" i="22"/>
  <c r="E268" i="22"/>
  <c r="C268" i="22"/>
  <c r="D268" i="22"/>
  <c r="F267" i="22"/>
  <c r="E267" i="22"/>
  <c r="C267" i="22"/>
  <c r="D267" i="22"/>
  <c r="F266" i="22"/>
  <c r="E266" i="22"/>
  <c r="C266" i="22"/>
  <c r="D266" i="22"/>
  <c r="F265" i="22"/>
  <c r="E265" i="22"/>
  <c r="C265" i="22"/>
  <c r="D265" i="22"/>
  <c r="F264" i="22"/>
  <c r="E264" i="22"/>
  <c r="C264" i="22"/>
  <c r="D264" i="22"/>
  <c r="F263" i="22"/>
  <c r="E263" i="22"/>
  <c r="C263" i="22"/>
  <c r="D263" i="22"/>
  <c r="F262" i="22"/>
  <c r="E262" i="22"/>
  <c r="C262" i="22"/>
  <c r="D262" i="22"/>
  <c r="F261" i="22"/>
  <c r="E261" i="22"/>
  <c r="C261" i="22"/>
  <c r="D261" i="22"/>
  <c r="F260" i="22"/>
  <c r="E260" i="22"/>
  <c r="C260" i="22"/>
  <c r="D260" i="22"/>
  <c r="F259" i="22"/>
  <c r="E259" i="22"/>
  <c r="C259" i="22"/>
  <c r="D259" i="22"/>
  <c r="F258" i="22"/>
  <c r="E258" i="22"/>
  <c r="C258" i="22"/>
  <c r="D258" i="22"/>
  <c r="F257" i="22"/>
  <c r="E257" i="22"/>
  <c r="C257" i="22"/>
  <c r="D257" i="22"/>
  <c r="F256" i="22"/>
  <c r="E256" i="22"/>
  <c r="C256" i="22"/>
  <c r="D256" i="22"/>
  <c r="F255" i="22"/>
  <c r="E255" i="22"/>
  <c r="C255" i="22"/>
  <c r="D255" i="22"/>
  <c r="F254" i="22"/>
  <c r="E254" i="22"/>
  <c r="C254" i="22"/>
  <c r="D254" i="22"/>
  <c r="F253" i="22"/>
  <c r="E253" i="22"/>
  <c r="C253" i="22"/>
  <c r="D253" i="22"/>
  <c r="F252" i="22"/>
  <c r="E252" i="22"/>
  <c r="C252" i="22"/>
  <c r="D252" i="22"/>
  <c r="F251" i="22"/>
  <c r="E251" i="22"/>
  <c r="C251" i="22"/>
  <c r="D251" i="22"/>
  <c r="F250" i="22"/>
  <c r="E250" i="22"/>
  <c r="C250" i="22"/>
  <c r="D250" i="22"/>
  <c r="F249" i="22"/>
  <c r="E249" i="22"/>
  <c r="C249" i="22"/>
  <c r="D249" i="22"/>
  <c r="F248" i="22"/>
  <c r="E248" i="22"/>
  <c r="C248" i="22"/>
  <c r="D248" i="22"/>
  <c r="F247" i="22"/>
  <c r="E247" i="22"/>
  <c r="C247" i="22"/>
  <c r="D247" i="22"/>
  <c r="F246" i="22"/>
  <c r="E246" i="22"/>
  <c r="C246" i="22"/>
  <c r="D246" i="22"/>
  <c r="F245" i="22"/>
  <c r="E245" i="22"/>
  <c r="C245" i="22"/>
  <c r="D245" i="22"/>
  <c r="F244" i="22"/>
  <c r="E244" i="22"/>
  <c r="C244" i="22"/>
  <c r="D244" i="22"/>
  <c r="F243" i="22"/>
  <c r="E243" i="22"/>
  <c r="C243" i="22"/>
  <c r="D243" i="22"/>
  <c r="F242" i="22"/>
  <c r="E242" i="22"/>
  <c r="C242" i="22"/>
  <c r="D242" i="22"/>
  <c r="F241" i="22"/>
  <c r="E241" i="22"/>
  <c r="C241" i="22"/>
  <c r="D241" i="22"/>
  <c r="F240" i="22"/>
  <c r="E240" i="22"/>
  <c r="C240" i="22"/>
  <c r="D240" i="22"/>
  <c r="F239" i="22"/>
  <c r="E239" i="22"/>
  <c r="C239" i="22"/>
  <c r="D239" i="22"/>
  <c r="F238" i="22"/>
  <c r="E238" i="22"/>
  <c r="C238" i="22"/>
  <c r="D238" i="22"/>
  <c r="F237" i="22"/>
  <c r="E237" i="22"/>
  <c r="C237" i="22"/>
  <c r="D237" i="22"/>
  <c r="F236" i="22"/>
  <c r="E236" i="22"/>
  <c r="C236" i="22"/>
  <c r="D236" i="22"/>
  <c r="F235" i="22"/>
  <c r="E235" i="22"/>
  <c r="C235" i="22"/>
  <c r="D235" i="22"/>
  <c r="F234" i="22"/>
  <c r="E234" i="22"/>
  <c r="C234" i="22"/>
  <c r="D234" i="22"/>
  <c r="F233" i="22"/>
  <c r="E233" i="22"/>
  <c r="C233" i="22"/>
  <c r="D233" i="22"/>
  <c r="F232" i="22"/>
  <c r="E232" i="22"/>
  <c r="C232" i="22"/>
  <c r="D232" i="22"/>
  <c r="F231" i="22"/>
  <c r="E231" i="22"/>
  <c r="C231" i="22"/>
  <c r="D231" i="22"/>
  <c r="F230" i="22"/>
  <c r="E230" i="22"/>
  <c r="C230" i="22"/>
  <c r="D230" i="22"/>
  <c r="F229" i="22"/>
  <c r="E229" i="22"/>
  <c r="C229" i="22"/>
  <c r="D229" i="22"/>
  <c r="F228" i="22"/>
  <c r="E228" i="22"/>
  <c r="C228" i="22"/>
  <c r="D228" i="22"/>
  <c r="F227" i="22"/>
  <c r="E227" i="22"/>
  <c r="C227" i="22"/>
  <c r="D227" i="22"/>
  <c r="F226" i="22"/>
  <c r="E226" i="22"/>
  <c r="C226" i="22"/>
  <c r="D226" i="22"/>
  <c r="F225" i="22"/>
  <c r="E225" i="22"/>
  <c r="C225" i="22"/>
  <c r="D225" i="22"/>
  <c r="F224" i="22"/>
  <c r="E224" i="22"/>
  <c r="C224" i="22"/>
  <c r="D224" i="22"/>
  <c r="F223" i="22"/>
  <c r="E223" i="22"/>
  <c r="C223" i="22"/>
  <c r="D223" i="22"/>
  <c r="F222" i="22"/>
  <c r="E222" i="22"/>
  <c r="C222" i="22"/>
  <c r="D222" i="22"/>
  <c r="F221" i="22"/>
  <c r="E221" i="22"/>
  <c r="C221" i="22"/>
  <c r="D221" i="22"/>
  <c r="F220" i="22"/>
  <c r="E220" i="22"/>
  <c r="C220" i="22"/>
  <c r="D220" i="22"/>
  <c r="F219" i="22"/>
  <c r="E219" i="22"/>
  <c r="C219" i="22"/>
  <c r="D219" i="22"/>
  <c r="F218" i="22"/>
  <c r="E218" i="22"/>
  <c r="C218" i="22"/>
  <c r="D218" i="22"/>
  <c r="F217" i="22"/>
  <c r="E217" i="22"/>
  <c r="C217" i="22"/>
  <c r="D217" i="22"/>
  <c r="F216" i="22"/>
  <c r="E216" i="22"/>
  <c r="C216" i="22"/>
  <c r="D216" i="22"/>
  <c r="F215" i="22"/>
  <c r="E215" i="22"/>
  <c r="C215" i="22"/>
  <c r="D215" i="22"/>
  <c r="F214" i="22"/>
  <c r="E214" i="22"/>
  <c r="C214" i="22"/>
  <c r="D214" i="22"/>
  <c r="F213" i="22"/>
  <c r="E213" i="22"/>
  <c r="C213" i="22"/>
  <c r="D213" i="22"/>
  <c r="F212" i="22"/>
  <c r="E212" i="22"/>
  <c r="C212" i="22"/>
  <c r="D212" i="22"/>
  <c r="F211" i="22"/>
  <c r="E211" i="22"/>
  <c r="C211" i="22"/>
  <c r="D211" i="22"/>
  <c r="F210" i="22"/>
  <c r="E210" i="22"/>
  <c r="C210" i="22"/>
  <c r="D210" i="22"/>
  <c r="F209" i="22"/>
  <c r="E209" i="22"/>
  <c r="C209" i="22"/>
  <c r="D209" i="22"/>
  <c r="F208" i="22"/>
  <c r="E208" i="22"/>
  <c r="C208" i="22"/>
  <c r="D208" i="22"/>
  <c r="F207" i="22"/>
  <c r="E207" i="22"/>
  <c r="C207" i="22"/>
  <c r="D207" i="22"/>
  <c r="F206" i="22"/>
  <c r="E206" i="22"/>
  <c r="C206" i="22"/>
  <c r="D206" i="22"/>
  <c r="F205" i="22"/>
  <c r="E205" i="22"/>
  <c r="C205" i="22"/>
  <c r="D205" i="22"/>
  <c r="F204" i="22"/>
  <c r="E204" i="22"/>
  <c r="C204" i="22"/>
  <c r="D204" i="22"/>
  <c r="F203" i="22"/>
  <c r="E203" i="22"/>
  <c r="C203" i="22"/>
  <c r="D203" i="22"/>
  <c r="F202" i="22"/>
  <c r="E202" i="22"/>
  <c r="C202" i="22"/>
  <c r="D202" i="22"/>
  <c r="F201" i="22"/>
  <c r="E201" i="22"/>
  <c r="C201" i="22"/>
  <c r="D201" i="22"/>
  <c r="F200" i="22"/>
  <c r="E200" i="22"/>
  <c r="C200" i="22"/>
  <c r="D200" i="22"/>
  <c r="F199" i="22"/>
  <c r="E199" i="22"/>
  <c r="C199" i="22"/>
  <c r="D199" i="22"/>
  <c r="F198" i="22"/>
  <c r="E198" i="22"/>
  <c r="C198" i="22"/>
  <c r="D198" i="22"/>
  <c r="F197" i="22"/>
  <c r="E197" i="22"/>
  <c r="C197" i="22"/>
  <c r="D197" i="22"/>
  <c r="F196" i="22"/>
  <c r="E196" i="22"/>
  <c r="C196" i="22"/>
  <c r="D196" i="22"/>
  <c r="F195" i="22"/>
  <c r="E195" i="22"/>
  <c r="C195" i="22"/>
  <c r="D195" i="22"/>
  <c r="F194" i="22"/>
  <c r="E194" i="22"/>
  <c r="C194" i="22"/>
  <c r="D194" i="22"/>
  <c r="F193" i="22"/>
  <c r="E193" i="22"/>
  <c r="C193" i="22"/>
  <c r="D193" i="22"/>
  <c r="F192" i="22"/>
  <c r="E192" i="22"/>
  <c r="C192" i="22"/>
  <c r="D192" i="22"/>
  <c r="F191" i="22"/>
  <c r="E191" i="22"/>
  <c r="C191" i="22"/>
  <c r="D191" i="22"/>
  <c r="F190" i="22"/>
  <c r="E190" i="22"/>
  <c r="C190" i="22"/>
  <c r="D190" i="22"/>
  <c r="F189" i="22"/>
  <c r="E189" i="22"/>
  <c r="C189" i="22"/>
  <c r="D189" i="22"/>
  <c r="F188" i="22"/>
  <c r="E188" i="22"/>
  <c r="C188" i="22"/>
  <c r="D188" i="22"/>
  <c r="F187" i="22"/>
  <c r="E187" i="22"/>
  <c r="C187" i="22"/>
  <c r="D187" i="22"/>
  <c r="F186" i="22"/>
  <c r="E186" i="22"/>
  <c r="C186" i="22"/>
  <c r="D186" i="22"/>
  <c r="F185" i="22"/>
  <c r="E185" i="22"/>
  <c r="C185" i="22"/>
  <c r="D185" i="22"/>
  <c r="F184" i="22"/>
  <c r="E184" i="22"/>
  <c r="C184" i="22"/>
  <c r="D184" i="22"/>
  <c r="F183" i="22"/>
  <c r="E183" i="22"/>
  <c r="C183" i="22"/>
  <c r="D183" i="22"/>
  <c r="F182" i="22"/>
  <c r="E182" i="22"/>
  <c r="C182" i="22"/>
  <c r="D182" i="22"/>
  <c r="F181" i="22"/>
  <c r="E181" i="22"/>
  <c r="C181" i="22"/>
  <c r="D181" i="22"/>
  <c r="F180" i="22"/>
  <c r="E180" i="22"/>
  <c r="C180" i="22"/>
  <c r="D180" i="22"/>
  <c r="F179" i="22"/>
  <c r="E179" i="22"/>
  <c r="C179" i="22"/>
  <c r="D179" i="22"/>
  <c r="F178" i="22"/>
  <c r="E178" i="22"/>
  <c r="C178" i="22"/>
  <c r="D178" i="22"/>
  <c r="F177" i="22"/>
  <c r="E177" i="22"/>
  <c r="C177" i="22"/>
  <c r="D177" i="22"/>
  <c r="F176" i="22"/>
  <c r="E176" i="22"/>
  <c r="C176" i="22"/>
  <c r="D176" i="22"/>
  <c r="F175" i="22"/>
  <c r="E175" i="22"/>
  <c r="C175" i="22"/>
  <c r="D175" i="22"/>
  <c r="F174" i="22"/>
  <c r="E174" i="22"/>
  <c r="C174" i="22"/>
  <c r="D174" i="22"/>
  <c r="F173" i="22"/>
  <c r="E173" i="22"/>
  <c r="C173" i="22"/>
  <c r="D173" i="22"/>
  <c r="F172" i="22"/>
  <c r="E172" i="22"/>
  <c r="C172" i="22"/>
  <c r="D172" i="22"/>
  <c r="F171" i="22"/>
  <c r="E171" i="22"/>
  <c r="C171" i="22"/>
  <c r="D171" i="22"/>
  <c r="F170" i="22"/>
  <c r="E170" i="22"/>
  <c r="C170" i="22"/>
  <c r="D170" i="22"/>
  <c r="F169" i="22"/>
  <c r="E169" i="22"/>
  <c r="C169" i="22"/>
  <c r="D169" i="22"/>
  <c r="F168" i="22"/>
  <c r="E168" i="22"/>
  <c r="C168" i="22"/>
  <c r="D168" i="22"/>
  <c r="F167" i="22"/>
  <c r="E167" i="22"/>
  <c r="C167" i="22"/>
  <c r="D167" i="22"/>
  <c r="F166" i="22"/>
  <c r="E166" i="22"/>
  <c r="C166" i="22"/>
  <c r="D166" i="22"/>
  <c r="F165" i="22"/>
  <c r="E165" i="22"/>
  <c r="C165" i="22"/>
  <c r="D165" i="22"/>
  <c r="F164" i="22"/>
  <c r="E164" i="22"/>
  <c r="C164" i="22"/>
  <c r="D164" i="22"/>
  <c r="F163" i="22"/>
  <c r="E163" i="22"/>
  <c r="C163" i="22"/>
  <c r="D163" i="22"/>
  <c r="F162" i="22"/>
  <c r="E162" i="22"/>
  <c r="C162" i="22"/>
  <c r="D162" i="22"/>
  <c r="F161" i="22"/>
  <c r="E161" i="22"/>
  <c r="C161" i="22"/>
  <c r="D161" i="22"/>
  <c r="F160" i="22"/>
  <c r="E160" i="22"/>
  <c r="C160" i="22"/>
  <c r="D160" i="22"/>
  <c r="F159" i="22"/>
  <c r="E159" i="22"/>
  <c r="C159" i="22"/>
  <c r="D159" i="22"/>
  <c r="F158" i="22"/>
  <c r="E158" i="22"/>
  <c r="C158" i="22"/>
  <c r="D158" i="22"/>
  <c r="F157" i="22"/>
  <c r="E157" i="22"/>
  <c r="C157" i="22"/>
  <c r="D157" i="22"/>
  <c r="F156" i="22"/>
  <c r="E156" i="22"/>
  <c r="C156" i="22"/>
  <c r="D156" i="22"/>
  <c r="F155" i="22"/>
  <c r="E155" i="22"/>
  <c r="C155" i="22"/>
  <c r="D155" i="22"/>
  <c r="F154" i="22"/>
  <c r="E154" i="22"/>
  <c r="C154" i="22"/>
  <c r="D154" i="22"/>
  <c r="F153" i="22"/>
  <c r="E153" i="22"/>
  <c r="C153" i="22"/>
  <c r="D153" i="22"/>
  <c r="F152" i="22"/>
  <c r="E152" i="22"/>
  <c r="C152" i="22"/>
  <c r="D152" i="22"/>
  <c r="F151" i="22"/>
  <c r="E151" i="22"/>
  <c r="C151" i="22"/>
  <c r="D151" i="22"/>
  <c r="F150" i="22"/>
  <c r="E150" i="22"/>
  <c r="C150" i="22"/>
  <c r="D150" i="22"/>
  <c r="F149" i="22"/>
  <c r="E149" i="22"/>
  <c r="C149" i="22"/>
  <c r="D149" i="22"/>
  <c r="F148" i="22"/>
  <c r="E148" i="22"/>
  <c r="C148" i="22"/>
  <c r="D148" i="22"/>
  <c r="F147" i="22"/>
  <c r="E147" i="22"/>
  <c r="C147" i="22"/>
  <c r="D147" i="22"/>
  <c r="F146" i="22"/>
  <c r="E146" i="22"/>
  <c r="C146" i="22"/>
  <c r="D146" i="22"/>
  <c r="F145" i="22"/>
  <c r="E145" i="22"/>
  <c r="C145" i="22"/>
  <c r="D145" i="22"/>
  <c r="F144" i="22"/>
  <c r="E144" i="22"/>
  <c r="C144" i="22"/>
  <c r="D144" i="22"/>
  <c r="F143" i="22"/>
  <c r="E143" i="22"/>
  <c r="C143" i="22"/>
  <c r="D143" i="22"/>
  <c r="F142" i="22"/>
  <c r="E142" i="22"/>
  <c r="C142" i="22"/>
  <c r="D142" i="22"/>
  <c r="F141" i="22"/>
  <c r="E141" i="22"/>
  <c r="C141" i="22"/>
  <c r="D141" i="22"/>
  <c r="F140" i="22"/>
  <c r="E140" i="22"/>
  <c r="C140" i="22"/>
  <c r="D140" i="22"/>
  <c r="F139" i="22"/>
  <c r="E139" i="22"/>
  <c r="C139" i="22"/>
  <c r="D139" i="22"/>
  <c r="F138" i="22"/>
  <c r="E138" i="22"/>
  <c r="C138" i="22"/>
  <c r="D138" i="22"/>
  <c r="F137" i="22"/>
  <c r="E137" i="22"/>
  <c r="C137" i="22"/>
  <c r="D137" i="22"/>
  <c r="F136" i="22"/>
  <c r="E136" i="22"/>
  <c r="C136" i="22"/>
  <c r="D136" i="22"/>
  <c r="F135" i="22"/>
  <c r="E135" i="22"/>
  <c r="C135" i="22"/>
  <c r="D135" i="22"/>
  <c r="F134" i="22"/>
  <c r="E134" i="22"/>
  <c r="C134" i="22"/>
  <c r="D134" i="22"/>
  <c r="F133" i="22"/>
  <c r="E133" i="22"/>
  <c r="C133" i="22"/>
  <c r="D133" i="22"/>
  <c r="F132" i="22"/>
  <c r="E132" i="22"/>
  <c r="C132" i="22"/>
  <c r="D132" i="22"/>
  <c r="F131" i="22"/>
  <c r="E131" i="22"/>
  <c r="C131" i="22"/>
  <c r="D131" i="22"/>
  <c r="F130" i="22"/>
  <c r="E130" i="22"/>
  <c r="C130" i="22"/>
  <c r="D130" i="22"/>
  <c r="F129" i="22"/>
  <c r="E129" i="22"/>
  <c r="C129" i="22"/>
  <c r="D129" i="22"/>
  <c r="F128" i="22"/>
  <c r="E128" i="22"/>
  <c r="C128" i="22"/>
  <c r="D128" i="22"/>
  <c r="F127" i="22"/>
  <c r="E127" i="22"/>
  <c r="C127" i="22"/>
  <c r="D127" i="22"/>
  <c r="F126" i="22"/>
  <c r="E126" i="22"/>
  <c r="C126" i="22"/>
  <c r="D126" i="22"/>
  <c r="F125" i="22"/>
  <c r="E125" i="22"/>
  <c r="C125" i="22"/>
  <c r="D125" i="22"/>
  <c r="F124" i="22"/>
  <c r="E124" i="22"/>
  <c r="C124" i="22"/>
  <c r="D124" i="22"/>
  <c r="F123" i="22"/>
  <c r="E123" i="22"/>
  <c r="C123" i="22"/>
  <c r="D123" i="22"/>
  <c r="F122" i="22"/>
  <c r="E122" i="22"/>
  <c r="C122" i="22"/>
  <c r="D122" i="22"/>
  <c r="F121" i="22"/>
  <c r="E121" i="22"/>
  <c r="C121" i="22"/>
  <c r="D121" i="22"/>
  <c r="F120" i="22"/>
  <c r="E120" i="22"/>
  <c r="C120" i="22"/>
  <c r="D120" i="22"/>
  <c r="F119" i="22"/>
  <c r="E119" i="22"/>
  <c r="C119" i="22"/>
  <c r="D119" i="22"/>
  <c r="F118" i="22"/>
  <c r="E118" i="22"/>
  <c r="C118" i="22"/>
  <c r="D118" i="22"/>
  <c r="F117" i="22"/>
  <c r="E117" i="22"/>
  <c r="C117" i="22"/>
  <c r="D117" i="22"/>
  <c r="F116" i="22"/>
  <c r="E116" i="22"/>
  <c r="C116" i="22"/>
  <c r="D116" i="22"/>
  <c r="F115" i="22"/>
  <c r="E115" i="22"/>
  <c r="C115" i="22"/>
  <c r="D115" i="22"/>
  <c r="F114" i="22"/>
  <c r="E114" i="22"/>
  <c r="C114" i="22"/>
  <c r="D114" i="22"/>
  <c r="F113" i="22"/>
  <c r="E113" i="22"/>
  <c r="C113" i="22"/>
  <c r="D113" i="22"/>
  <c r="F112" i="22"/>
  <c r="E112" i="22"/>
  <c r="C112" i="22"/>
  <c r="D112" i="22"/>
  <c r="F111" i="22"/>
  <c r="E111" i="22"/>
  <c r="C111" i="22"/>
  <c r="D111" i="22"/>
  <c r="F110" i="22"/>
  <c r="E110" i="22"/>
  <c r="C110" i="22"/>
  <c r="D110" i="22"/>
  <c r="F109" i="22"/>
  <c r="E109" i="22"/>
  <c r="C109" i="22"/>
  <c r="D109" i="22"/>
  <c r="F108" i="22"/>
  <c r="E108" i="22"/>
  <c r="C108" i="22"/>
  <c r="D108" i="22"/>
  <c r="F107" i="22"/>
  <c r="E107" i="22"/>
  <c r="C107" i="22"/>
  <c r="D107" i="22"/>
  <c r="F106" i="22"/>
  <c r="E106" i="22"/>
  <c r="C106" i="22"/>
  <c r="D106" i="22"/>
  <c r="F105" i="22"/>
  <c r="E105" i="22"/>
  <c r="C105" i="22"/>
  <c r="D105" i="22"/>
  <c r="F104" i="22"/>
  <c r="E104" i="22"/>
  <c r="C104" i="22"/>
  <c r="D104" i="22"/>
  <c r="F103" i="22"/>
  <c r="E103" i="22"/>
  <c r="C103" i="22"/>
  <c r="D103" i="22"/>
  <c r="F102" i="22"/>
  <c r="E102" i="22"/>
  <c r="C102" i="22"/>
  <c r="D102" i="22"/>
  <c r="F101" i="22"/>
  <c r="E101" i="22"/>
  <c r="C101" i="22"/>
  <c r="D101" i="22"/>
  <c r="F100" i="22"/>
  <c r="E100" i="22"/>
  <c r="C100" i="22"/>
  <c r="D100" i="22"/>
  <c r="F99" i="22"/>
  <c r="E99" i="22"/>
  <c r="C99" i="22"/>
  <c r="D99" i="22"/>
  <c r="F98" i="22"/>
  <c r="E98" i="22"/>
  <c r="C98" i="22"/>
  <c r="D98" i="22"/>
  <c r="F97" i="22"/>
  <c r="E97" i="22"/>
  <c r="C97" i="22"/>
  <c r="D97" i="22"/>
  <c r="F96" i="22"/>
  <c r="E96" i="22"/>
  <c r="C96" i="22"/>
  <c r="D96" i="22"/>
  <c r="F95" i="22"/>
  <c r="E95" i="22"/>
  <c r="C95" i="22"/>
  <c r="D95" i="22"/>
  <c r="F94" i="22"/>
  <c r="E94" i="22"/>
  <c r="C94" i="22"/>
  <c r="D94" i="22"/>
  <c r="F93" i="22"/>
  <c r="E93" i="22"/>
  <c r="C93" i="22"/>
  <c r="D93" i="22"/>
  <c r="F92" i="22"/>
  <c r="E92" i="22"/>
  <c r="C92" i="22"/>
  <c r="D92" i="22"/>
  <c r="F91" i="22"/>
  <c r="E91" i="22"/>
  <c r="C91" i="22"/>
  <c r="D91" i="22"/>
  <c r="F90" i="22"/>
  <c r="E90" i="22"/>
  <c r="C90" i="22"/>
  <c r="D90" i="22"/>
  <c r="F89" i="22"/>
  <c r="E89" i="22"/>
  <c r="C89" i="22"/>
  <c r="D89" i="22"/>
  <c r="F88" i="22"/>
  <c r="E88" i="22"/>
  <c r="C88" i="22"/>
  <c r="D88" i="22"/>
  <c r="F87" i="22"/>
  <c r="E87" i="22"/>
  <c r="C87" i="22"/>
  <c r="D87" i="22"/>
  <c r="F86" i="22"/>
  <c r="E86" i="22"/>
  <c r="C86" i="22"/>
  <c r="D86" i="22"/>
  <c r="F85" i="22"/>
  <c r="E85" i="22"/>
  <c r="C85" i="22"/>
  <c r="D85" i="22"/>
  <c r="F84" i="22"/>
  <c r="E84" i="22"/>
  <c r="C84" i="22"/>
  <c r="D84" i="22"/>
  <c r="F83" i="22"/>
  <c r="E83" i="22"/>
  <c r="C83" i="22"/>
  <c r="D83" i="22"/>
  <c r="F82" i="22"/>
  <c r="E82" i="22"/>
  <c r="C82" i="22"/>
  <c r="D82" i="22"/>
  <c r="F81" i="22"/>
  <c r="E81" i="22"/>
  <c r="C81" i="22"/>
  <c r="D81" i="22"/>
  <c r="F80" i="22"/>
  <c r="E80" i="22"/>
  <c r="C80" i="22"/>
  <c r="D80" i="22"/>
  <c r="F79" i="22"/>
  <c r="E79" i="22"/>
  <c r="C79" i="22"/>
  <c r="D79" i="22"/>
  <c r="F78" i="22"/>
  <c r="E78" i="22"/>
  <c r="C78" i="22"/>
  <c r="D78" i="22"/>
  <c r="F77" i="22"/>
  <c r="E77" i="22"/>
  <c r="C77" i="22"/>
  <c r="D77" i="22"/>
  <c r="F76" i="22"/>
  <c r="E76" i="22"/>
  <c r="C76" i="22"/>
  <c r="D76" i="22"/>
  <c r="F75" i="22"/>
  <c r="E75" i="22"/>
  <c r="C75" i="22"/>
  <c r="D75" i="22"/>
  <c r="F74" i="22"/>
  <c r="E74" i="22"/>
  <c r="C74" i="22"/>
  <c r="D74" i="22"/>
  <c r="F73" i="22"/>
  <c r="E73" i="22"/>
  <c r="C73" i="22"/>
  <c r="D73" i="22"/>
  <c r="F72" i="22"/>
  <c r="E72" i="22"/>
  <c r="C72" i="22"/>
  <c r="D72" i="22"/>
  <c r="F71" i="22"/>
  <c r="E71" i="22"/>
  <c r="C71" i="22"/>
  <c r="D71" i="22"/>
  <c r="F70" i="22"/>
  <c r="E70" i="22"/>
  <c r="C70" i="22"/>
  <c r="D70" i="22"/>
  <c r="F69" i="22"/>
  <c r="E69" i="22"/>
  <c r="C69" i="22"/>
  <c r="D69" i="22"/>
  <c r="F68" i="22"/>
  <c r="E68" i="22"/>
  <c r="C68" i="22"/>
  <c r="D68" i="22"/>
  <c r="F67" i="22"/>
  <c r="E67" i="22"/>
  <c r="C67" i="22"/>
  <c r="D67" i="22"/>
  <c r="F66" i="22"/>
  <c r="E66" i="22"/>
  <c r="C66" i="22"/>
  <c r="D66" i="22"/>
  <c r="F65" i="22"/>
  <c r="E65" i="22"/>
  <c r="C65" i="22"/>
  <c r="D65" i="22"/>
  <c r="F64" i="22"/>
  <c r="E64" i="22"/>
  <c r="C64" i="22"/>
  <c r="D64" i="22"/>
  <c r="F63" i="22"/>
  <c r="E63" i="22"/>
  <c r="C63" i="22"/>
  <c r="D63" i="22"/>
  <c r="F62" i="22"/>
  <c r="E62" i="22"/>
  <c r="C62" i="22"/>
  <c r="D62" i="22"/>
  <c r="F61" i="22"/>
  <c r="E61" i="22"/>
  <c r="C61" i="22"/>
  <c r="D61" i="22"/>
  <c r="F60" i="22"/>
  <c r="E60" i="22"/>
  <c r="C60" i="22"/>
  <c r="D60" i="22"/>
  <c r="F59" i="22"/>
  <c r="E59" i="22"/>
  <c r="C59" i="22"/>
  <c r="D59" i="22"/>
  <c r="F58" i="22"/>
  <c r="E58" i="22"/>
  <c r="C58" i="22"/>
  <c r="D58" i="22"/>
  <c r="F57" i="22"/>
  <c r="E57" i="22"/>
  <c r="C57" i="22"/>
  <c r="D57" i="22"/>
  <c r="F56" i="22"/>
  <c r="E56" i="22"/>
  <c r="C56" i="22"/>
  <c r="D56" i="22"/>
  <c r="F55" i="22"/>
  <c r="E55" i="22"/>
  <c r="C55" i="22"/>
  <c r="D55" i="22"/>
  <c r="F54" i="22"/>
  <c r="E54" i="22"/>
  <c r="C54" i="22"/>
  <c r="D54" i="22"/>
  <c r="F53" i="22"/>
  <c r="E53" i="22"/>
  <c r="C53" i="22"/>
  <c r="D53" i="22"/>
  <c r="F52" i="22"/>
  <c r="E52" i="22"/>
  <c r="C52" i="22"/>
  <c r="D52" i="22"/>
  <c r="F51" i="22"/>
  <c r="E51" i="22"/>
  <c r="C51" i="22"/>
  <c r="D51" i="22"/>
  <c r="F50" i="22"/>
  <c r="E50" i="22"/>
  <c r="C50" i="22"/>
  <c r="D50" i="22"/>
  <c r="F49" i="22"/>
  <c r="E49" i="22"/>
  <c r="C49" i="22"/>
  <c r="D49" i="22"/>
  <c r="F48" i="22"/>
  <c r="E48" i="22"/>
  <c r="C48" i="22"/>
  <c r="D48" i="22"/>
  <c r="F47" i="22"/>
  <c r="E47" i="22"/>
  <c r="C47" i="22"/>
  <c r="D47" i="22"/>
  <c r="F46" i="22"/>
  <c r="E46" i="22"/>
  <c r="C46" i="22"/>
  <c r="D46" i="22"/>
  <c r="F45" i="22"/>
  <c r="E45" i="22"/>
  <c r="C45" i="22"/>
  <c r="D45" i="22"/>
  <c r="F44" i="22"/>
  <c r="E44" i="22"/>
  <c r="C44" i="22"/>
  <c r="D44" i="22"/>
  <c r="F43" i="22"/>
  <c r="E43" i="22"/>
  <c r="C43" i="22"/>
  <c r="D43" i="22"/>
  <c r="F42" i="22"/>
  <c r="E42" i="22"/>
  <c r="C42" i="22"/>
  <c r="D42" i="22"/>
  <c r="F41" i="22"/>
  <c r="E41" i="22"/>
  <c r="C41" i="22"/>
  <c r="D41" i="22"/>
  <c r="F40" i="22"/>
  <c r="E40" i="22"/>
  <c r="C40" i="22"/>
  <c r="D40" i="22"/>
  <c r="F39" i="22"/>
  <c r="E39" i="22"/>
  <c r="C39" i="22"/>
  <c r="D39" i="22"/>
  <c r="F38" i="22"/>
  <c r="E38" i="22"/>
  <c r="C38" i="22"/>
  <c r="D38" i="22"/>
  <c r="F37" i="22"/>
  <c r="E37" i="22"/>
  <c r="C37" i="22"/>
  <c r="D37" i="22"/>
  <c r="F36" i="22"/>
  <c r="E36" i="22"/>
  <c r="C36" i="22"/>
  <c r="D36" i="22"/>
  <c r="F35" i="22"/>
  <c r="E35" i="22"/>
  <c r="C35" i="22"/>
  <c r="D35" i="22"/>
  <c r="F34" i="22"/>
  <c r="E34" i="22"/>
  <c r="C34" i="22"/>
  <c r="D34" i="22"/>
  <c r="F33" i="22"/>
  <c r="E33" i="22"/>
  <c r="C33" i="22"/>
  <c r="D33" i="22"/>
  <c r="F32" i="22"/>
  <c r="E32" i="22"/>
  <c r="C32" i="22"/>
  <c r="D32" i="22"/>
  <c r="F31" i="22"/>
  <c r="E31" i="22"/>
  <c r="C31" i="22"/>
  <c r="D31" i="22"/>
  <c r="F30" i="22"/>
  <c r="E30" i="22"/>
  <c r="C30" i="22"/>
  <c r="D30" i="22"/>
  <c r="F29" i="22"/>
  <c r="E29" i="22"/>
  <c r="C29" i="22"/>
  <c r="D29" i="22"/>
  <c r="F28" i="22"/>
  <c r="E28" i="22"/>
  <c r="C28" i="22"/>
  <c r="D28" i="22"/>
  <c r="F27" i="22"/>
  <c r="E27" i="22"/>
  <c r="C27" i="22"/>
  <c r="D27" i="22"/>
  <c r="F26" i="22"/>
  <c r="E26" i="22"/>
  <c r="C26" i="22"/>
  <c r="D26" i="22"/>
  <c r="F25" i="22"/>
  <c r="E25" i="22"/>
  <c r="C25" i="22"/>
  <c r="D25" i="22"/>
  <c r="F24" i="22"/>
  <c r="E24" i="22"/>
  <c r="C24" i="22"/>
  <c r="D24" i="22"/>
  <c r="F23" i="22"/>
  <c r="E23" i="22"/>
  <c r="C23" i="22"/>
  <c r="D23" i="22"/>
  <c r="F22" i="22"/>
  <c r="E22" i="22"/>
  <c r="C22" i="22"/>
  <c r="D22" i="22"/>
  <c r="F21" i="22"/>
  <c r="E21" i="22"/>
  <c r="C21" i="22"/>
  <c r="D21" i="22"/>
  <c r="F20" i="22"/>
  <c r="E20" i="22"/>
  <c r="C20" i="22"/>
  <c r="D20" i="22"/>
  <c r="F19" i="22"/>
  <c r="E19" i="22"/>
  <c r="C19" i="22"/>
  <c r="D19" i="22"/>
  <c r="F18" i="22"/>
  <c r="E18" i="22"/>
  <c r="C18" i="22"/>
  <c r="D18" i="22"/>
  <c r="F17" i="22"/>
  <c r="E17" i="22"/>
  <c r="C17" i="22"/>
  <c r="D17" i="22"/>
  <c r="F16" i="22"/>
  <c r="E16" i="22"/>
  <c r="C16" i="22"/>
  <c r="D16" i="22"/>
  <c r="F15" i="22"/>
  <c r="E15" i="22"/>
  <c r="C15" i="22"/>
  <c r="D15" i="22"/>
  <c r="F14" i="22"/>
  <c r="E14" i="22"/>
  <c r="C14" i="22"/>
  <c r="D14" i="22"/>
  <c r="F13" i="22"/>
  <c r="E13" i="22"/>
  <c r="C13" i="22"/>
  <c r="D13" i="22"/>
  <c r="F12" i="22"/>
  <c r="E12" i="22"/>
  <c r="C12" i="22"/>
  <c r="D12" i="22"/>
  <c r="F11" i="22"/>
  <c r="E11" i="22"/>
  <c r="C11" i="22"/>
  <c r="D11" i="22"/>
  <c r="F10" i="22"/>
  <c r="E10" i="22"/>
  <c r="C10" i="22"/>
  <c r="D10" i="22"/>
  <c r="F9" i="22"/>
  <c r="E9" i="22"/>
  <c r="C9" i="22"/>
  <c r="D9" i="22"/>
  <c r="F8" i="22"/>
  <c r="E8" i="22"/>
  <c r="C8" i="22"/>
  <c r="D8" i="22"/>
  <c r="F7" i="22"/>
  <c r="E7" i="22"/>
  <c r="C7" i="22"/>
  <c r="D7" i="22"/>
  <c r="F6" i="22"/>
  <c r="E6" i="22"/>
  <c r="C6" i="22"/>
  <c r="D6" i="22"/>
  <c r="A6" i="22"/>
  <c r="F5" i="22"/>
  <c r="E5" i="22"/>
  <c r="C5" i="22"/>
  <c r="D5" i="22"/>
  <c r="A5" i="22"/>
  <c r="F4" i="22"/>
  <c r="E4" i="22"/>
  <c r="C4" i="22"/>
  <c r="D4" i="22"/>
  <c r="F3" i="22"/>
  <c r="E3" i="22"/>
  <c r="C3" i="22"/>
  <c r="D3" i="22"/>
  <c r="F2" i="22"/>
  <c r="E2" i="22"/>
  <c r="C2" i="22"/>
  <c r="D2" i="22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H2" i="20"/>
  <c r="E182" i="18"/>
  <c r="C182" i="18"/>
  <c r="D182" i="18"/>
  <c r="E181" i="18"/>
  <c r="C181" i="18"/>
  <c r="D181" i="18"/>
  <c r="E180" i="18"/>
  <c r="C180" i="18"/>
  <c r="D180" i="18"/>
  <c r="E179" i="18"/>
  <c r="C179" i="18"/>
  <c r="D179" i="18"/>
  <c r="E178" i="18"/>
  <c r="C178" i="18"/>
  <c r="D178" i="18"/>
  <c r="E177" i="18"/>
  <c r="C177" i="18"/>
  <c r="D177" i="18"/>
  <c r="E176" i="18"/>
  <c r="C176" i="18"/>
  <c r="D176" i="18"/>
  <c r="E175" i="18"/>
  <c r="C175" i="18"/>
  <c r="D175" i="18"/>
  <c r="E174" i="18"/>
  <c r="C174" i="18"/>
  <c r="D174" i="18"/>
  <c r="E173" i="18"/>
  <c r="C173" i="18"/>
  <c r="D173" i="18"/>
  <c r="E172" i="18"/>
  <c r="C172" i="18"/>
  <c r="D172" i="18"/>
  <c r="E171" i="18"/>
  <c r="C171" i="18"/>
  <c r="D171" i="18"/>
  <c r="E170" i="18"/>
  <c r="C170" i="18"/>
  <c r="D170" i="18"/>
  <c r="E169" i="18"/>
  <c r="C169" i="18"/>
  <c r="D169" i="18"/>
  <c r="E168" i="18"/>
  <c r="C168" i="18"/>
  <c r="D168" i="18"/>
  <c r="E167" i="18"/>
  <c r="C167" i="18"/>
  <c r="D167" i="18"/>
  <c r="E166" i="18"/>
  <c r="C166" i="18"/>
  <c r="D166" i="18"/>
  <c r="E165" i="18"/>
  <c r="C165" i="18"/>
  <c r="D165" i="18"/>
  <c r="E164" i="18"/>
  <c r="C164" i="18"/>
  <c r="D164" i="18"/>
  <c r="E163" i="18"/>
  <c r="C163" i="18"/>
  <c r="D163" i="18"/>
  <c r="E162" i="18"/>
  <c r="C162" i="18"/>
  <c r="D162" i="18"/>
  <c r="E161" i="18"/>
  <c r="C161" i="18"/>
  <c r="D161" i="18"/>
  <c r="E160" i="18"/>
  <c r="C160" i="18"/>
  <c r="D160" i="18"/>
  <c r="E159" i="18"/>
  <c r="C159" i="18"/>
  <c r="D159" i="18"/>
  <c r="E158" i="18"/>
  <c r="C158" i="18"/>
  <c r="D158" i="18"/>
  <c r="E157" i="18"/>
  <c r="C157" i="18"/>
  <c r="D157" i="18"/>
  <c r="E156" i="18"/>
  <c r="C156" i="18"/>
  <c r="D156" i="18"/>
  <c r="E155" i="18"/>
  <c r="C155" i="18"/>
  <c r="D155" i="18"/>
  <c r="E154" i="18"/>
  <c r="C154" i="18"/>
  <c r="D154" i="18"/>
  <c r="E153" i="18"/>
  <c r="C153" i="18"/>
  <c r="D153" i="18"/>
  <c r="E152" i="18"/>
  <c r="C152" i="18"/>
  <c r="D152" i="18"/>
  <c r="E151" i="18"/>
  <c r="C151" i="18"/>
  <c r="D151" i="18"/>
  <c r="E150" i="18"/>
  <c r="C150" i="18"/>
  <c r="D150" i="18"/>
  <c r="E149" i="18"/>
  <c r="C149" i="18"/>
  <c r="D149" i="18"/>
  <c r="E148" i="18"/>
  <c r="C148" i="18"/>
  <c r="D148" i="18"/>
  <c r="E147" i="18"/>
  <c r="C147" i="18"/>
  <c r="D147" i="18"/>
  <c r="E146" i="18"/>
  <c r="C146" i="18"/>
  <c r="D146" i="18"/>
  <c r="E145" i="18"/>
  <c r="C145" i="18"/>
  <c r="D145" i="18"/>
  <c r="E144" i="18"/>
  <c r="C144" i="18"/>
  <c r="D144" i="18"/>
  <c r="E143" i="18"/>
  <c r="C143" i="18"/>
  <c r="D143" i="18"/>
  <c r="E142" i="18"/>
  <c r="C142" i="18"/>
  <c r="D142" i="18"/>
  <c r="E141" i="18"/>
  <c r="C141" i="18"/>
  <c r="D141" i="18"/>
  <c r="E140" i="18"/>
  <c r="C140" i="18"/>
  <c r="D140" i="18"/>
  <c r="E139" i="18"/>
  <c r="C139" i="18"/>
  <c r="D139" i="18"/>
  <c r="E138" i="18"/>
  <c r="C138" i="18"/>
  <c r="D138" i="18"/>
  <c r="E137" i="18"/>
  <c r="C137" i="18"/>
  <c r="D137" i="18"/>
  <c r="E136" i="18"/>
  <c r="C136" i="18"/>
  <c r="D136" i="18"/>
  <c r="E135" i="18"/>
  <c r="C135" i="18"/>
  <c r="D135" i="18"/>
  <c r="E134" i="18"/>
  <c r="C134" i="18"/>
  <c r="D134" i="18"/>
  <c r="E133" i="18"/>
  <c r="C133" i="18"/>
  <c r="D133" i="18"/>
  <c r="E132" i="18"/>
  <c r="C132" i="18"/>
  <c r="D132" i="18"/>
  <c r="E131" i="18"/>
  <c r="C131" i="18"/>
  <c r="D131" i="18"/>
  <c r="E130" i="18"/>
  <c r="C130" i="18"/>
  <c r="D130" i="18"/>
  <c r="E129" i="18"/>
  <c r="C129" i="18"/>
  <c r="D129" i="18"/>
  <c r="E128" i="18"/>
  <c r="C128" i="18"/>
  <c r="D128" i="18"/>
  <c r="E127" i="18"/>
  <c r="C127" i="18"/>
  <c r="D127" i="18"/>
  <c r="E126" i="18"/>
  <c r="C126" i="18"/>
  <c r="D126" i="18"/>
  <c r="E125" i="18"/>
  <c r="C125" i="18"/>
  <c r="D125" i="18"/>
  <c r="E124" i="18"/>
  <c r="C124" i="18"/>
  <c r="D124" i="18"/>
  <c r="E123" i="18"/>
  <c r="C123" i="18"/>
  <c r="D123" i="18"/>
  <c r="E122" i="18"/>
  <c r="C122" i="18"/>
  <c r="D122" i="18"/>
  <c r="E121" i="18"/>
  <c r="C121" i="18"/>
  <c r="D121" i="18"/>
  <c r="E120" i="18"/>
  <c r="C120" i="18"/>
  <c r="D120" i="18"/>
  <c r="E119" i="18"/>
  <c r="C119" i="18"/>
  <c r="D119" i="18"/>
  <c r="E118" i="18"/>
  <c r="C118" i="18"/>
  <c r="D118" i="18"/>
  <c r="E117" i="18"/>
  <c r="C117" i="18"/>
  <c r="D117" i="18"/>
  <c r="E116" i="18"/>
  <c r="C116" i="18"/>
  <c r="D116" i="18"/>
  <c r="E115" i="18"/>
  <c r="C115" i="18"/>
  <c r="D115" i="18"/>
  <c r="E114" i="18"/>
  <c r="C114" i="18"/>
  <c r="D114" i="18"/>
  <c r="E113" i="18"/>
  <c r="C113" i="18"/>
  <c r="D113" i="18"/>
  <c r="E112" i="18"/>
  <c r="C112" i="18"/>
  <c r="D112" i="18"/>
  <c r="E111" i="18"/>
  <c r="C111" i="18"/>
  <c r="D111" i="18"/>
  <c r="E110" i="18"/>
  <c r="C110" i="18"/>
  <c r="D110" i="18"/>
  <c r="E109" i="18"/>
  <c r="C109" i="18"/>
  <c r="D109" i="18"/>
  <c r="E108" i="18"/>
  <c r="C108" i="18"/>
  <c r="D108" i="18"/>
  <c r="E107" i="18"/>
  <c r="C107" i="18"/>
  <c r="D107" i="18"/>
  <c r="E106" i="18"/>
  <c r="C106" i="18"/>
  <c r="D106" i="18"/>
  <c r="E105" i="18"/>
  <c r="C105" i="18"/>
  <c r="D105" i="18"/>
  <c r="E104" i="18"/>
  <c r="C104" i="18"/>
  <c r="D104" i="18"/>
  <c r="E103" i="18"/>
  <c r="C103" i="18"/>
  <c r="D103" i="18"/>
  <c r="E102" i="18"/>
  <c r="C102" i="18"/>
  <c r="D102" i="18"/>
  <c r="E101" i="18"/>
  <c r="C101" i="18"/>
  <c r="D101" i="18"/>
  <c r="E100" i="18"/>
  <c r="C100" i="18"/>
  <c r="D100" i="18"/>
  <c r="E99" i="18"/>
  <c r="C99" i="18"/>
  <c r="D99" i="18"/>
  <c r="E98" i="18"/>
  <c r="C98" i="18"/>
  <c r="D98" i="18"/>
  <c r="E97" i="18"/>
  <c r="C97" i="18"/>
  <c r="D97" i="18"/>
  <c r="E96" i="18"/>
  <c r="C96" i="18"/>
  <c r="D96" i="18"/>
  <c r="E95" i="18"/>
  <c r="C95" i="18"/>
  <c r="D95" i="18"/>
  <c r="E94" i="18"/>
  <c r="C94" i="18"/>
  <c r="D94" i="18"/>
  <c r="E93" i="18"/>
  <c r="C93" i="18"/>
  <c r="D93" i="18"/>
  <c r="E92" i="18"/>
  <c r="C92" i="18"/>
  <c r="D92" i="18"/>
  <c r="E91" i="18"/>
  <c r="C91" i="18"/>
  <c r="D91" i="18"/>
  <c r="E90" i="18"/>
  <c r="C90" i="18"/>
  <c r="D90" i="18"/>
  <c r="E89" i="18"/>
  <c r="C89" i="18"/>
  <c r="D89" i="18"/>
  <c r="E88" i="18"/>
  <c r="C88" i="18"/>
  <c r="D88" i="18"/>
  <c r="E87" i="18"/>
  <c r="C87" i="18"/>
  <c r="D87" i="18"/>
  <c r="E86" i="18"/>
  <c r="C86" i="18"/>
  <c r="D86" i="18"/>
  <c r="E85" i="18"/>
  <c r="C85" i="18"/>
  <c r="D85" i="18"/>
  <c r="E84" i="18"/>
  <c r="C84" i="18"/>
  <c r="D84" i="18"/>
  <c r="E83" i="18"/>
  <c r="C83" i="18"/>
  <c r="D83" i="18"/>
  <c r="E82" i="18"/>
  <c r="C82" i="18"/>
  <c r="D82" i="18"/>
  <c r="E81" i="18"/>
  <c r="C81" i="18"/>
  <c r="D81" i="18"/>
  <c r="E80" i="18"/>
  <c r="C80" i="18"/>
  <c r="D80" i="18"/>
  <c r="E79" i="18"/>
  <c r="C79" i="18"/>
  <c r="D79" i="18"/>
  <c r="E78" i="18"/>
  <c r="C78" i="18"/>
  <c r="D78" i="18"/>
  <c r="E77" i="18"/>
  <c r="C77" i="18"/>
  <c r="D77" i="18"/>
  <c r="E76" i="18"/>
  <c r="C76" i="18"/>
  <c r="D76" i="18"/>
  <c r="E75" i="18"/>
  <c r="C75" i="18"/>
  <c r="D75" i="18"/>
  <c r="E74" i="18"/>
  <c r="C74" i="18"/>
  <c r="D74" i="18"/>
  <c r="E73" i="18"/>
  <c r="C73" i="18"/>
  <c r="D73" i="18"/>
  <c r="E72" i="18"/>
  <c r="C72" i="18"/>
  <c r="D72" i="18"/>
  <c r="E71" i="18"/>
  <c r="C71" i="18"/>
  <c r="D71" i="18"/>
  <c r="E70" i="18"/>
  <c r="C70" i="18"/>
  <c r="D70" i="18"/>
  <c r="E69" i="18"/>
  <c r="C69" i="18"/>
  <c r="D69" i="18"/>
  <c r="E68" i="18"/>
  <c r="C68" i="18"/>
  <c r="D68" i="18"/>
  <c r="E67" i="18"/>
  <c r="C67" i="18"/>
  <c r="D67" i="18"/>
  <c r="E66" i="18"/>
  <c r="C66" i="18"/>
  <c r="D66" i="18"/>
  <c r="E65" i="18"/>
  <c r="C65" i="18"/>
  <c r="D65" i="18"/>
  <c r="E64" i="18"/>
  <c r="C64" i="18"/>
  <c r="D64" i="18"/>
  <c r="E63" i="18"/>
  <c r="C63" i="18"/>
  <c r="D63" i="18"/>
  <c r="E62" i="18"/>
  <c r="C62" i="18"/>
  <c r="D62" i="18"/>
  <c r="E61" i="18"/>
  <c r="C61" i="18"/>
  <c r="D61" i="18"/>
  <c r="E60" i="18"/>
  <c r="C60" i="18"/>
  <c r="D60" i="18"/>
  <c r="E59" i="18"/>
  <c r="C59" i="18"/>
  <c r="D59" i="18"/>
  <c r="E58" i="18"/>
  <c r="C58" i="18"/>
  <c r="D58" i="18"/>
  <c r="E57" i="18"/>
  <c r="C57" i="18"/>
  <c r="D57" i="18"/>
  <c r="E56" i="18"/>
  <c r="C56" i="18"/>
  <c r="D56" i="18"/>
  <c r="E55" i="18"/>
  <c r="C55" i="18"/>
  <c r="D55" i="18"/>
  <c r="E54" i="18"/>
  <c r="C54" i="18"/>
  <c r="D54" i="18"/>
  <c r="E53" i="18"/>
  <c r="C53" i="18"/>
  <c r="D53" i="18"/>
  <c r="E52" i="18"/>
  <c r="C52" i="18"/>
  <c r="D52" i="18"/>
  <c r="E51" i="18"/>
  <c r="C51" i="18"/>
  <c r="D51" i="18"/>
  <c r="E50" i="18"/>
  <c r="C50" i="18"/>
  <c r="D50" i="18"/>
  <c r="E49" i="18"/>
  <c r="C49" i="18"/>
  <c r="D49" i="18"/>
  <c r="E48" i="18"/>
  <c r="C48" i="18"/>
  <c r="D48" i="18"/>
  <c r="E47" i="18"/>
  <c r="C47" i="18"/>
  <c r="D47" i="18"/>
  <c r="E46" i="18"/>
  <c r="C46" i="18"/>
  <c r="D46" i="18"/>
  <c r="E45" i="18"/>
  <c r="C45" i="18"/>
  <c r="D45" i="18"/>
  <c r="E44" i="18"/>
  <c r="C44" i="18"/>
  <c r="D44" i="18"/>
  <c r="E43" i="18"/>
  <c r="C43" i="18"/>
  <c r="D43" i="18"/>
  <c r="E42" i="18"/>
  <c r="C42" i="18"/>
  <c r="D42" i="18"/>
  <c r="E41" i="18"/>
  <c r="C41" i="18"/>
  <c r="D41" i="18"/>
  <c r="E40" i="18"/>
  <c r="C40" i="18"/>
  <c r="D40" i="18"/>
  <c r="E39" i="18"/>
  <c r="C39" i="18"/>
  <c r="D39" i="18"/>
  <c r="E38" i="18"/>
  <c r="C38" i="18"/>
  <c r="D38" i="18"/>
  <c r="E37" i="18"/>
  <c r="C37" i="18"/>
  <c r="D37" i="18"/>
  <c r="E36" i="18"/>
  <c r="C36" i="18"/>
  <c r="D36" i="18"/>
  <c r="E35" i="18"/>
  <c r="C35" i="18"/>
  <c r="D35" i="18"/>
  <c r="E34" i="18"/>
  <c r="C34" i="18"/>
  <c r="D34" i="18"/>
  <c r="E33" i="18"/>
  <c r="C33" i="18"/>
  <c r="D33" i="18"/>
  <c r="E32" i="18"/>
  <c r="C32" i="18"/>
  <c r="D32" i="18"/>
  <c r="E31" i="18"/>
  <c r="C31" i="18"/>
  <c r="D31" i="18"/>
  <c r="E30" i="18"/>
  <c r="C30" i="18"/>
  <c r="D30" i="18"/>
  <c r="E29" i="18"/>
  <c r="C29" i="18"/>
  <c r="D29" i="18"/>
  <c r="E28" i="18"/>
  <c r="C28" i="18"/>
  <c r="D28" i="18"/>
  <c r="E27" i="18"/>
  <c r="C27" i="18"/>
  <c r="D27" i="18"/>
  <c r="E26" i="18"/>
  <c r="C26" i="18"/>
  <c r="D26" i="18"/>
  <c r="E25" i="18"/>
  <c r="C25" i="18"/>
  <c r="D25" i="18"/>
  <c r="E24" i="18"/>
  <c r="C24" i="18"/>
  <c r="D24" i="18"/>
  <c r="E23" i="18"/>
  <c r="C23" i="18"/>
  <c r="D23" i="18"/>
  <c r="E22" i="18"/>
  <c r="C22" i="18"/>
  <c r="D22" i="18"/>
  <c r="E21" i="18"/>
  <c r="C21" i="18"/>
  <c r="D21" i="18"/>
  <c r="E20" i="18"/>
  <c r="C20" i="18"/>
  <c r="D20" i="18"/>
  <c r="E19" i="18"/>
  <c r="C19" i="18"/>
  <c r="D19" i="18"/>
  <c r="E18" i="18"/>
  <c r="C18" i="18"/>
  <c r="D18" i="18"/>
  <c r="E17" i="18"/>
  <c r="C17" i="18"/>
  <c r="D17" i="18"/>
  <c r="E16" i="18"/>
  <c r="C16" i="18"/>
  <c r="D16" i="18"/>
  <c r="E15" i="18"/>
  <c r="C15" i="18"/>
  <c r="D15" i="18"/>
  <c r="E14" i="18"/>
  <c r="C14" i="18"/>
  <c r="D14" i="18"/>
  <c r="E13" i="18"/>
  <c r="C13" i="18"/>
  <c r="D13" i="18"/>
  <c r="E12" i="18"/>
  <c r="C12" i="18"/>
  <c r="D12" i="18"/>
  <c r="E11" i="18"/>
  <c r="C11" i="18"/>
  <c r="D11" i="18"/>
  <c r="E10" i="18"/>
  <c r="C10" i="18"/>
  <c r="D10" i="18"/>
  <c r="E9" i="18"/>
  <c r="C9" i="18"/>
  <c r="D9" i="18"/>
  <c r="E8" i="18"/>
  <c r="C8" i="18"/>
  <c r="D8" i="18"/>
  <c r="E7" i="18"/>
  <c r="C7" i="18"/>
  <c r="D7" i="18"/>
  <c r="E6" i="18"/>
  <c r="C6" i="18"/>
  <c r="D6" i="18"/>
  <c r="A6" i="18"/>
  <c r="E5" i="18"/>
  <c r="C5" i="18"/>
  <c r="D5" i="18"/>
  <c r="E4" i="18"/>
  <c r="C4" i="18"/>
  <c r="D4" i="18"/>
  <c r="E3" i="18"/>
  <c r="C3" i="18"/>
  <c r="D3" i="18"/>
  <c r="E2" i="18"/>
  <c r="C2" i="18"/>
  <c r="D2" i="18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H185" i="12"/>
  <c r="G185" i="12"/>
  <c r="E185" i="12"/>
  <c r="F185" i="12"/>
  <c r="H184" i="12"/>
  <c r="G184" i="12"/>
  <c r="E184" i="12"/>
  <c r="F184" i="12"/>
  <c r="H183" i="12"/>
  <c r="G183" i="12"/>
  <c r="E183" i="12"/>
  <c r="F183" i="12"/>
  <c r="H182" i="12"/>
  <c r="G182" i="12"/>
  <c r="E182" i="12"/>
  <c r="F182" i="12"/>
  <c r="H181" i="12"/>
  <c r="G181" i="12"/>
  <c r="E181" i="12"/>
  <c r="F181" i="12"/>
  <c r="H180" i="12"/>
  <c r="G180" i="12"/>
  <c r="E180" i="12"/>
  <c r="F180" i="12"/>
  <c r="H179" i="12"/>
  <c r="G179" i="12"/>
  <c r="E179" i="12"/>
  <c r="F179" i="12"/>
  <c r="H178" i="12"/>
  <c r="G178" i="12"/>
  <c r="E178" i="12"/>
  <c r="F178" i="12"/>
  <c r="H177" i="12"/>
  <c r="G177" i="12"/>
  <c r="E177" i="12"/>
  <c r="D177" i="12"/>
  <c r="H176" i="12"/>
  <c r="G176" i="12"/>
  <c r="E176" i="12"/>
  <c r="H175" i="12"/>
  <c r="G175" i="12"/>
  <c r="E175" i="12"/>
  <c r="F175" i="12"/>
  <c r="H174" i="12"/>
  <c r="G174" i="12"/>
  <c r="E174" i="12"/>
  <c r="D174" i="12"/>
  <c r="H173" i="12"/>
  <c r="G173" i="12"/>
  <c r="E173" i="12"/>
  <c r="H172" i="12"/>
  <c r="G172" i="12"/>
  <c r="E172" i="12"/>
  <c r="H171" i="12"/>
  <c r="G171" i="12"/>
  <c r="E171" i="12"/>
  <c r="F171" i="12"/>
  <c r="H170" i="12"/>
  <c r="G170" i="12"/>
  <c r="E170" i="12"/>
  <c r="F170" i="12"/>
  <c r="H169" i="12"/>
  <c r="G169" i="12"/>
  <c r="E169" i="12"/>
  <c r="H168" i="12"/>
  <c r="G168" i="12"/>
  <c r="E168" i="12"/>
  <c r="H167" i="12"/>
  <c r="G167" i="12"/>
  <c r="E167" i="12"/>
  <c r="F167" i="12"/>
  <c r="H166" i="12"/>
  <c r="G166" i="12"/>
  <c r="E166" i="12"/>
  <c r="F166" i="12"/>
  <c r="H165" i="12"/>
  <c r="G165" i="12"/>
  <c r="E165" i="12"/>
  <c r="H164" i="12"/>
  <c r="G164" i="12"/>
  <c r="E164" i="12"/>
  <c r="H163" i="12"/>
  <c r="G163" i="12"/>
  <c r="E163" i="12"/>
  <c r="F163" i="12"/>
  <c r="H162" i="12"/>
  <c r="G162" i="12"/>
  <c r="E162" i="12"/>
  <c r="F162" i="12"/>
  <c r="H161" i="12"/>
  <c r="G161" i="12"/>
  <c r="E161" i="12"/>
  <c r="H160" i="12"/>
  <c r="G160" i="12"/>
  <c r="E160" i="12"/>
  <c r="H159" i="12"/>
  <c r="G159" i="12"/>
  <c r="E159" i="12"/>
  <c r="F159" i="12"/>
  <c r="D159" i="12"/>
  <c r="H158" i="12"/>
  <c r="G158" i="12"/>
  <c r="E158" i="12"/>
  <c r="D158" i="12"/>
  <c r="H157" i="12"/>
  <c r="G157" i="12"/>
  <c r="E157" i="12"/>
  <c r="H156" i="12"/>
  <c r="G156" i="12"/>
  <c r="E156" i="12"/>
  <c r="H155" i="12"/>
  <c r="G155" i="12"/>
  <c r="E155" i="12"/>
  <c r="F155" i="12"/>
  <c r="H154" i="12"/>
  <c r="G154" i="12"/>
  <c r="E154" i="12"/>
  <c r="F154" i="12"/>
  <c r="H153" i="12"/>
  <c r="G153" i="12"/>
  <c r="E153" i="12"/>
  <c r="H152" i="12"/>
  <c r="G152" i="12"/>
  <c r="E152" i="12"/>
  <c r="H151" i="12"/>
  <c r="G151" i="12"/>
  <c r="E151" i="12"/>
  <c r="F151" i="12"/>
  <c r="H150" i="12"/>
  <c r="G150" i="12"/>
  <c r="E150" i="12"/>
  <c r="F150" i="12"/>
  <c r="H149" i="12"/>
  <c r="G149" i="12"/>
  <c r="E149" i="12"/>
  <c r="H148" i="12"/>
  <c r="G148" i="12"/>
  <c r="E148" i="12"/>
  <c r="H147" i="12"/>
  <c r="G147" i="12"/>
  <c r="E147" i="12"/>
  <c r="F147" i="12"/>
  <c r="H146" i="12"/>
  <c r="G146" i="12"/>
  <c r="E146" i="12"/>
  <c r="D146" i="12"/>
  <c r="H145" i="12"/>
  <c r="G145" i="12"/>
  <c r="E145" i="12"/>
  <c r="H144" i="12"/>
  <c r="G144" i="12"/>
  <c r="E144" i="12"/>
  <c r="H143" i="12"/>
  <c r="G143" i="12"/>
  <c r="E143" i="12"/>
  <c r="F143" i="12"/>
  <c r="H142" i="12"/>
  <c r="G142" i="12"/>
  <c r="E142" i="12"/>
  <c r="D142" i="12"/>
  <c r="H141" i="12"/>
  <c r="G141" i="12"/>
  <c r="E141" i="12"/>
  <c r="H140" i="12"/>
  <c r="G140" i="12"/>
  <c r="E140" i="12"/>
  <c r="H139" i="12"/>
  <c r="G139" i="12"/>
  <c r="E139" i="12"/>
  <c r="F139" i="12"/>
  <c r="D139" i="12"/>
  <c r="H138" i="12"/>
  <c r="G138" i="12"/>
  <c r="E138" i="12"/>
  <c r="F138" i="12"/>
  <c r="D138" i="12"/>
  <c r="H137" i="12"/>
  <c r="G137" i="12"/>
  <c r="E137" i="12"/>
  <c r="H136" i="12"/>
  <c r="G136" i="12"/>
  <c r="E136" i="12"/>
  <c r="H135" i="12"/>
  <c r="G135" i="12"/>
  <c r="E135" i="12"/>
  <c r="F135" i="12"/>
  <c r="H134" i="12"/>
  <c r="G134" i="12"/>
  <c r="E134" i="12"/>
  <c r="F134" i="12"/>
  <c r="H133" i="12"/>
  <c r="G133" i="12"/>
  <c r="E133" i="12"/>
  <c r="H132" i="12"/>
  <c r="G132" i="12"/>
  <c r="E132" i="12"/>
  <c r="H131" i="12"/>
  <c r="G131" i="12"/>
  <c r="E131" i="12"/>
  <c r="F131" i="12"/>
  <c r="H130" i="12"/>
  <c r="G130" i="12"/>
  <c r="E130" i="12"/>
  <c r="F130" i="12"/>
  <c r="H129" i="12"/>
  <c r="G129" i="12"/>
  <c r="E129" i="12"/>
  <c r="H128" i="12"/>
  <c r="G128" i="12"/>
  <c r="E128" i="12"/>
  <c r="H127" i="12"/>
  <c r="G127" i="12"/>
  <c r="E127" i="12"/>
  <c r="F127" i="12"/>
  <c r="D127" i="12"/>
  <c r="H126" i="12"/>
  <c r="G126" i="12"/>
  <c r="E126" i="12"/>
  <c r="D126" i="12"/>
  <c r="H125" i="12"/>
  <c r="G125" i="12"/>
  <c r="E125" i="12"/>
  <c r="H124" i="12"/>
  <c r="G124" i="12"/>
  <c r="E124" i="12"/>
  <c r="H123" i="12"/>
  <c r="G123" i="12"/>
  <c r="E123" i="12"/>
  <c r="F123" i="12"/>
  <c r="H122" i="12"/>
  <c r="G122" i="12"/>
  <c r="E122" i="12"/>
  <c r="F122" i="12"/>
  <c r="H121" i="12"/>
  <c r="G121" i="12"/>
  <c r="E121" i="12"/>
  <c r="H120" i="12"/>
  <c r="G120" i="12"/>
  <c r="E120" i="12"/>
  <c r="H119" i="12"/>
  <c r="G119" i="12"/>
  <c r="E119" i="12"/>
  <c r="F119" i="12"/>
  <c r="H118" i="12"/>
  <c r="G118" i="12"/>
  <c r="E118" i="12"/>
  <c r="F118" i="12"/>
  <c r="H117" i="12"/>
  <c r="G117" i="12"/>
  <c r="E117" i="12"/>
  <c r="H116" i="12"/>
  <c r="G116" i="12"/>
  <c r="E116" i="12"/>
  <c r="H115" i="12"/>
  <c r="G115" i="12"/>
  <c r="E115" i="12"/>
  <c r="F115" i="12"/>
  <c r="H114" i="12"/>
  <c r="G114" i="12"/>
  <c r="E114" i="12"/>
  <c r="F114" i="12"/>
  <c r="H113" i="12"/>
  <c r="G113" i="12"/>
  <c r="E113" i="12"/>
  <c r="H112" i="12"/>
  <c r="G112" i="12"/>
  <c r="E112" i="12"/>
  <c r="H111" i="12"/>
  <c r="G111" i="12"/>
  <c r="E111" i="12"/>
  <c r="F111" i="12"/>
  <c r="H110" i="12"/>
  <c r="G110" i="12"/>
  <c r="E110" i="12"/>
  <c r="D110" i="12"/>
  <c r="H109" i="12"/>
  <c r="G109" i="12"/>
  <c r="E109" i="12"/>
  <c r="H108" i="12"/>
  <c r="G108" i="12"/>
  <c r="E108" i="12"/>
  <c r="H107" i="12"/>
  <c r="G107" i="12"/>
  <c r="E107" i="12"/>
  <c r="F107" i="12"/>
  <c r="H106" i="12"/>
  <c r="G106" i="12"/>
  <c r="E106" i="12"/>
  <c r="F106" i="12"/>
  <c r="H105" i="12"/>
  <c r="G105" i="12"/>
  <c r="E105" i="12"/>
  <c r="H104" i="12"/>
  <c r="G104" i="12"/>
  <c r="E104" i="12"/>
  <c r="H103" i="12"/>
  <c r="G103" i="12"/>
  <c r="E103" i="12"/>
  <c r="F103" i="12"/>
  <c r="H102" i="12"/>
  <c r="G102" i="12"/>
  <c r="E102" i="12"/>
  <c r="F102" i="12"/>
  <c r="H101" i="12"/>
  <c r="G101" i="12"/>
  <c r="E101" i="12"/>
  <c r="H100" i="12"/>
  <c r="G100" i="12"/>
  <c r="E100" i="12"/>
  <c r="H99" i="12"/>
  <c r="G99" i="12"/>
  <c r="E99" i="12"/>
  <c r="F99" i="12"/>
  <c r="H98" i="12"/>
  <c r="G98" i="12"/>
  <c r="E98" i="12"/>
  <c r="F98" i="12"/>
  <c r="D98" i="12"/>
  <c r="H97" i="12"/>
  <c r="G97" i="12"/>
  <c r="E97" i="12"/>
  <c r="H96" i="12"/>
  <c r="G96" i="12"/>
  <c r="E96" i="12"/>
  <c r="H95" i="12"/>
  <c r="G95" i="12"/>
  <c r="E95" i="12"/>
  <c r="F95" i="12"/>
  <c r="H94" i="12"/>
  <c r="G94" i="12"/>
  <c r="E94" i="12"/>
  <c r="D94" i="12"/>
  <c r="H93" i="12"/>
  <c r="G93" i="12"/>
  <c r="E93" i="12"/>
  <c r="H92" i="12"/>
  <c r="G92" i="12"/>
  <c r="E92" i="12"/>
  <c r="H91" i="12"/>
  <c r="G91" i="12"/>
  <c r="E91" i="12"/>
  <c r="F91" i="12"/>
  <c r="H90" i="12"/>
  <c r="G90" i="12"/>
  <c r="E90" i="12"/>
  <c r="F90" i="12"/>
  <c r="H89" i="12"/>
  <c r="G89" i="12"/>
  <c r="E89" i="12"/>
  <c r="H88" i="12"/>
  <c r="G88" i="12"/>
  <c r="E88" i="12"/>
  <c r="H87" i="12"/>
  <c r="G87" i="12"/>
  <c r="E87" i="12"/>
  <c r="F87" i="12"/>
  <c r="H86" i="12"/>
  <c r="G86" i="12"/>
  <c r="E86" i="12"/>
  <c r="F86" i="12"/>
  <c r="H85" i="12"/>
  <c r="G85" i="12"/>
  <c r="E85" i="12"/>
  <c r="H84" i="12"/>
  <c r="G84" i="12"/>
  <c r="E84" i="12"/>
  <c r="H83" i="12"/>
  <c r="G83" i="12"/>
  <c r="E83" i="12"/>
  <c r="F83" i="12"/>
  <c r="H82" i="12"/>
  <c r="G82" i="12"/>
  <c r="E82" i="12"/>
  <c r="D82" i="12"/>
  <c r="H81" i="12"/>
  <c r="G81" i="12"/>
  <c r="E81" i="12"/>
  <c r="H80" i="12"/>
  <c r="G80" i="12"/>
  <c r="E80" i="12"/>
  <c r="H79" i="12"/>
  <c r="G79" i="12"/>
  <c r="E79" i="12"/>
  <c r="F79" i="12"/>
  <c r="H78" i="12"/>
  <c r="G78" i="12"/>
  <c r="E78" i="12"/>
  <c r="D78" i="12"/>
  <c r="H77" i="12"/>
  <c r="G77" i="12"/>
  <c r="E77" i="12"/>
  <c r="H76" i="12"/>
  <c r="G76" i="12"/>
  <c r="E76" i="12"/>
  <c r="H75" i="12"/>
  <c r="G75" i="12"/>
  <c r="E75" i="12"/>
  <c r="F75" i="12"/>
  <c r="H74" i="12"/>
  <c r="G74" i="12"/>
  <c r="E74" i="12"/>
  <c r="F74" i="12"/>
  <c r="H73" i="12"/>
  <c r="G73" i="12"/>
  <c r="E73" i="12"/>
  <c r="H72" i="12"/>
  <c r="G72" i="12"/>
  <c r="E72" i="12"/>
  <c r="H71" i="12"/>
  <c r="G71" i="12"/>
  <c r="E71" i="12"/>
  <c r="F71" i="12"/>
  <c r="D71" i="12"/>
  <c r="H70" i="12"/>
  <c r="G70" i="12"/>
  <c r="E70" i="12"/>
  <c r="F70" i="12"/>
  <c r="D70" i="12"/>
  <c r="H69" i="12"/>
  <c r="G69" i="12"/>
  <c r="E69" i="12"/>
  <c r="H68" i="12"/>
  <c r="G68" i="12"/>
  <c r="E68" i="12"/>
  <c r="H67" i="12"/>
  <c r="G67" i="12"/>
  <c r="E67" i="12"/>
  <c r="F67" i="12"/>
  <c r="H66" i="12"/>
  <c r="G66" i="12"/>
  <c r="E66" i="12"/>
  <c r="F66" i="12"/>
  <c r="H65" i="12"/>
  <c r="G65" i="12"/>
  <c r="E65" i="12"/>
  <c r="H64" i="12"/>
  <c r="G64" i="12"/>
  <c r="E64" i="12"/>
  <c r="H63" i="12"/>
  <c r="G63" i="12"/>
  <c r="E63" i="12"/>
  <c r="F63" i="12"/>
  <c r="H62" i="12"/>
  <c r="G62" i="12"/>
  <c r="E62" i="12"/>
  <c r="D62" i="12"/>
  <c r="H61" i="12"/>
  <c r="G61" i="12"/>
  <c r="E61" i="12"/>
  <c r="H60" i="12"/>
  <c r="G60" i="12"/>
  <c r="E60" i="12"/>
  <c r="H59" i="12"/>
  <c r="G59" i="12"/>
  <c r="E59" i="12"/>
  <c r="F59" i="12"/>
  <c r="H58" i="12"/>
  <c r="G58" i="12"/>
  <c r="E58" i="12"/>
  <c r="F58" i="12"/>
  <c r="H57" i="12"/>
  <c r="G57" i="12"/>
  <c r="E57" i="12"/>
  <c r="H56" i="12"/>
  <c r="G56" i="12"/>
  <c r="E56" i="12"/>
  <c r="H55" i="12"/>
  <c r="G55" i="12"/>
  <c r="E55" i="12"/>
  <c r="F55" i="12"/>
  <c r="H54" i="12"/>
  <c r="G54" i="12"/>
  <c r="E54" i="12"/>
  <c r="F54" i="12"/>
  <c r="H53" i="12"/>
  <c r="G53" i="12"/>
  <c r="E53" i="12"/>
  <c r="H52" i="12"/>
  <c r="G52" i="12"/>
  <c r="E52" i="12"/>
  <c r="H51" i="12"/>
  <c r="G51" i="12"/>
  <c r="E51" i="12"/>
  <c r="F51" i="12"/>
  <c r="H50" i="12"/>
  <c r="G50" i="12"/>
  <c r="E50" i="12"/>
  <c r="F50" i="12"/>
  <c r="D50" i="12"/>
  <c r="H49" i="12"/>
  <c r="G49" i="12"/>
  <c r="E49" i="12"/>
  <c r="H48" i="12"/>
  <c r="G48" i="12"/>
  <c r="E48" i="12"/>
  <c r="H47" i="12"/>
  <c r="G47" i="12"/>
  <c r="E47" i="12"/>
  <c r="H46" i="12"/>
  <c r="G46" i="12"/>
  <c r="E46" i="12"/>
  <c r="F46" i="12"/>
  <c r="H45" i="12"/>
  <c r="G45" i="12"/>
  <c r="E45" i="12"/>
  <c r="H44" i="12"/>
  <c r="G44" i="12"/>
  <c r="E44" i="12"/>
  <c r="F44" i="12"/>
  <c r="H43" i="12"/>
  <c r="G43" i="12"/>
  <c r="E43" i="12"/>
  <c r="H42" i="12"/>
  <c r="G42" i="12"/>
  <c r="E42" i="12"/>
  <c r="F42" i="12"/>
  <c r="H41" i="12"/>
  <c r="G41" i="12"/>
  <c r="E41" i="12"/>
  <c r="H40" i="12"/>
  <c r="G40" i="12"/>
  <c r="E40" i="12"/>
  <c r="F40" i="12"/>
  <c r="H39" i="12"/>
  <c r="G39" i="12"/>
  <c r="E39" i="12"/>
  <c r="H38" i="12"/>
  <c r="G38" i="12"/>
  <c r="E38" i="12"/>
  <c r="F38" i="12"/>
  <c r="D38" i="12"/>
  <c r="H37" i="12"/>
  <c r="G37" i="12"/>
  <c r="E37" i="12"/>
  <c r="H36" i="12"/>
  <c r="G36" i="12"/>
  <c r="E36" i="12"/>
  <c r="F36" i="12"/>
  <c r="H35" i="12"/>
  <c r="G35" i="12"/>
  <c r="E35" i="12"/>
  <c r="H34" i="12"/>
  <c r="G34" i="12"/>
  <c r="E34" i="12"/>
  <c r="F34" i="12"/>
  <c r="H33" i="12"/>
  <c r="G33" i="12"/>
  <c r="E33" i="12"/>
  <c r="H32" i="12"/>
  <c r="G32" i="12"/>
  <c r="E32" i="12"/>
  <c r="F32" i="12"/>
  <c r="H31" i="12"/>
  <c r="G31" i="12"/>
  <c r="E31" i="12"/>
  <c r="H30" i="12"/>
  <c r="G30" i="12"/>
  <c r="E30" i="12"/>
  <c r="F30" i="12"/>
  <c r="H29" i="12"/>
  <c r="G29" i="12"/>
  <c r="E29" i="12"/>
  <c r="H28" i="12"/>
  <c r="G28" i="12"/>
  <c r="E28" i="12"/>
  <c r="F28" i="12"/>
  <c r="D28" i="12"/>
  <c r="H27" i="12"/>
  <c r="G27" i="12"/>
  <c r="E27" i="12"/>
  <c r="H26" i="12"/>
  <c r="G26" i="12"/>
  <c r="E26" i="12"/>
  <c r="F26" i="12"/>
  <c r="H25" i="12"/>
  <c r="G25" i="12"/>
  <c r="E25" i="12"/>
  <c r="H24" i="12"/>
  <c r="G24" i="12"/>
  <c r="E24" i="12"/>
  <c r="F24" i="12"/>
  <c r="H23" i="12"/>
  <c r="G23" i="12"/>
  <c r="E23" i="12"/>
  <c r="H22" i="12"/>
  <c r="G22" i="12"/>
  <c r="E22" i="12"/>
  <c r="F22" i="12"/>
  <c r="H21" i="12"/>
  <c r="G21" i="12"/>
  <c r="E21" i="12"/>
  <c r="H20" i="12"/>
  <c r="G20" i="12"/>
  <c r="E20" i="12"/>
  <c r="F20" i="12"/>
  <c r="H19" i="12"/>
  <c r="G19" i="12"/>
  <c r="E19" i="12"/>
  <c r="H18" i="12"/>
  <c r="G18" i="12"/>
  <c r="E18" i="12"/>
  <c r="F18" i="12"/>
  <c r="D18" i="12"/>
  <c r="H17" i="12"/>
  <c r="G17" i="12"/>
  <c r="E17" i="12"/>
  <c r="H16" i="12"/>
  <c r="G16" i="12"/>
  <c r="E16" i="12"/>
  <c r="F16" i="12"/>
  <c r="H15" i="12"/>
  <c r="G15" i="12"/>
  <c r="E15" i="12"/>
  <c r="H14" i="12"/>
  <c r="G14" i="12"/>
  <c r="E14" i="12"/>
  <c r="F14" i="12"/>
  <c r="H13" i="12"/>
  <c r="G13" i="12"/>
  <c r="E13" i="12"/>
  <c r="H12" i="12"/>
  <c r="G12" i="12"/>
  <c r="E12" i="12"/>
  <c r="H11" i="12"/>
  <c r="G11" i="12"/>
  <c r="E11" i="12"/>
  <c r="H10" i="12"/>
  <c r="G10" i="12"/>
  <c r="E10" i="12"/>
  <c r="F10" i="12"/>
  <c r="H9" i="12"/>
  <c r="G9" i="12"/>
  <c r="E9" i="12"/>
  <c r="H8" i="12"/>
  <c r="G8" i="12"/>
  <c r="E8" i="12"/>
  <c r="A8" i="12"/>
  <c r="H7" i="12"/>
  <c r="G7" i="12"/>
  <c r="E7" i="12"/>
  <c r="F7" i="12"/>
  <c r="A7" i="12"/>
  <c r="H6" i="12"/>
  <c r="G6" i="12"/>
  <c r="E6" i="12"/>
  <c r="F6" i="12"/>
  <c r="H5" i="12"/>
  <c r="G5" i="12"/>
  <c r="E5" i="12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D32" i="8"/>
  <c r="E32" i="8"/>
  <c r="D31" i="8"/>
  <c r="E31" i="8"/>
  <c r="D30" i="8"/>
  <c r="E30" i="8"/>
  <c r="D29" i="8"/>
  <c r="E29" i="8"/>
  <c r="D28" i="8"/>
  <c r="E28" i="8"/>
  <c r="D27" i="8"/>
  <c r="E27" i="8"/>
  <c r="D26" i="8"/>
  <c r="E26" i="8"/>
  <c r="D25" i="8"/>
  <c r="E25" i="8"/>
  <c r="D24" i="8"/>
  <c r="E24" i="8"/>
  <c r="D23" i="8"/>
  <c r="E23" i="8"/>
  <c r="D22" i="8"/>
  <c r="E22" i="8"/>
  <c r="D21" i="8"/>
  <c r="E21" i="8"/>
  <c r="D20" i="8"/>
  <c r="E20" i="8"/>
  <c r="D19" i="8"/>
  <c r="E19" i="8"/>
  <c r="D18" i="8"/>
  <c r="E18" i="8"/>
  <c r="D17" i="8"/>
  <c r="E17" i="8"/>
  <c r="D16" i="8"/>
  <c r="E16" i="8"/>
  <c r="D15" i="8"/>
  <c r="E15" i="8"/>
  <c r="D14" i="8"/>
  <c r="E14" i="8"/>
  <c r="D13" i="8"/>
  <c r="E13" i="8"/>
  <c r="D12" i="8"/>
  <c r="E12" i="8"/>
  <c r="D11" i="8"/>
  <c r="E11" i="8"/>
  <c r="D10" i="8"/>
  <c r="E10" i="8"/>
  <c r="D9" i="8"/>
  <c r="E9" i="8"/>
  <c r="D8" i="8"/>
  <c r="E8" i="8"/>
  <c r="D7" i="8"/>
  <c r="E7" i="8"/>
  <c r="D6" i="8"/>
  <c r="E6" i="8"/>
  <c r="A6" i="8"/>
  <c r="D5" i="8"/>
  <c r="E5" i="8"/>
  <c r="D4" i="8"/>
  <c r="E4" i="8"/>
  <c r="F3" i="8"/>
  <c r="D3" i="8"/>
  <c r="E3" i="8"/>
  <c r="F2" i="8"/>
  <c r="D2" i="8"/>
  <c r="E2" i="8"/>
  <c r="C69" i="6"/>
  <c r="C68" i="6"/>
  <c r="C67" i="6"/>
  <c r="C66" i="6"/>
  <c r="C65" i="6"/>
  <c r="C64" i="6"/>
  <c r="C63" i="6"/>
  <c r="C62" i="6"/>
  <c r="C61" i="6"/>
  <c r="A61" i="6"/>
  <c r="C60" i="6"/>
  <c r="A60" i="6"/>
  <c r="C59" i="6"/>
  <c r="A59" i="6"/>
  <c r="C58" i="6"/>
  <c r="A58" i="6"/>
  <c r="C57" i="6"/>
  <c r="A57" i="6"/>
  <c r="C56" i="6"/>
  <c r="A56" i="6"/>
  <c r="C55" i="6"/>
  <c r="A55" i="6"/>
  <c r="C54" i="6"/>
  <c r="A54" i="6"/>
  <c r="C53" i="6"/>
  <c r="A53" i="6"/>
  <c r="C52" i="6"/>
  <c r="A52" i="6"/>
  <c r="C51" i="6"/>
  <c r="A51" i="6"/>
  <c r="C50" i="6"/>
  <c r="A50" i="6"/>
  <c r="C49" i="6"/>
  <c r="A49" i="6"/>
  <c r="C48" i="6"/>
  <c r="A48" i="6"/>
  <c r="C47" i="6"/>
  <c r="A47" i="6"/>
  <c r="C46" i="6"/>
  <c r="A46" i="6"/>
  <c r="C45" i="6"/>
  <c r="A45" i="6"/>
  <c r="C44" i="6"/>
  <c r="A44" i="6"/>
  <c r="C43" i="6"/>
  <c r="A43" i="6"/>
  <c r="C42" i="6"/>
  <c r="A42" i="6"/>
  <c r="C41" i="6"/>
  <c r="A41" i="6"/>
  <c r="C40" i="6"/>
  <c r="A40" i="6"/>
  <c r="C39" i="6"/>
  <c r="A39" i="6"/>
  <c r="C38" i="6"/>
  <c r="A38" i="6"/>
  <c r="C37" i="6"/>
  <c r="A37" i="6"/>
  <c r="C36" i="6"/>
  <c r="A36" i="6"/>
  <c r="C35" i="6"/>
  <c r="A35" i="6"/>
  <c r="C34" i="6"/>
  <c r="A34" i="6"/>
  <c r="C33" i="6"/>
  <c r="A33" i="6"/>
  <c r="C32" i="6"/>
  <c r="A32" i="6"/>
  <c r="C31" i="6"/>
  <c r="A31" i="6"/>
  <c r="C30" i="6"/>
  <c r="A30" i="6"/>
  <c r="C29" i="6"/>
  <c r="A29" i="6"/>
  <c r="C28" i="6"/>
  <c r="A28" i="6"/>
  <c r="C27" i="6"/>
  <c r="A27" i="6"/>
  <c r="C26" i="6"/>
  <c r="A26" i="6"/>
  <c r="C25" i="6"/>
  <c r="A25" i="6"/>
  <c r="C24" i="6"/>
  <c r="A24" i="6"/>
  <c r="C23" i="6"/>
  <c r="A23" i="6"/>
  <c r="C22" i="6"/>
  <c r="A22" i="6"/>
  <c r="C21" i="6"/>
  <c r="A21" i="6"/>
  <c r="C20" i="6"/>
  <c r="A20" i="6"/>
  <c r="C19" i="6"/>
  <c r="A19" i="6"/>
  <c r="C18" i="6"/>
  <c r="A18" i="6"/>
  <c r="C17" i="6"/>
  <c r="A17" i="6"/>
  <c r="C16" i="6"/>
  <c r="A16" i="6"/>
  <c r="C15" i="6"/>
  <c r="A15" i="6"/>
  <c r="C14" i="6"/>
  <c r="A14" i="6"/>
  <c r="C13" i="6"/>
  <c r="A13" i="6"/>
  <c r="C12" i="6"/>
  <c r="A12" i="6"/>
  <c r="C11" i="6"/>
  <c r="A11" i="6"/>
  <c r="C10" i="6"/>
  <c r="A10" i="6"/>
  <c r="C9" i="6"/>
  <c r="A9" i="6"/>
  <c r="C8" i="6"/>
  <c r="A8" i="6"/>
  <c r="C7" i="6"/>
  <c r="A7" i="6"/>
  <c r="C6" i="6"/>
  <c r="A6" i="6"/>
  <c r="C5" i="6"/>
  <c r="A5" i="6"/>
  <c r="C4" i="6"/>
  <c r="A4" i="6"/>
  <c r="C3" i="6"/>
  <c r="A3" i="6"/>
  <c r="C2" i="6"/>
  <c r="A2" i="6"/>
  <c r="A8" i="2"/>
  <c r="J7" i="18"/>
  <c r="J5" i="18"/>
  <c r="D34" i="12"/>
  <c r="D44" i="12"/>
  <c r="D58" i="12"/>
  <c r="D59" i="12"/>
  <c r="D122" i="12"/>
  <c r="D123" i="12"/>
  <c r="D7" i="12"/>
  <c r="D22" i="12"/>
  <c r="D66" i="12"/>
  <c r="D106" i="12"/>
  <c r="D107" i="12"/>
  <c r="D162" i="12"/>
  <c r="G32" i="8"/>
  <c r="D6" i="12"/>
  <c r="D10" i="12"/>
  <c r="D30" i="12"/>
  <c r="D36" i="12"/>
  <c r="D42" i="12"/>
  <c r="D63" i="12"/>
  <c r="D79" i="12"/>
  <c r="D134" i="12"/>
  <c r="D135" i="12"/>
  <c r="D150" i="12"/>
  <c r="D151" i="12"/>
  <c r="D166" i="12"/>
  <c r="D167" i="12"/>
  <c r="D178" i="12"/>
  <c r="D170" i="12"/>
  <c r="D171" i="12"/>
  <c r="D86" i="12"/>
  <c r="D87" i="12"/>
  <c r="D14" i="12"/>
  <c r="D20" i="12"/>
  <c r="D26" i="12"/>
  <c r="D46" i="12"/>
  <c r="D74" i="12"/>
  <c r="D75" i="12"/>
  <c r="D95" i="12"/>
  <c r="D102" i="12"/>
  <c r="D103" i="12"/>
  <c r="D114" i="12"/>
  <c r="D130" i="12"/>
  <c r="D143" i="12"/>
  <c r="F82" i="12"/>
  <c r="F146" i="12"/>
  <c r="D16" i="12"/>
  <c r="D24" i="12"/>
  <c r="D32" i="12"/>
  <c r="D40" i="12"/>
  <c r="D54" i="12"/>
  <c r="D55" i="12"/>
  <c r="D90" i="12"/>
  <c r="D91" i="12"/>
  <c r="D111" i="12"/>
  <c r="D118" i="12"/>
  <c r="D119" i="12"/>
  <c r="D154" i="12"/>
  <c r="D155" i="12"/>
  <c r="D175" i="12"/>
  <c r="F62" i="12"/>
  <c r="F78" i="12"/>
  <c r="F94" i="12"/>
  <c r="F110" i="12"/>
  <c r="F126" i="12"/>
  <c r="F142" i="12"/>
  <c r="F158" i="12"/>
  <c r="F174" i="12"/>
  <c r="D51" i="12"/>
  <c r="D67" i="12"/>
  <c r="D83" i="12"/>
  <c r="D99" i="12"/>
  <c r="D115" i="12"/>
  <c r="D131" i="12"/>
  <c r="D147" i="12"/>
  <c r="D163" i="12"/>
  <c r="D179" i="12"/>
  <c r="K3" i="2"/>
  <c r="G28" i="8"/>
  <c r="G24" i="8"/>
  <c r="G20" i="8"/>
  <c r="G16" i="8"/>
  <c r="G12" i="8"/>
  <c r="G8" i="8"/>
  <c r="G2" i="8"/>
  <c r="D23" i="12"/>
  <c r="F23" i="12"/>
  <c r="D27" i="12"/>
  <c r="F27" i="12"/>
  <c r="D31" i="12"/>
  <c r="F31" i="12"/>
  <c r="D35" i="12"/>
  <c r="F35" i="12"/>
  <c r="D39" i="12"/>
  <c r="F39" i="12"/>
  <c r="D43" i="12"/>
  <c r="F43" i="12"/>
  <c r="D47" i="12"/>
  <c r="F47" i="12"/>
  <c r="F48" i="12"/>
  <c r="D48" i="12"/>
  <c r="D49" i="12"/>
  <c r="F49" i="12"/>
  <c r="F56" i="12"/>
  <c r="D56" i="12"/>
  <c r="D57" i="12"/>
  <c r="F57" i="12"/>
  <c r="F64" i="12"/>
  <c r="D64" i="12"/>
  <c r="D65" i="12"/>
  <c r="F65" i="12"/>
  <c r="F72" i="12"/>
  <c r="D72" i="12"/>
  <c r="D73" i="12"/>
  <c r="F73" i="12"/>
  <c r="F80" i="12"/>
  <c r="D80" i="12"/>
  <c r="D81" i="12"/>
  <c r="F81" i="12"/>
  <c r="F88" i="12"/>
  <c r="D88" i="12"/>
  <c r="D89" i="12"/>
  <c r="F89" i="12"/>
  <c r="F96" i="12"/>
  <c r="D96" i="12"/>
  <c r="D97" i="12"/>
  <c r="F97" i="12"/>
  <c r="F104" i="12"/>
  <c r="D104" i="12"/>
  <c r="D105" i="12"/>
  <c r="F105" i="12"/>
  <c r="F112" i="12"/>
  <c r="D112" i="12"/>
  <c r="D113" i="12"/>
  <c r="F113" i="12"/>
  <c r="F120" i="12"/>
  <c r="D120" i="12"/>
  <c r="D121" i="12"/>
  <c r="F121" i="12"/>
  <c r="F128" i="12"/>
  <c r="D128" i="12"/>
  <c r="D129" i="12"/>
  <c r="F129" i="12"/>
  <c r="F136" i="12"/>
  <c r="D136" i="12"/>
  <c r="D137" i="12"/>
  <c r="F137" i="12"/>
  <c r="F144" i="12"/>
  <c r="D144" i="12"/>
  <c r="D145" i="12"/>
  <c r="F145" i="12"/>
  <c r="F152" i="12"/>
  <c r="D152" i="12"/>
  <c r="D153" i="12"/>
  <c r="F153" i="12"/>
  <c r="F160" i="12"/>
  <c r="D160" i="12"/>
  <c r="D161" i="12"/>
  <c r="F161" i="12"/>
  <c r="F168" i="12"/>
  <c r="D168" i="12"/>
  <c r="D169" i="12"/>
  <c r="F169" i="12"/>
  <c r="F8" i="12"/>
  <c r="D8" i="12"/>
  <c r="D9" i="12"/>
  <c r="F9" i="12"/>
  <c r="F11" i="12"/>
  <c r="D11" i="12"/>
  <c r="D12" i="12"/>
  <c r="F12" i="12"/>
  <c r="F13" i="12"/>
  <c r="D13" i="12"/>
  <c r="D15" i="12"/>
  <c r="F15" i="12"/>
  <c r="F17" i="12"/>
  <c r="D17" i="12"/>
  <c r="D19" i="12"/>
  <c r="F19" i="12"/>
  <c r="F21" i="12"/>
  <c r="D21" i="12"/>
  <c r="F25" i="12"/>
  <c r="D25" i="12"/>
  <c r="F29" i="12"/>
  <c r="D29" i="12"/>
  <c r="F33" i="12"/>
  <c r="D33" i="12"/>
  <c r="F37" i="12"/>
  <c r="D37" i="12"/>
  <c r="F41" i="12"/>
  <c r="D41" i="12"/>
  <c r="F45" i="12"/>
  <c r="D45" i="12"/>
  <c r="F52" i="12"/>
  <c r="D52" i="12"/>
  <c r="D53" i="12"/>
  <c r="F53" i="12"/>
  <c r="F60" i="12"/>
  <c r="D60" i="12"/>
  <c r="D61" i="12"/>
  <c r="F61" i="12"/>
  <c r="F68" i="12"/>
  <c r="D68" i="12"/>
  <c r="D69" i="12"/>
  <c r="F69" i="12"/>
  <c r="F76" i="12"/>
  <c r="D76" i="12"/>
  <c r="D77" i="12"/>
  <c r="F77" i="12"/>
  <c r="F84" i="12"/>
  <c r="D84" i="12"/>
  <c r="D85" i="12"/>
  <c r="F85" i="12"/>
  <c r="F92" i="12"/>
  <c r="D92" i="12"/>
  <c r="D93" i="12"/>
  <c r="F93" i="12"/>
  <c r="F100" i="12"/>
  <c r="D100" i="12"/>
  <c r="D101" i="12"/>
  <c r="F101" i="12"/>
  <c r="F108" i="12"/>
  <c r="D108" i="12"/>
  <c r="D109" i="12"/>
  <c r="F109" i="12"/>
  <c r="F116" i="12"/>
  <c r="D116" i="12"/>
  <c r="D117" i="12"/>
  <c r="F117" i="12"/>
  <c r="F124" i="12"/>
  <c r="D124" i="12"/>
  <c r="D125" i="12"/>
  <c r="F125" i="12"/>
  <c r="F132" i="12"/>
  <c r="D132" i="12"/>
  <c r="D133" i="12"/>
  <c r="F133" i="12"/>
  <c r="F140" i="12"/>
  <c r="D140" i="12"/>
  <c r="D141" i="12"/>
  <c r="F141" i="12"/>
  <c r="F148" i="12"/>
  <c r="D148" i="12"/>
  <c r="D149" i="12"/>
  <c r="F149" i="12"/>
  <c r="F156" i="12"/>
  <c r="D156" i="12"/>
  <c r="D157" i="12"/>
  <c r="F157" i="12"/>
  <c r="F164" i="12"/>
  <c r="D164" i="12"/>
  <c r="D165" i="12"/>
  <c r="F165" i="12"/>
  <c r="F172" i="12"/>
  <c r="D172" i="12"/>
  <c r="D173" i="12"/>
  <c r="F173" i="12"/>
  <c r="D5" i="12"/>
  <c r="F5" i="12"/>
  <c r="F176" i="12"/>
  <c r="D176" i="12"/>
  <c r="F177" i="12"/>
  <c r="F144" i="18"/>
  <c r="F145" i="18"/>
  <c r="F143" i="18"/>
  <c r="F142" i="18"/>
  <c r="G5" i="8"/>
  <c r="G6" i="8"/>
  <c r="G10" i="8"/>
  <c r="G14" i="8"/>
  <c r="G18" i="8"/>
  <c r="G22" i="8"/>
  <c r="G26" i="8"/>
  <c r="G30" i="8"/>
  <c r="G4" i="8"/>
  <c r="G7" i="8"/>
  <c r="G11" i="8"/>
  <c r="G15" i="8"/>
  <c r="G19" i="8"/>
  <c r="G23" i="8"/>
  <c r="G27" i="8"/>
  <c r="G31" i="8"/>
  <c r="G3" i="8"/>
  <c r="G9" i="8"/>
  <c r="G13" i="8"/>
  <c r="G17" i="8"/>
  <c r="G21" i="8"/>
  <c r="G25" i="8"/>
  <c r="G29" i="8"/>
  <c r="H173" i="2"/>
  <c r="H183" i="2"/>
  <c r="O12" i="12"/>
  <c r="O11" i="12"/>
  <c r="H177" i="2"/>
  <c r="H181" i="2"/>
  <c r="H176" i="2"/>
  <c r="H180" i="2"/>
  <c r="H174" i="2"/>
  <c r="H178" i="2"/>
  <c r="H182" i="2"/>
  <c r="H175" i="2"/>
  <c r="H179" i="2"/>
  <c r="H146" i="2"/>
  <c r="H151" i="2"/>
  <c r="H156" i="2"/>
  <c r="H162" i="2"/>
  <c r="H167" i="2"/>
  <c r="H172" i="2"/>
  <c r="H142" i="2"/>
  <c r="H147" i="2"/>
  <c r="H152" i="2"/>
  <c r="H158" i="2"/>
  <c r="H163" i="2"/>
  <c r="H168" i="2"/>
  <c r="H143" i="2"/>
  <c r="H148" i="2"/>
  <c r="H154" i="2"/>
  <c r="H159" i="2"/>
  <c r="H164" i="2"/>
  <c r="H170" i="2"/>
  <c r="H144" i="2"/>
  <c r="H150" i="2"/>
  <c r="H155" i="2"/>
  <c r="H160" i="2"/>
  <c r="H166" i="2"/>
  <c r="H171" i="2"/>
  <c r="H145" i="2"/>
  <c r="H149" i="2"/>
  <c r="H153" i="2"/>
  <c r="H157" i="2"/>
  <c r="H161" i="2"/>
  <c r="H165" i="2"/>
  <c r="H169" i="2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O7" i="12"/>
  <c r="O8" i="12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J186" i="12"/>
  <c r="J187" i="12"/>
  <c r="L186" i="12"/>
  <c r="L187" i="12"/>
  <c r="J178" i="12"/>
  <c r="J174" i="12"/>
  <c r="J170" i="12"/>
  <c r="J166" i="12"/>
  <c r="J162" i="12"/>
  <c r="J158" i="12"/>
  <c r="J154" i="12"/>
  <c r="J150" i="12"/>
  <c r="J146" i="12"/>
  <c r="J182" i="12"/>
  <c r="J184" i="12"/>
  <c r="J180" i="12"/>
  <c r="J183" i="12"/>
  <c r="J179" i="12"/>
  <c r="J177" i="12"/>
  <c r="J175" i="12"/>
  <c r="J185" i="12"/>
  <c r="J181" i="12"/>
  <c r="J169" i="12"/>
  <c r="J168" i="12"/>
  <c r="J167" i="12"/>
  <c r="J161" i="12"/>
  <c r="J160" i="12"/>
  <c r="J159" i="12"/>
  <c r="J153" i="12"/>
  <c r="J152" i="12"/>
  <c r="J151" i="12"/>
  <c r="J145" i="12"/>
  <c r="J176" i="12"/>
  <c r="J173" i="12"/>
  <c r="J172" i="12"/>
  <c r="J171" i="12"/>
  <c r="J165" i="12"/>
  <c r="J164" i="12"/>
  <c r="J163" i="12"/>
  <c r="J157" i="12"/>
  <c r="J156" i="12"/>
  <c r="J155" i="12"/>
  <c r="J149" i="12"/>
  <c r="J148" i="12"/>
  <c r="J147" i="12"/>
  <c r="L185" i="12"/>
  <c r="L183" i="12"/>
  <c r="L181" i="12"/>
  <c r="L179" i="12"/>
  <c r="L175" i="12"/>
  <c r="L171" i="12"/>
  <c r="L167" i="12"/>
  <c r="L163" i="12"/>
  <c r="L159" i="12"/>
  <c r="L155" i="12"/>
  <c r="L151" i="12"/>
  <c r="L147" i="12"/>
  <c r="L178" i="12"/>
  <c r="L176" i="12"/>
  <c r="L174" i="12"/>
  <c r="L172" i="12"/>
  <c r="L170" i="12"/>
  <c r="L168" i="12"/>
  <c r="L166" i="12"/>
  <c r="L164" i="12"/>
  <c r="L162" i="12"/>
  <c r="L160" i="12"/>
  <c r="L158" i="12"/>
  <c r="L156" i="12"/>
  <c r="L154" i="12"/>
  <c r="L152" i="12"/>
  <c r="L150" i="12"/>
  <c r="L148" i="12"/>
  <c r="L146" i="12"/>
  <c r="L177" i="12"/>
  <c r="L173" i="12"/>
  <c r="L169" i="12"/>
  <c r="L165" i="12"/>
  <c r="L161" i="12"/>
  <c r="L157" i="12"/>
  <c r="L153" i="12"/>
  <c r="L149" i="12"/>
  <c r="L145" i="12"/>
  <c r="L182" i="12"/>
  <c r="L184" i="12"/>
  <c r="L180" i="12"/>
  <c r="I142" i="12"/>
  <c r="I138" i="12"/>
  <c r="I134" i="12"/>
  <c r="I130" i="12"/>
  <c r="I126" i="12"/>
  <c r="I122" i="12"/>
  <c r="I118" i="12"/>
  <c r="I114" i="12"/>
  <c r="I110" i="12"/>
  <c r="I106" i="12"/>
  <c r="I102" i="12"/>
  <c r="I98" i="12"/>
  <c r="I94" i="12"/>
  <c r="I90" i="12"/>
  <c r="I86" i="12"/>
  <c r="I82" i="12"/>
  <c r="I78" i="12"/>
  <c r="I74" i="12"/>
  <c r="I70" i="12"/>
  <c r="I66" i="12"/>
  <c r="I62" i="12"/>
  <c r="I58" i="12"/>
  <c r="I54" i="12"/>
  <c r="I50" i="12"/>
  <c r="I44" i="12"/>
  <c r="I40" i="12"/>
  <c r="I36" i="12"/>
  <c r="I32" i="12"/>
  <c r="I28" i="12"/>
  <c r="I24" i="12"/>
  <c r="I46" i="12"/>
  <c r="I42" i="12"/>
  <c r="I38" i="12"/>
  <c r="I34" i="12"/>
  <c r="I30" i="12"/>
  <c r="I26" i="12"/>
  <c r="I22" i="12"/>
  <c r="I144" i="12"/>
  <c r="I143" i="12"/>
  <c r="I137" i="12"/>
  <c r="I136" i="12"/>
  <c r="I135" i="12"/>
  <c r="I129" i="12"/>
  <c r="I128" i="12"/>
  <c r="I127" i="12"/>
  <c r="I121" i="12"/>
  <c r="I120" i="12"/>
  <c r="I119" i="12"/>
  <c r="I113" i="12"/>
  <c r="I112" i="12"/>
  <c r="I111" i="12"/>
  <c r="I105" i="12"/>
  <c r="I104" i="12"/>
  <c r="I103" i="12"/>
  <c r="I97" i="12"/>
  <c r="I96" i="12"/>
  <c r="I95" i="12"/>
  <c r="I89" i="12"/>
  <c r="I88" i="12"/>
  <c r="I87" i="12"/>
  <c r="I81" i="12"/>
  <c r="I80" i="12"/>
  <c r="I79" i="12"/>
  <c r="I73" i="12"/>
  <c r="I72" i="12"/>
  <c r="I71" i="12"/>
  <c r="I65" i="12"/>
  <c r="I64" i="12"/>
  <c r="I63" i="12"/>
  <c r="I57" i="12"/>
  <c r="I56" i="12"/>
  <c r="I55" i="12"/>
  <c r="I49" i="12"/>
  <c r="I48" i="12"/>
  <c r="I47" i="12"/>
  <c r="I43" i="12"/>
  <c r="I39" i="12"/>
  <c r="I35" i="12"/>
  <c r="I31" i="12"/>
  <c r="I27" i="12"/>
  <c r="I23" i="12"/>
  <c r="I141" i="12"/>
  <c r="I140" i="12"/>
  <c r="I139" i="12"/>
  <c r="I133" i="12"/>
  <c r="I132" i="12"/>
  <c r="I131" i="12"/>
  <c r="I125" i="12"/>
  <c r="I124" i="12"/>
  <c r="I123" i="12"/>
  <c r="I117" i="12"/>
  <c r="I116" i="12"/>
  <c r="I115" i="12"/>
  <c r="I109" i="12"/>
  <c r="I108" i="12"/>
  <c r="I107" i="12"/>
  <c r="I101" i="12"/>
  <c r="I100" i="12"/>
  <c r="I99" i="12"/>
  <c r="I93" i="12"/>
  <c r="I92" i="12"/>
  <c r="I91" i="12"/>
  <c r="I85" i="12"/>
  <c r="I84" i="12"/>
  <c r="I83" i="12"/>
  <c r="I77" i="12"/>
  <c r="I76" i="12"/>
  <c r="I75" i="12"/>
  <c r="I69" i="12"/>
  <c r="I68" i="12"/>
  <c r="I67" i="12"/>
  <c r="I61" i="12"/>
  <c r="I60" i="12"/>
  <c r="I59" i="12"/>
  <c r="I53" i="12"/>
  <c r="I52" i="12"/>
  <c r="I51" i="12"/>
  <c r="I45" i="12"/>
  <c r="I41" i="12"/>
  <c r="I37" i="12"/>
  <c r="I33" i="12"/>
  <c r="I29" i="12"/>
  <c r="I25" i="12"/>
  <c r="I21" i="12"/>
  <c r="K143" i="12"/>
  <c r="K139" i="12"/>
  <c r="K135" i="12"/>
  <c r="K131" i="12"/>
  <c r="K127" i="12"/>
  <c r="K123" i="12"/>
  <c r="K119" i="12"/>
  <c r="K115" i="12"/>
  <c r="K111" i="12"/>
  <c r="K107" i="12"/>
  <c r="K103" i="12"/>
  <c r="K99" i="12"/>
  <c r="K95" i="12"/>
  <c r="K91" i="12"/>
  <c r="K87" i="12"/>
  <c r="K83" i="12"/>
  <c r="K79" i="12"/>
  <c r="K75" i="12"/>
  <c r="K71" i="12"/>
  <c r="K67" i="12"/>
  <c r="K63" i="12"/>
  <c r="K59" i="12"/>
  <c r="K55" i="12"/>
  <c r="K51" i="12"/>
  <c r="K47" i="12"/>
  <c r="K144" i="12"/>
  <c r="K142" i="12"/>
  <c r="K140" i="12"/>
  <c r="K138" i="12"/>
  <c r="K136" i="12"/>
  <c r="K134" i="12"/>
  <c r="K132" i="12"/>
  <c r="K130" i="12"/>
  <c r="K128" i="12"/>
  <c r="K126" i="12"/>
  <c r="K124" i="12"/>
  <c r="K122" i="12"/>
  <c r="K120" i="12"/>
  <c r="K118" i="12"/>
  <c r="K116" i="12"/>
  <c r="K114" i="12"/>
  <c r="K112" i="12"/>
  <c r="K110" i="12"/>
  <c r="K108" i="12"/>
  <c r="K106" i="12"/>
  <c r="K104" i="12"/>
  <c r="K102" i="12"/>
  <c r="K100" i="12"/>
  <c r="K98" i="12"/>
  <c r="K96" i="12"/>
  <c r="K94" i="12"/>
  <c r="K92" i="12"/>
  <c r="K90" i="12"/>
  <c r="K88" i="12"/>
  <c r="K86" i="12"/>
  <c r="K84" i="12"/>
  <c r="K82" i="12"/>
  <c r="K80" i="12"/>
  <c r="K78" i="12"/>
  <c r="K76" i="12"/>
  <c r="K74" i="12"/>
  <c r="K72" i="12"/>
  <c r="K70" i="12"/>
  <c r="K68" i="12"/>
  <c r="K66" i="12"/>
  <c r="K64" i="12"/>
  <c r="K62" i="12"/>
  <c r="K60" i="12"/>
  <c r="K58" i="12"/>
  <c r="K56" i="12"/>
  <c r="K54" i="12"/>
  <c r="K52" i="12"/>
  <c r="K50" i="12"/>
  <c r="K48" i="12"/>
  <c r="K45" i="12"/>
  <c r="K41" i="12"/>
  <c r="K37" i="12"/>
  <c r="K33" i="12"/>
  <c r="K29" i="12"/>
  <c r="K25" i="12"/>
  <c r="K21" i="12"/>
  <c r="K141" i="12"/>
  <c r="K137" i="12"/>
  <c r="K133" i="12"/>
  <c r="K129" i="12"/>
  <c r="K125" i="12"/>
  <c r="K121" i="12"/>
  <c r="K117" i="12"/>
  <c r="K113" i="12"/>
  <c r="K109" i="12"/>
  <c r="K105" i="12"/>
  <c r="K101" i="12"/>
  <c r="K97" i="12"/>
  <c r="K93" i="12"/>
  <c r="K89" i="12"/>
  <c r="K85" i="12"/>
  <c r="K81" i="12"/>
  <c r="K77" i="12"/>
  <c r="K73" i="12"/>
  <c r="K69" i="12"/>
  <c r="K65" i="12"/>
  <c r="K61" i="12"/>
  <c r="K57" i="12"/>
  <c r="K53" i="12"/>
  <c r="K49" i="12"/>
  <c r="K43" i="12"/>
  <c r="K39" i="12"/>
  <c r="K35" i="12"/>
  <c r="K31" i="12"/>
  <c r="K27" i="12"/>
  <c r="K23" i="12"/>
  <c r="K46" i="12"/>
  <c r="K42" i="12"/>
  <c r="K38" i="12"/>
  <c r="K34" i="12"/>
  <c r="K30" i="12"/>
  <c r="K26" i="12"/>
  <c r="K22" i="12"/>
  <c r="K44" i="12"/>
  <c r="K40" i="12"/>
  <c r="K36" i="12"/>
  <c r="K32" i="12"/>
  <c r="K28" i="12"/>
  <c r="K24" i="12"/>
</calcChain>
</file>

<file path=xl/connections.xml><?xml version="1.0" encoding="utf-8"?>
<connections xmlns="http://schemas.openxmlformats.org/spreadsheetml/2006/main">
  <connection id="1" name="alex" type="6" refreshedVersion="0" background="1" saveData="1">
    <textPr fileType="mac" sourceFile="/Users/psadosky/Desktop/alex.csv" tab="0" space="1" consecutive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<sst xmlns="http://schemas.openxmlformats.org/spreadsheetml/2006/main" count="789" uniqueCount="306">
  <si>
    <t>Real GDP, Percent Change from Prior Quarter at Annual Rate</t>
  </si>
  <si>
    <t>Color Key</t>
  </si>
  <si>
    <t>Blue</t>
  </si>
  <si>
    <t>Date</t>
  </si>
  <si>
    <t>Hardcoded number</t>
  </si>
  <si>
    <t>Green</t>
  </si>
  <si>
    <t>Year</t>
  </si>
  <si>
    <t>% Change in GDP</t>
  </si>
  <si>
    <t>1976-2006 Average</t>
  </si>
  <si>
    <t>2007-2014 Average</t>
  </si>
  <si>
    <t>Zero line</t>
  </si>
  <si>
    <t>Linked to a different cell -- DO NOT CHANGE</t>
  </si>
  <si>
    <t>Purple</t>
  </si>
  <si>
    <t>FRED Graph Observations</t>
  </si>
  <si>
    <t>Formula linked to hardcoded data -- change formula if needed</t>
  </si>
  <si>
    <t>Black</t>
  </si>
  <si>
    <t>Source: St. Louis Federal Reserve, July 30, 2015</t>
  </si>
  <si>
    <t>Raw data from the source</t>
  </si>
  <si>
    <t>Notes</t>
  </si>
  <si>
    <t>When pasting data - paste as values only</t>
  </si>
  <si>
    <t>Federal Reserve Economic Data</t>
  </si>
  <si>
    <t>Source: Atlanta Federal Reserve</t>
  </si>
  <si>
    <t xml:space="preserve">Release: Atalnta Fed's GDP nowcast </t>
  </si>
  <si>
    <t>Release Date: Continually</t>
  </si>
  <si>
    <t>Measured in: Percent change</t>
  </si>
  <si>
    <t>To retrieve:</t>
  </si>
  <si>
    <t>https://www.frbatlanta.org/cqer/research/gdpnow.aspx?panel=1</t>
  </si>
  <si>
    <t>Link: https://fred.stlouisfed.org</t>
  </si>
  <si>
    <t>Release: BEA’s National Income and Product Accounts</t>
  </si>
  <si>
    <t>Download data and go to "TrackingHistory" tab</t>
  </si>
  <si>
    <t>Use GDP Nowcast line (row 31) to track the nowcast over time</t>
  </si>
  <si>
    <t>Help: https://fred.stlouisfed.org/help-faq</t>
  </si>
  <si>
    <t>Release Date: Last Friday of every month</t>
  </si>
  <si>
    <t>Economic Research Division</t>
  </si>
  <si>
    <t>Measured in: Quarterly percent change from prior quarter at annual rate</t>
  </si>
  <si>
    <t>Federal Reserve Bank of St. Louis</t>
  </si>
  <si>
    <t>GDPC1_CCA</t>
  </si>
  <si>
    <t>Real Gross Domestic Product, Continuously Compounded Annual Rate of Change, Quarterly, Seasonally Adjusted Annual Rate</t>
  </si>
  <si>
    <t>Click “edit graph” beneath the graph</t>
  </si>
  <si>
    <t>Frequency: Quarterly</t>
  </si>
  <si>
    <t>Select frequency: quarterly</t>
  </si>
  <si>
    <t>observation_date</t>
  </si>
  <si>
    <t>Select date range: Jan. 1972-Latest available</t>
  </si>
  <si>
    <t>Select units: Continuously compounded annual rate of change</t>
  </si>
  <si>
    <t>Re-compute second average line.</t>
  </si>
  <si>
    <t>N.B. Quarterly data will not be updated every month, but figures are sometimes revised and so it is necessary to check every month.</t>
  </si>
  <si>
    <t>REAL GDP</t>
  </si>
  <si>
    <t xml:space="preserve"> </t>
  </si>
  <si>
    <t>Reported</t>
  </si>
  <si>
    <t>Optimistic</t>
  </si>
  <si>
    <t>Consensus</t>
  </si>
  <si>
    <t>Pessimistic</t>
  </si>
  <si>
    <t>Average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</si>
  <si>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</si>
  <si>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</si>
  <si>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</si>
  <si>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</si>
  <si>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</si>
  <si>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</si>
  <si>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</si>
  <si>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</si>
  <si>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</si>
  <si>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</si>
  <si>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</si>
  <si>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</si>
  <si>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</si>
  <si>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</si>
  <si>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</si>
  <si>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</si>
  <si>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</si>
  <si>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</si>
  <si>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</si>
  <si>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</si>
  <si>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</si>
  <si>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</si>
  <si>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</si>
  <si>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</si>
  <si>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</si>
  <si>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</si>
  <si>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</si>
  <si>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</si>
  <si>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</si>
  <si>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</si>
  <si>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</si>
  <si>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</si>
  <si>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</si>
  <si>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</si>
  <si>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</si>
  <si>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</si>
  <si>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</si>
  <si>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</si>
  <si>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</si>
  <si>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</si>
  <si>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</si>
  <si>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</si>
  <si>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</si>
  <si>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</si>
  <si>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</si>
  <si>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</si>
  <si>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</si>
  <si>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</si>
  <si>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</si>
  <si>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</si>
  <si>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</si>
  <si>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</si>
  <si>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</si>
  <si>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</si>
  <si>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</si>
  <si>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</si>
  <si>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</si>
  <si>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</si>
  <si>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</si>
  <si>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</si>
  <si>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</si>
  <si>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</si>
  <si>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</si>
  <si>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</si>
  <si>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</si>
  <si>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</si>
  <si>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</si>
  <si>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</si>
  <si>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Real Median Household Income</t>
  </si>
  <si>
    <t>Annual Percentage Change</t>
  </si>
  <si>
    <t>1985-2014 Average</t>
  </si>
  <si>
    <t>Release: St. Louis Fed</t>
  </si>
  <si>
    <t xml:space="preserve">Release Date: </t>
  </si>
  <si>
    <t>Measured in: Annual percent change</t>
  </si>
  <si>
    <t>MEHOINUSA672N_PCH</t>
  </si>
  <si>
    <t>Real Median Household Income in the United States, Percent Change, Annual, Not Seasonally Adjusted</t>
  </si>
  <si>
    <t>Select frequency: Annual</t>
  </si>
  <si>
    <t>Frequency: Annual</t>
  </si>
  <si>
    <t>Select units: Percent change</t>
  </si>
  <si>
    <t>Birth Rate</t>
  </si>
  <si>
    <t>Rate</t>
  </si>
  <si>
    <t>Zero Line</t>
  </si>
  <si>
    <t>Release: CDC data released yearly, later revised.</t>
  </si>
  <si>
    <t>Release Date:</t>
  </si>
  <si>
    <t xml:space="preserve">Measured in: </t>
  </si>
  <si>
    <t>Find most recent birth data report</t>
  </si>
  <si>
    <t>Interest Rates</t>
  </si>
  <si>
    <t>Release: Board of Governors of the Federal Reserve’s Selected Interest Rates</t>
  </si>
  <si>
    <t>Release Date: End of month</t>
  </si>
  <si>
    <t>Measured in: Percent</t>
  </si>
  <si>
    <t>3-mo 1976-2006 avg</t>
  </si>
  <si>
    <t>3-mo 2007-2016 Avg</t>
  </si>
  <si>
    <t>10 year 
1976-2006 Avg</t>
  </si>
  <si>
    <t>10 year 2007-2016 avg</t>
  </si>
  <si>
    <t>Go to:</t>
  </si>
  <si>
    <t>1976-2006 3 mo avg</t>
  </si>
  <si>
    <t>1976-2006 10-yr avg</t>
  </si>
  <si>
    <t>TB3MS</t>
  </si>
  <si>
    <t>3-Month Treasury Bill: Secondary Market Rate, Percent, Quarterly, Not Seasonally Adjusted</t>
  </si>
  <si>
    <t>DGS10</t>
  </si>
  <si>
    <t>10-Year Treasury Constant Maturity Rate, Percent, Quarterly, Not Seasonally Adjusted</t>
  </si>
  <si>
    <t>Select units: Percent</t>
  </si>
  <si>
    <t>3-mo T bills</t>
  </si>
  <si>
    <t>10-Year T bills</t>
  </si>
  <si>
    <t>Inflation: Consumer Price Index</t>
  </si>
  <si>
    <t>Release: BLS’s Consumer Price Index: All Items</t>
  </si>
  <si>
    <t>Release Date: 16th-18th of every month</t>
  </si>
  <si>
    <t>Measured in: Continuously compounded annual rate of change</t>
  </si>
  <si>
    <t>CPIAUCSL_PCA</t>
  </si>
  <si>
    <t>Consumer Price Index for All Urban Consumers: All Items, Compounded Annual Rate of Change, Quarterly, Seasonally Adjusted</t>
  </si>
  <si>
    <t>Select units: Compounded annual rate of change</t>
  </si>
  <si>
    <t xml:space="preserve"> Consumer Price Index</t>
  </si>
  <si>
    <t>1972-2002 Average</t>
  </si>
  <si>
    <t>Release: BLS Unemployment report</t>
  </si>
  <si>
    <t xml:space="preserve">Year </t>
  </si>
  <si>
    <t>Unemployed 15-26 Weeks</t>
  </si>
  <si>
    <t>Unemployed 27+ Weeks</t>
  </si>
  <si>
    <t>Release Date: First Friday of every month</t>
  </si>
  <si>
    <t>LNS13025703</t>
  </si>
  <si>
    <t>Of Total Unemployed, Percent Unemployed 27 Weeks and over, Percent, Monthly, Seasonally Adjusted</t>
  </si>
  <si>
    <t>LNS13025702</t>
  </si>
  <si>
    <t>Of Total Unemployed, Percent Unemployed 15 to 26 Weeks, Percent, Monthly, Seasonally Adjusted</t>
  </si>
  <si>
    <t>Frequency: Monthly</t>
  </si>
  <si>
    <t>Unemployment</t>
  </si>
  <si>
    <t>Unemployment Rate</t>
  </si>
  <si>
    <t>Measured in: Monthly rate</t>
  </si>
  <si>
    <t>Select frequency: Monthly</t>
  </si>
  <si>
    <t>UNRATE</t>
  </si>
  <si>
    <t>Civilian Unemployment Rate, Percent, Monthly, Seasonally Adjusted</t>
  </si>
  <si>
    <t>Taxes, Spending, and the Deficit</t>
  </si>
  <si>
    <t>Taxes as a Percentage of GDP</t>
  </si>
  <si>
    <t>Spending as a Percentage of GDP</t>
  </si>
  <si>
    <t>Average Taxes</t>
  </si>
  <si>
    <t>Average Spending</t>
  </si>
  <si>
    <t>Receipts</t>
  </si>
  <si>
    <t xml:space="preserve">Outlays </t>
  </si>
  <si>
    <t>Update yearly as new OMB releases new stats.</t>
  </si>
  <si>
    <t>Check quarterly in case stats revised.</t>
  </si>
  <si>
    <t>(Table 1.2)</t>
  </si>
  <si>
    <t>Taxes, Spending, and the Deficit — as a percentage of GDP</t>
  </si>
  <si>
    <t>Surplus/Deficit</t>
  </si>
  <si>
    <t>U.S. Deficits and Surplus</t>
  </si>
  <si>
    <t>(Table 1.1)</t>
  </si>
  <si>
    <t>NBC/WSJ Poll questions:</t>
  </si>
  <si>
    <t>Poll end date</t>
  </si>
  <si>
    <t>Right track</t>
  </si>
  <si>
    <t>Wrong track</t>
  </si>
  <si>
    <t>Contents:</t>
  </si>
  <si>
    <t>Right direction/wrong track</t>
  </si>
  <si>
    <t>Future of the economy</t>
  </si>
  <si>
    <t>Obama approval</t>
  </si>
  <si>
    <t>Democrat and Republican thermometer</t>
  </si>
  <si>
    <t>Release: no consistent release date, may be random throughout month, though generally at least once a month (sometimes twice).</t>
  </si>
  <si>
    <t>Note: they frequently have all of the above questions, but will leave one or two out in every poll</t>
  </si>
  <si>
    <t>Better</t>
  </si>
  <si>
    <t>Worse</t>
  </si>
  <si>
    <t>http://www.cdc.gov/nchs/products/nvsr.htm</t>
  </si>
  <si>
    <t>UMCSENT</t>
  </si>
  <si>
    <t>University of Michigan: Consumer Sentiment©, Index 1966:Q1=100, Monthly, Not Seasonally Adjusted</t>
  </si>
  <si>
    <t>The updated number is in the first paragraph on the Consumer Confidence page — it includes 
the most recent number, as well as the previous month's rating. Make sure that you double 
check the prior month's number to make sure it hasn't been revised</t>
  </si>
  <si>
    <t>Revise twice a month--preliminary and final figures</t>
  </si>
  <si>
    <t>Consumer Confidence: http://www.conference-board.org/data/consumerconfidence.cfm</t>
  </si>
  <si>
    <t>Start date: Jan 1992; units: index 1966 = 100; monthly not seasonally adjusted</t>
  </si>
  <si>
    <t>Consumer Sentiment: https://fred.stlouisfed.org/series/UMCSENT</t>
  </si>
  <si>
    <t>Michigan/Reuters Consumer Sentiment</t>
  </si>
  <si>
    <t>Conference Board's Consumer Confidence Index®</t>
  </si>
  <si>
    <t>Consumer Sentiment and Consumer Confidence</t>
  </si>
  <si>
    <t>Max</t>
  </si>
  <si>
    <t>Republicans</t>
  </si>
  <si>
    <t>Democrats</t>
  </si>
  <si>
    <t>Margin of Senate Control</t>
  </si>
  <si>
    <t>Margin of House Control</t>
  </si>
  <si>
    <t>Margin of Congressional Control</t>
  </si>
  <si>
    <t>http://www.gallup.com/poll/1600/congress-public.aspx</t>
  </si>
  <si>
    <t>Release Date: Random</t>
  </si>
  <si>
    <t>Source: Gallup</t>
  </si>
  <si>
    <t>Disapprove</t>
  </si>
  <si>
    <t>Approve</t>
  </si>
  <si>
    <t>Congressional Approval</t>
  </si>
  <si>
    <t>-</t>
  </si>
  <si>
    <t>http://www.realclearpolitics.com/epolls/other/direction_of_country-902.html</t>
  </si>
  <si>
    <r>
      <rPr>
        <b/>
        <sz val="11"/>
        <color indexed="8"/>
        <rFont val="Arial"/>
        <family val="2"/>
      </rPr>
      <t xml:space="preserve">Democrat </t>
    </r>
    <r>
      <rPr>
        <sz val="11"/>
        <color indexed="8"/>
        <rFont val="Arial"/>
        <family val="2"/>
      </rPr>
      <t>and Republican thermometer</t>
    </r>
  </si>
  <si>
    <t>Don't Know</t>
  </si>
  <si>
    <t>Total Negative</t>
  </si>
  <si>
    <t>Very Negative</t>
  </si>
  <si>
    <t>Somewhat Negative</t>
  </si>
  <si>
    <t>Neutral</t>
  </si>
  <si>
    <t>Total Positive</t>
  </si>
  <si>
    <t>Somewhat Positive</t>
  </si>
  <si>
    <t>Very Positive</t>
  </si>
  <si>
    <r>
      <t>Democrat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and </t>
    </r>
    <r>
      <rPr>
        <b/>
        <sz val="11"/>
        <color indexed="8"/>
        <rFont val="Arial"/>
        <family val="2"/>
      </rPr>
      <t>Republican</t>
    </r>
    <r>
      <rPr>
        <sz val="11"/>
        <color indexed="8"/>
        <rFont val="Arial"/>
        <family val="2"/>
      </rPr>
      <t xml:space="preserve"> thermometer</t>
    </r>
  </si>
  <si>
    <t>http://kff.org/interactive/kaiser-health-tracking-poll-the-publics-views-on-the-aca/#?response=Favorable--Unfavorable&amp;aRange=twoYear</t>
  </si>
  <si>
    <t>Total unfavorable</t>
  </si>
  <si>
    <t>Total favorable</t>
  </si>
  <si>
    <t>Kaiser poll: ACA public opinion</t>
  </si>
  <si>
    <t>Democrat</t>
  </si>
  <si>
    <t>Independent</t>
  </si>
  <si>
    <t>Republican</t>
  </si>
  <si>
    <t>http://www.gallup.com/poll/15370/party-affiliation.aspx</t>
  </si>
  <si>
    <t>Gallup Party Affiliation Survey</t>
  </si>
  <si>
    <t>Republican (R+5 or greater)</t>
  </si>
  <si>
    <t>Swing (Between D+5 and R+5)</t>
  </si>
  <si>
    <t>Democratic (D+5 or greater)</t>
  </si>
  <si>
    <t>Abrev year</t>
  </si>
  <si>
    <t>GOP House members in CDs won by Dem nominee</t>
  </si>
  <si>
    <t>Dem House members in CDs won by GOP nominee</t>
  </si>
  <si>
    <t>http://www.realclearpolitics.com/epolls/other/president_obama_job_approval-1044.html</t>
  </si>
  <si>
    <t>http://www.gallup.com/poll/124922/presidential-approval-center.aspx</t>
  </si>
  <si>
    <t>Gallup Presidential Job Approval</t>
  </si>
  <si>
    <t>http://www.gallup.com/poll/203198/presidential-approval-ratings-donald-trump.aspx</t>
  </si>
  <si>
    <t>Eisenhower</t>
  </si>
  <si>
    <t>Kennedy</t>
  </si>
  <si>
    <t>Nixon</t>
  </si>
  <si>
    <t>Carter</t>
  </si>
  <si>
    <t>Reagan</t>
  </si>
  <si>
    <t>H.W. Bush</t>
  </si>
  <si>
    <t>Clinton</t>
  </si>
  <si>
    <t>W. Bush</t>
  </si>
  <si>
    <t>Obama</t>
  </si>
  <si>
    <t>Trump</t>
  </si>
  <si>
    <t>Presidents</t>
  </si>
  <si>
    <t>Gallup comparative presidential approval</t>
  </si>
  <si>
    <t>3 month Treasury bill: secondary market rate</t>
  </si>
  <si>
    <t>10 year Treasury constant maturity rate</t>
  </si>
  <si>
    <t>2006-2017 3 mo avg</t>
  </si>
  <si>
    <t>2006-2017 10 yr avg</t>
  </si>
  <si>
    <t>2007-2017 Average</t>
  </si>
  <si>
    <t>2009-2016 avg</t>
  </si>
  <si>
    <t>2001-2007</t>
  </si>
  <si>
    <t>2001-2007 Average</t>
  </si>
  <si>
    <t>2009-2016 Average</t>
  </si>
  <si>
    <t>Revenues as a Percentage of GDP</t>
  </si>
  <si>
    <t>NBC/WSJ or YouGov/Economist Poll questions:</t>
  </si>
  <si>
    <t>NBC/WSJ Poll questions: Republican thermometer</t>
  </si>
  <si>
    <t>NBC/WSJ Poll questions: Democrat Thermometer</t>
  </si>
  <si>
    <t>2004</t>
  </si>
  <si>
    <t>CDs Held By other Party</t>
  </si>
  <si>
    <t>1986-2016 Average</t>
  </si>
  <si>
    <t>Evolution of GDP nowcast for 2017 q4</t>
  </si>
  <si>
    <t>Select date range: Jan 1985-Latest available</t>
  </si>
  <si>
    <t>After</t>
  </si>
  <si>
    <t>Monthly</t>
  </si>
  <si>
    <t>Rating in Nov of first year</t>
  </si>
  <si>
    <t>Trump 
Nov. '17</t>
  </si>
  <si>
    <t>Obama 
Nov. '09</t>
  </si>
  <si>
    <t>W. Bush 
Nov. '01</t>
  </si>
  <si>
    <t>Clinton 
Nov. '03</t>
  </si>
  <si>
    <t>H.W. Bush 
Nov. '89</t>
  </si>
  <si>
    <t>Reagan 
Nov. '81</t>
  </si>
  <si>
    <t>Carter 
Nov. '77</t>
  </si>
  <si>
    <t>Nixon 
Nov. '69</t>
  </si>
  <si>
    <t>Kennedy 
Nov. '61</t>
  </si>
  <si>
    <t>Eisenhower 
Nov. '53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</si>
</sst>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%"/>
    <numFmt numFmtId="165" formatCode="[$-409]d\-mmm"/>
    <numFmt numFmtId="166" formatCode="0.0"/>
    <numFmt numFmtId="167" formatCode="yyyy\-mm\-dd"/>
    <numFmt numFmtId="168" formatCode="0.000%"/>
    <numFmt numFmtId="169" formatCode="#,##0.0"/>
    <numFmt numFmtId="170" formatCode="&quot;$&quot;#,##0.00;[Red]&quot;$&quot;#,##0.00"/>
    <numFmt numFmtId="171" formatCode="mmm\ yyyy"/>
    <numFmt numFmtId="172" formatCode="[$-409]d\-mmm;@"/>
    <numFmt numFmtId="173" formatCode="0.0_)"/>
    <numFmt numFmtId="174" formatCode="[$-409]mmm\-yy;@"/>
    <numFmt numFmtId="175" formatCode="mm/dd/yy;@"/>
    <numFmt numFmtId="179" formatCode="[$-409]d\-mmm\-yy;@"/>
  </numFmts>
  <fonts count="7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7030A0"/>
      <name val="Calibri"/>
      <family val="2"/>
    </font>
    <font>
      <sz val="10"/>
      <name val="Arial"/>
      <family val="2"/>
    </font>
    <font>
      <sz val="11"/>
      <color rgb="FF008000"/>
      <name val="Calibri"/>
      <family val="2"/>
    </font>
    <font>
      <sz val="11"/>
      <color rgb="FF7030A0"/>
      <name val="Calibri"/>
      <family val="2"/>
    </font>
    <font>
      <sz val="11"/>
      <color rgb="FF0000FF"/>
      <name val="Calibri"/>
      <family val="2"/>
    </font>
    <font>
      <u/>
      <sz val="11"/>
      <color rgb="FF0563C1"/>
      <name val="Calibri"/>
      <family val="2"/>
    </font>
    <font>
      <sz val="11"/>
      <color rgb="FF3366FF"/>
      <name val="Calibri"/>
      <family val="2"/>
    </font>
    <font>
      <sz val="11"/>
      <color rgb="FFFFFFFF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1"/>
      <color rgb="FFFFFFFF"/>
      <name val="Calibri"/>
    </font>
    <font>
      <sz val="11"/>
      <name val="Arial"/>
    </font>
    <font>
      <sz val="11"/>
      <color rgb="FF7030A0"/>
      <name val="Calibri"/>
    </font>
    <font>
      <sz val="10"/>
      <color rgb="FF008000"/>
      <name val="Arial"/>
    </font>
    <font>
      <sz val="11"/>
      <color rgb="FF008000"/>
      <name val="Calibri"/>
    </font>
    <font>
      <u/>
      <sz val="11"/>
      <color rgb="FF0563C1"/>
      <name val="Calibri"/>
    </font>
    <font>
      <sz val="11"/>
      <color rgb="FF000000"/>
      <name val="Arial"/>
    </font>
    <font>
      <b/>
      <sz val="11"/>
      <color rgb="FF000000"/>
      <name val="Calibri"/>
    </font>
    <font>
      <b/>
      <sz val="11"/>
      <color rgb="FF000000"/>
      <name val="Arial"/>
    </font>
    <font>
      <sz val="11"/>
      <name val="Calibri"/>
    </font>
    <font>
      <u/>
      <sz val="11"/>
      <color rgb="FF0563C1"/>
      <name val="Arial"/>
    </font>
    <font>
      <sz val="10"/>
      <color rgb="FF666666"/>
      <name val="Arial"/>
    </font>
    <font>
      <sz val="11"/>
      <color rgb="FF0000FF"/>
      <name val="Arial"/>
    </font>
    <font>
      <sz val="11"/>
      <color rgb="FF0000FF"/>
      <name val="Calibri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 Light"/>
      <family val="2"/>
      <scheme val="major"/>
    </font>
    <font>
      <sz val="10"/>
      <color rgb="FF008000"/>
      <name val="Cambria"/>
    </font>
    <font>
      <sz val="11"/>
      <color rgb="FF0000FF"/>
      <name val="Calibri Light"/>
      <scheme val="major"/>
    </font>
    <font>
      <sz val="10"/>
      <color theme="1"/>
      <name val="Cambria"/>
      <family val="1"/>
    </font>
    <font>
      <sz val="10"/>
      <color rgb="FF0000FF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0"/>
      <color theme="1"/>
      <name val="Cambria"/>
      <family val="1"/>
    </font>
    <font>
      <sz val="10"/>
      <name val="Cambria"/>
    </font>
    <font>
      <b/>
      <sz val="10"/>
      <color theme="1"/>
      <name val="Calibri Light"/>
      <family val="2"/>
      <scheme val="major"/>
    </font>
    <font>
      <sz val="11"/>
      <color rgb="FF008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3366FF"/>
      <name val="Calibri"/>
      <scheme val="minor"/>
    </font>
    <font>
      <sz val="11"/>
      <color theme="1"/>
      <name val="Calibri Light"/>
      <family val="2"/>
    </font>
    <font>
      <sz val="13"/>
      <color theme="1"/>
      <name val="Arial"/>
    </font>
    <font>
      <sz val="12.1"/>
      <color theme="1"/>
      <name val="Arial"/>
    </font>
    <font>
      <b/>
      <sz val="11"/>
      <color rgb="FF008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4"/>
      <color rgb="FF4E4E4E"/>
      <name val="Arial"/>
    </font>
    <font>
      <sz val="10"/>
      <color rgb="FF008000"/>
      <name val="Arial"/>
      <family val="2"/>
    </font>
    <font>
      <sz val="10"/>
      <name val="Arial"/>
    </font>
    <font>
      <sz val="11"/>
      <color rgb="FF000000"/>
      <name val="Calibri"/>
    </font>
    <font>
      <sz val="10"/>
      <color rgb="FF000000"/>
      <name val="Arial"/>
      <family val="2"/>
    </font>
    <font>
      <sz val="11"/>
      <color rgb="FF4E4E4E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C8C8C8"/>
        <bgColor rgb="FFC8C8C8"/>
      </patternFill>
    </fill>
    <fill>
      <patternFill patternType="solid">
        <fgColor rgb="FFFFFF00"/>
        <bgColor indexed="64"/>
      </patternFill>
    </fill>
    <fill>
      <patternFill patternType="solid">
        <fgColor theme="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4D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D0CECE"/>
      </right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ck">
        <color rgb="FFFFFFFF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EEEEEE"/>
      </left>
      <right/>
      <top/>
      <bottom style="medium">
        <color rgb="FFEEEEEE"/>
      </bottom>
      <diagonal/>
    </border>
  </borders>
  <cellStyleXfs count="10">
    <xf numFmtId="0" fontId="0" fillId="0" borderId="0"/>
    <xf numFmtId="0" fontId="2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6" fillId="0" borderId="0"/>
    <xf numFmtId="0" fontId="4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0"/>
    <xf numFmtId="0" fontId="4" fillId="0" borderId="0"/>
    <xf numFmtId="0" fontId="11" fillId="0" borderId="0"/>
    <xf numFmtId="9" fontId="65" fillId="0" borderId="0" applyFont="0" applyFill="0" applyBorder="0" applyAlignment="0" applyProtection="0"/>
  </cellStyleXfs>
  <cellXfs count="250">
    <xf numFmtId="0" fontId="0" fillId="0" borderId="0" xfId="0" applyFont="1" applyAlignment="1"/>
    <xf numFmtId="0" fontId="7" fillId="0" borderId="0" xfId="0" applyFont="1"/>
    <xf numFmtId="0" fontId="0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0" xfId="0" applyFont="1"/>
    <xf numFmtId="0" fontId="0" fillId="2" borderId="0" xfId="0" applyFont="1" applyFill="1" applyBorder="1"/>
    <xf numFmtId="0" fontId="10" fillId="0" borderId="0" xfId="0" applyFont="1"/>
    <xf numFmtId="0" fontId="11" fillId="0" borderId="0" xfId="0" applyFont="1"/>
    <xf numFmtId="0" fontId="0" fillId="3" borderId="0" xfId="0" applyFont="1" applyFill="1" applyBorder="1"/>
    <xf numFmtId="0" fontId="0" fillId="0" borderId="0" xfId="0" applyFont="1" applyAlignment="1">
      <alignment wrapText="1"/>
    </xf>
    <xf numFmtId="14" fontId="12" fillId="0" borderId="0" xfId="0" applyNumberFormat="1" applyFont="1"/>
    <xf numFmtId="0" fontId="12" fillId="0" borderId="0" xfId="0" applyFont="1"/>
    <xf numFmtId="164" fontId="13" fillId="0" borderId="0" xfId="0" applyNumberFormat="1" applyFont="1"/>
    <xf numFmtId="0" fontId="13" fillId="0" borderId="0" xfId="0" applyFont="1"/>
    <xf numFmtId="165" fontId="0" fillId="0" borderId="0" xfId="0" applyNumberFormat="1" applyFont="1"/>
    <xf numFmtId="14" fontId="14" fillId="0" borderId="0" xfId="0" applyNumberFormat="1" applyFont="1"/>
    <xf numFmtId="164" fontId="14" fillId="0" borderId="0" xfId="0" applyNumberFormat="1" applyFont="1"/>
    <xf numFmtId="166" fontId="0" fillId="0" borderId="0" xfId="0" applyNumberFormat="1" applyFont="1"/>
    <xf numFmtId="10" fontId="10" fillId="0" borderId="0" xfId="0" applyNumberFormat="1" applyFont="1"/>
    <xf numFmtId="0" fontId="15" fillId="0" borderId="0" xfId="0" applyFont="1"/>
    <xf numFmtId="164" fontId="16" fillId="0" borderId="0" xfId="0" applyNumberFormat="1" applyFont="1"/>
    <xf numFmtId="14" fontId="16" fillId="0" borderId="0" xfId="0" applyNumberFormat="1" applyFont="1"/>
    <xf numFmtId="165" fontId="16" fillId="0" borderId="0" xfId="0" applyNumberFormat="1" applyFont="1"/>
    <xf numFmtId="14" fontId="0" fillId="0" borderId="0" xfId="0" applyNumberFormat="1" applyFont="1"/>
    <xf numFmtId="9" fontId="0" fillId="0" borderId="0" xfId="0" applyNumberFormat="1" applyFont="1"/>
    <xf numFmtId="0" fontId="0" fillId="0" borderId="0" xfId="0" applyFont="1"/>
    <xf numFmtId="164" fontId="0" fillId="0" borderId="0" xfId="0" applyNumberFormat="1" applyFont="1"/>
    <xf numFmtId="10" fontId="0" fillId="0" borderId="0" xfId="0" applyNumberFormat="1" applyFont="1"/>
    <xf numFmtId="0" fontId="7" fillId="0" borderId="1" xfId="0" applyFont="1" applyBorder="1" applyAlignment="1">
      <alignment wrapText="1"/>
    </xf>
    <xf numFmtId="10" fontId="13" fillId="0" borderId="0" xfId="0" applyNumberFormat="1" applyFo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4" fillId="0" borderId="2" xfId="0" applyFont="1" applyBorder="1"/>
    <xf numFmtId="0" fontId="14" fillId="0" borderId="3" xfId="0" applyFont="1" applyBorder="1"/>
    <xf numFmtId="0" fontId="0" fillId="0" borderId="0" xfId="0" applyFont="1" applyAlignment="1">
      <alignment horizontal="left"/>
    </xf>
    <xf numFmtId="0" fontId="14" fillId="0" borderId="4" xfId="0" applyFont="1" applyBorder="1"/>
    <xf numFmtId="0" fontId="14" fillId="0" borderId="5" xfId="0" applyFont="1" applyBorder="1"/>
    <xf numFmtId="164" fontId="12" fillId="0" borderId="0" xfId="0" applyNumberFormat="1" applyFont="1"/>
    <xf numFmtId="10" fontId="12" fillId="0" borderId="0" xfId="0" applyNumberFormat="1" applyFont="1"/>
    <xf numFmtId="0" fontId="17" fillId="4" borderId="0" xfId="0" applyFont="1" applyFill="1" applyBorder="1"/>
    <xf numFmtId="0" fontId="7" fillId="0" borderId="0" xfId="0" applyFont="1" applyAlignment="1">
      <alignment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8" fontId="13" fillId="0" borderId="0" xfId="0" applyNumberFormat="1" applyFont="1"/>
    <xf numFmtId="0" fontId="14" fillId="0" borderId="0" xfId="0" applyFont="1"/>
    <xf numFmtId="164" fontId="14" fillId="0" borderId="3" xfId="0" applyNumberFormat="1" applyFont="1" applyBorder="1"/>
    <xf numFmtId="164" fontId="14" fillId="0" borderId="6" xfId="0" applyNumberFormat="1" applyFont="1" applyBorder="1"/>
    <xf numFmtId="9" fontId="13" fillId="0" borderId="0" xfId="0" applyNumberFormat="1" applyFont="1"/>
    <xf numFmtId="0" fontId="7" fillId="0" borderId="7" xfId="0" applyFont="1" applyBorder="1"/>
    <xf numFmtId="0" fontId="0" fillId="0" borderId="8" xfId="0" applyFont="1" applyBorder="1"/>
    <xf numFmtId="0" fontId="0" fillId="0" borderId="2" xfId="0" applyFont="1" applyBorder="1"/>
    <xf numFmtId="0" fontId="0" fillId="0" borderId="4" xfId="0" applyFont="1" applyBorder="1"/>
    <xf numFmtId="167" fontId="12" fillId="0" borderId="0" xfId="0" applyNumberFormat="1" applyFont="1"/>
    <xf numFmtId="0" fontId="17" fillId="5" borderId="0" xfId="0" applyFont="1" applyFill="1" applyBorder="1"/>
    <xf numFmtId="10" fontId="14" fillId="0" borderId="0" xfId="0" applyNumberFormat="1" applyFont="1"/>
    <xf numFmtId="164" fontId="12" fillId="0" borderId="3" xfId="0" applyNumberFormat="1" applyFont="1" applyBorder="1"/>
    <xf numFmtId="9" fontId="14" fillId="0" borderId="0" xfId="0" applyNumberFormat="1" applyFont="1"/>
    <xf numFmtId="170" fontId="0" fillId="0" borderId="0" xfId="0" applyNumberFormat="1" applyFont="1"/>
    <xf numFmtId="0" fontId="0" fillId="0" borderId="11" xfId="0" applyFont="1" applyBorder="1"/>
    <xf numFmtId="171" fontId="0" fillId="0" borderId="11" xfId="0" applyNumberFormat="1" applyFont="1" applyBorder="1"/>
    <xf numFmtId="17" fontId="0" fillId="0" borderId="11" xfId="0" applyNumberFormat="1" applyFont="1" applyBorder="1"/>
    <xf numFmtId="14" fontId="0" fillId="0" borderId="11" xfId="0" applyNumberFormat="1" applyFont="1" applyBorder="1"/>
    <xf numFmtId="0" fontId="0" fillId="0" borderId="0" xfId="0"/>
    <xf numFmtId="167" fontId="0" fillId="6" borderId="0" xfId="0" applyNumberFormat="1" applyFont="1" applyFill="1" applyBorder="1" applyAlignment="1" applyProtection="1"/>
    <xf numFmtId="166" fontId="0" fillId="6" borderId="0" xfId="0" applyNumberFormat="1" applyFont="1" applyFill="1" applyBorder="1" applyAlignment="1" applyProtection="1"/>
    <xf numFmtId="0" fontId="20" fillId="0" borderId="0" xfId="1"/>
    <xf numFmtId="0" fontId="20" fillId="0" borderId="0" xfId="1" applyAlignment="1">
      <alignment horizontal="left" wrapText="1"/>
    </xf>
    <xf numFmtId="0" fontId="21" fillId="4" borderId="0" xfId="0" applyFont="1" applyFill="1" applyBorder="1"/>
    <xf numFmtId="169" fontId="22" fillId="0" borderId="10" xfId="0" applyNumberFormat="1" applyFont="1" applyBorder="1" applyAlignment="1">
      <alignment horizontal="right" wrapText="1"/>
    </xf>
    <xf numFmtId="169" fontId="22" fillId="0" borderId="9" xfId="0" applyNumberFormat="1" applyFont="1" applyBorder="1" applyAlignment="1">
      <alignment horizontal="right" wrapText="1"/>
    </xf>
    <xf numFmtId="169" fontId="22" fillId="3" borderId="9" xfId="0" applyNumberFormat="1" applyFont="1" applyFill="1" applyBorder="1" applyAlignment="1">
      <alignment horizontal="right" wrapText="1"/>
    </xf>
    <xf numFmtId="164" fontId="23" fillId="0" borderId="0" xfId="0" applyNumberFormat="1" applyFont="1"/>
    <xf numFmtId="164" fontId="24" fillId="0" borderId="9" xfId="0" applyNumberFormat="1" applyFont="1" applyBorder="1" applyAlignment="1">
      <alignment horizontal="right" wrapText="1"/>
    </xf>
    <xf numFmtId="164" fontId="25" fillId="0" borderId="0" xfId="0" applyNumberFormat="1" applyFont="1"/>
    <xf numFmtId="0" fontId="23" fillId="0" borderId="0" xfId="0" applyFont="1"/>
    <xf numFmtId="169" fontId="21" fillId="4" borderId="9" xfId="0" applyNumberFormat="1" applyFont="1" applyFill="1" applyBorder="1" applyAlignment="1">
      <alignment horizontal="right" wrapText="1"/>
    </xf>
    <xf numFmtId="0" fontId="26" fillId="0" borderId="0" xfId="0" applyFont="1"/>
    <xf numFmtId="0" fontId="27" fillId="0" borderId="0" xfId="0" applyFont="1" applyAlignment="1">
      <alignment horizontal="left" vertical="center"/>
    </xf>
    <xf numFmtId="169" fontId="21" fillId="4" borderId="0" xfId="0" applyNumberFormat="1" applyFont="1" applyFill="1" applyBorder="1" applyAlignment="1">
      <alignment horizontal="right" wrapText="1"/>
    </xf>
    <xf numFmtId="0" fontId="28" fillId="0" borderId="0" xfId="0" applyFont="1"/>
    <xf numFmtId="0" fontId="29" fillId="0" borderId="0" xfId="0" applyFont="1" applyAlignment="1">
      <alignment horizontal="left" vertical="center"/>
    </xf>
    <xf numFmtId="0" fontId="30" fillId="0" borderId="0" xfId="0" applyFont="1"/>
    <xf numFmtId="0" fontId="25" fillId="0" borderId="0" xfId="0" applyFont="1"/>
    <xf numFmtId="0" fontId="27" fillId="0" borderId="0" xfId="0" applyFont="1"/>
    <xf numFmtId="0" fontId="31" fillId="0" borderId="0" xfId="0" applyFont="1"/>
    <xf numFmtId="0" fontId="29" fillId="0" borderId="0" xfId="0" applyFont="1"/>
    <xf numFmtId="0" fontId="32" fillId="0" borderId="0" xfId="0" applyFont="1"/>
    <xf numFmtId="9" fontId="33" fillId="0" borderId="0" xfId="0" applyNumberFormat="1" applyFont="1"/>
    <xf numFmtId="9" fontId="34" fillId="0" borderId="0" xfId="0" applyNumberFormat="1" applyFont="1"/>
    <xf numFmtId="9" fontId="34" fillId="0" borderId="11" xfId="0" applyNumberFormat="1" applyFont="1" applyBorder="1"/>
    <xf numFmtId="9" fontId="34" fillId="0" borderId="12" xfId="0" applyNumberFormat="1" applyFont="1" applyBorder="1"/>
    <xf numFmtId="0" fontId="28" fillId="0" borderId="11" xfId="0" applyFont="1" applyBorder="1"/>
    <xf numFmtId="0" fontId="6" fillId="0" borderId="0" xfId="3"/>
    <xf numFmtId="0" fontId="6" fillId="8" borderId="0" xfId="3" applyFill="1"/>
    <xf numFmtId="0" fontId="6" fillId="0" borderId="0" xfId="3" applyAlignment="1">
      <alignment horizontal="right"/>
    </xf>
    <xf numFmtId="0" fontId="38" fillId="0" borderId="0" xfId="3" applyFont="1" applyAlignment="1">
      <alignment horizontal="center"/>
    </xf>
    <xf numFmtId="166" fontId="39" fillId="0" borderId="13" xfId="3" applyNumberFormat="1" applyFont="1" applyFill="1" applyBorder="1" applyAlignment="1" applyProtection="1">
      <alignment horizontal="center"/>
    </xf>
    <xf numFmtId="0" fontId="40" fillId="0" borderId="0" xfId="3" applyFont="1" applyAlignment="1">
      <alignment horizontal="center"/>
    </xf>
    <xf numFmtId="171" fontId="41" fillId="0" borderId="14" xfId="3" applyNumberFormat="1" applyFont="1" applyFill="1" applyBorder="1" applyAlignment="1" applyProtection="1"/>
    <xf numFmtId="0" fontId="42" fillId="0" borderId="0" xfId="3" applyFont="1" applyAlignment="1">
      <alignment horizontal="center"/>
    </xf>
    <xf numFmtId="0" fontId="6" fillId="0" borderId="0" xfId="3" applyAlignment="1">
      <alignment horizontal="center"/>
    </xf>
    <xf numFmtId="0" fontId="6" fillId="8" borderId="0" xfId="3" applyFill="1" applyAlignment="1">
      <alignment horizontal="center"/>
    </xf>
    <xf numFmtId="173" fontId="42" fillId="0" borderId="0" xfId="3" applyNumberFormat="1" applyFont="1" applyFill="1" applyBorder="1" applyAlignment="1" applyProtection="1">
      <alignment horizontal="center"/>
    </xf>
    <xf numFmtId="173" fontId="42" fillId="0" borderId="15" xfId="3" applyNumberFormat="1" applyFont="1" applyBorder="1" applyAlignment="1" applyProtection="1">
      <alignment horizontal="center"/>
    </xf>
    <xf numFmtId="173" fontId="42" fillId="0" borderId="0" xfId="3" applyNumberFormat="1" applyFont="1" applyAlignment="1" applyProtection="1">
      <alignment horizontal="center"/>
    </xf>
    <xf numFmtId="173" fontId="42" fillId="0" borderId="0" xfId="3" applyNumberFormat="1" applyFont="1" applyBorder="1" applyAlignment="1" applyProtection="1">
      <alignment horizontal="center"/>
    </xf>
    <xf numFmtId="166" fontId="42" fillId="0" borderId="0" xfId="3" applyNumberFormat="1" applyFont="1" applyFill="1" applyBorder="1" applyAlignment="1" applyProtection="1">
      <alignment horizontal="center"/>
    </xf>
    <xf numFmtId="173" fontId="42" fillId="0" borderId="0" xfId="3" applyNumberFormat="1" applyFont="1" applyFill="1" applyAlignment="1" applyProtection="1">
      <alignment horizontal="center"/>
    </xf>
    <xf numFmtId="166" fontId="42" fillId="0" borderId="0" xfId="3" applyNumberFormat="1" applyFont="1" applyAlignment="1" applyProtection="1">
      <alignment horizontal="center"/>
    </xf>
    <xf numFmtId="0" fontId="6" fillId="0" borderId="0" xfId="3" applyAlignment="1">
      <alignment wrapText="1"/>
    </xf>
    <xf numFmtId="0" fontId="19" fillId="0" borderId="0" xfId="3" applyFont="1" applyAlignment="1">
      <alignment horizontal="left" vertical="center" indent="3"/>
    </xf>
    <xf numFmtId="0" fontId="43" fillId="0" borderId="0" xfId="4" applyAlignment="1">
      <alignment horizontal="left" vertical="center" indent="2"/>
    </xf>
    <xf numFmtId="0" fontId="43" fillId="0" borderId="0" xfId="4"/>
    <xf numFmtId="0" fontId="44" fillId="8" borderId="0" xfId="3" applyFont="1" applyFill="1" applyAlignment="1">
      <alignment horizontal="center"/>
    </xf>
    <xf numFmtId="0" fontId="45" fillId="0" borderId="0" xfId="3" applyFont="1" applyAlignment="1">
      <alignment horizontal="center"/>
    </xf>
    <xf numFmtId="0" fontId="46" fillId="0" borderId="0" xfId="3" applyFont="1" applyAlignment="1">
      <alignment horizontal="center"/>
    </xf>
    <xf numFmtId="0" fontId="44" fillId="0" borderId="0" xfId="3" applyFont="1"/>
    <xf numFmtId="0" fontId="19" fillId="0" borderId="0" xfId="3" applyFont="1" applyAlignment="1">
      <alignment horizontal="left" vertical="center" indent="1"/>
    </xf>
    <xf numFmtId="0" fontId="36" fillId="7" borderId="0" xfId="2"/>
    <xf numFmtId="0" fontId="47" fillId="0" borderId="0" xfId="3" applyFont="1"/>
    <xf numFmtId="0" fontId="48" fillId="0" borderId="0" xfId="3" applyFont="1"/>
    <xf numFmtId="0" fontId="35" fillId="0" borderId="0" xfId="3" applyFont="1"/>
    <xf numFmtId="14" fontId="6" fillId="0" borderId="0" xfId="3" applyNumberFormat="1"/>
    <xf numFmtId="9" fontId="48" fillId="0" borderId="0" xfId="5" applyFont="1" applyAlignment="1">
      <alignment horizontal="center"/>
    </xf>
    <xf numFmtId="17" fontId="6" fillId="0" borderId="0" xfId="3" applyNumberFormat="1"/>
    <xf numFmtId="9" fontId="48" fillId="0" borderId="0" xfId="3" applyNumberFormat="1" applyFont="1" applyAlignment="1">
      <alignment horizontal="center" vertical="center" wrapText="1"/>
    </xf>
    <xf numFmtId="9" fontId="48" fillId="0" borderId="0" xfId="3" applyNumberFormat="1" applyFont="1" applyAlignment="1">
      <alignment horizontal="center" vertical="center"/>
    </xf>
    <xf numFmtId="17" fontId="6" fillId="0" borderId="0" xfId="3" applyNumberFormat="1" applyFont="1"/>
    <xf numFmtId="171" fontId="49" fillId="0" borderId="0" xfId="3" applyNumberFormat="1" applyFont="1" applyAlignment="1">
      <alignment vertical="center" wrapText="1"/>
    </xf>
    <xf numFmtId="9" fontId="48" fillId="0" borderId="0" xfId="3" applyNumberFormat="1" applyFont="1" applyBorder="1" applyAlignment="1">
      <alignment horizontal="center" vertical="center" wrapText="1"/>
    </xf>
    <xf numFmtId="171" fontId="49" fillId="0" borderId="0" xfId="3" applyNumberFormat="1" applyFont="1" applyBorder="1" applyAlignment="1">
      <alignment vertical="center" wrapText="1"/>
    </xf>
    <xf numFmtId="9" fontId="48" fillId="0" borderId="0" xfId="5" applyFont="1" applyAlignment="1">
      <alignment horizontal="center" vertical="center" wrapText="1"/>
    </xf>
    <xf numFmtId="9" fontId="48" fillId="0" borderId="0" xfId="5" applyFont="1" applyBorder="1" applyAlignment="1">
      <alignment horizontal="center" vertical="center" wrapText="1"/>
    </xf>
    <xf numFmtId="9" fontId="48" fillId="0" borderId="0" xfId="5" applyFont="1" applyAlignment="1">
      <alignment horizontal="center" vertical="center"/>
    </xf>
    <xf numFmtId="171" fontId="50" fillId="0" borderId="0" xfId="3" applyNumberFormat="1" applyFont="1" applyAlignment="1">
      <alignment vertical="center"/>
    </xf>
    <xf numFmtId="0" fontId="19" fillId="0" borderId="0" xfId="3" applyFont="1" applyAlignment="1">
      <alignment horizontal="left" vertical="center" indent="2"/>
    </xf>
    <xf numFmtId="0" fontId="51" fillId="0" borderId="0" xfId="3" applyFont="1" applyAlignment="1">
      <alignment horizontal="left" vertical="center" indent="1"/>
    </xf>
    <xf numFmtId="9" fontId="6" fillId="0" borderId="0" xfId="5" applyFont="1" applyFill="1" applyBorder="1"/>
    <xf numFmtId="9" fontId="48" fillId="0" borderId="0" xfId="5" applyFont="1" applyFill="1" applyBorder="1"/>
    <xf numFmtId="9" fontId="47" fillId="0" borderId="0" xfId="3" applyNumberFormat="1" applyFont="1"/>
    <xf numFmtId="9" fontId="48" fillId="0" borderId="13" xfId="5" applyFont="1" applyFill="1" applyBorder="1"/>
    <xf numFmtId="9" fontId="48" fillId="0" borderId="16" xfId="5" applyFont="1" applyBorder="1"/>
    <xf numFmtId="9" fontId="48" fillId="0" borderId="15" xfId="5" applyFont="1" applyBorder="1"/>
    <xf numFmtId="174" fontId="6" fillId="0" borderId="17" xfId="3" applyNumberFormat="1" applyBorder="1"/>
    <xf numFmtId="9" fontId="48" fillId="0" borderId="13" xfId="5" applyFont="1" applyBorder="1"/>
    <xf numFmtId="9" fontId="48" fillId="0" borderId="0" xfId="5" applyFont="1"/>
    <xf numFmtId="9" fontId="48" fillId="0" borderId="0" xfId="5" applyFont="1" applyBorder="1"/>
    <xf numFmtId="174" fontId="6" fillId="0" borderId="14" xfId="3" applyNumberFormat="1" applyBorder="1"/>
    <xf numFmtId="0" fontId="35" fillId="0" borderId="0" xfId="3" applyFont="1" applyFill="1" applyBorder="1"/>
    <xf numFmtId="0" fontId="35" fillId="0" borderId="18" xfId="3" applyFont="1" applyBorder="1"/>
    <xf numFmtId="0" fontId="35" fillId="0" borderId="19" xfId="3" applyFont="1" applyBorder="1"/>
    <xf numFmtId="175" fontId="35" fillId="0" borderId="20" xfId="3" applyNumberFormat="1" applyFont="1" applyBorder="1"/>
    <xf numFmtId="9" fontId="47" fillId="0" borderId="0" xfId="5" applyNumberFormat="1" applyFont="1"/>
    <xf numFmtId="9" fontId="47" fillId="0" borderId="0" xfId="5" applyNumberFormat="1" applyFont="1" applyFill="1" applyBorder="1"/>
    <xf numFmtId="9" fontId="47" fillId="0" borderId="0" xfId="5" applyNumberFormat="1" applyFont="1" applyBorder="1"/>
    <xf numFmtId="9" fontId="54" fillId="0" borderId="0" xfId="5" applyFont="1" applyBorder="1"/>
    <xf numFmtId="14" fontId="55" fillId="0" borderId="0" xfId="3" applyNumberFormat="1" applyFont="1"/>
    <xf numFmtId="9" fontId="47" fillId="0" borderId="0" xfId="5" applyFont="1" applyBorder="1"/>
    <xf numFmtId="0" fontId="48" fillId="0" borderId="0" xfId="5" applyNumberFormat="1" applyFont="1"/>
    <xf numFmtId="0" fontId="56" fillId="0" borderId="0" xfId="3" applyFont="1"/>
    <xf numFmtId="0" fontId="57" fillId="0" borderId="0" xfId="3" applyFont="1"/>
    <xf numFmtId="0" fontId="35" fillId="0" borderId="13" xfId="3" applyFont="1" applyBorder="1"/>
    <xf numFmtId="0" fontId="35" fillId="0" borderId="0" xfId="3" applyFont="1" applyBorder="1"/>
    <xf numFmtId="0" fontId="58" fillId="0" borderId="0" xfId="3" applyFont="1" applyBorder="1"/>
    <xf numFmtId="9" fontId="6" fillId="0" borderId="0" xfId="3" applyNumberFormat="1"/>
    <xf numFmtId="9" fontId="6" fillId="0" borderId="0" xfId="5" applyFont="1"/>
    <xf numFmtId="0" fontId="6" fillId="0" borderId="18" xfId="3" applyBorder="1"/>
    <xf numFmtId="0" fontId="6" fillId="0" borderId="19" xfId="3" applyBorder="1"/>
    <xf numFmtId="0" fontId="6" fillId="0" borderId="20" xfId="3" applyBorder="1"/>
    <xf numFmtId="9" fontId="14" fillId="0" borderId="0" xfId="5" applyFont="1"/>
    <xf numFmtId="14" fontId="37" fillId="0" borderId="0" xfId="3" applyNumberFormat="1" applyFont="1"/>
    <xf numFmtId="14" fontId="60" fillId="0" borderId="0" xfId="3" applyNumberFormat="1" applyFont="1"/>
    <xf numFmtId="9" fontId="14" fillId="0" borderId="0" xfId="5" applyFont="1" applyBorder="1"/>
    <xf numFmtId="14" fontId="37" fillId="0" borderId="0" xfId="3" applyNumberFormat="1" applyFont="1" applyBorder="1"/>
    <xf numFmtId="16" fontId="6" fillId="0" borderId="0" xfId="3" applyNumberFormat="1"/>
    <xf numFmtId="9" fontId="48" fillId="0" borderId="16" xfId="3" applyNumberFormat="1" applyFont="1" applyBorder="1"/>
    <xf numFmtId="14" fontId="6" fillId="0" borderId="17" xfId="3" applyNumberFormat="1" applyFont="1" applyBorder="1"/>
    <xf numFmtId="9" fontId="48" fillId="0" borderId="13" xfId="3" applyNumberFormat="1" applyFont="1" applyBorder="1"/>
    <xf numFmtId="14" fontId="6" fillId="0" borderId="14" xfId="3" applyNumberFormat="1" applyFont="1" applyBorder="1"/>
    <xf numFmtId="15" fontId="6" fillId="0" borderId="14" xfId="3" applyNumberFormat="1" applyFont="1" applyBorder="1"/>
    <xf numFmtId="16" fontId="6" fillId="0" borderId="14" xfId="3" applyNumberFormat="1" applyFont="1" applyBorder="1"/>
    <xf numFmtId="14" fontId="61" fillId="0" borderId="0" xfId="3" applyNumberFormat="1" applyFont="1"/>
    <xf numFmtId="17" fontId="6" fillId="0" borderId="14" xfId="3" applyNumberFormat="1" applyFont="1" applyBorder="1"/>
    <xf numFmtId="0" fontId="62" fillId="0" borderId="0" xfId="3" applyFont="1"/>
    <xf numFmtId="0" fontId="51" fillId="0" borderId="0" xfId="3" applyFont="1" applyAlignment="1">
      <alignment horizontal="left" vertical="center" indent="3"/>
    </xf>
    <xf numFmtId="9" fontId="35" fillId="0" borderId="0" xfId="5" applyFont="1"/>
    <xf numFmtId="14" fontId="35" fillId="0" borderId="0" xfId="3" applyNumberFormat="1" applyFont="1"/>
    <xf numFmtId="0" fontId="36" fillId="0" borderId="0" xfId="2" applyFill="1"/>
    <xf numFmtId="164" fontId="0" fillId="0" borderId="0" xfId="0" applyNumberFormat="1" applyFont="1" applyAlignment="1"/>
    <xf numFmtId="14" fontId="24" fillId="0" borderId="0" xfId="0" applyNumberFormat="1" applyFont="1" applyAlignment="1">
      <alignment wrapText="1"/>
    </xf>
    <xf numFmtId="14" fontId="63" fillId="0" borderId="0" xfId="0" applyNumberFormat="1" applyFont="1" applyAlignment="1">
      <alignment wrapText="1"/>
    </xf>
    <xf numFmtId="0" fontId="5" fillId="0" borderId="0" xfId="3" applyFont="1" applyAlignment="1">
      <alignment horizontal="center" wrapText="1"/>
    </xf>
    <xf numFmtId="0" fontId="0" fillId="6" borderId="0" xfId="0" applyFill="1"/>
    <xf numFmtId="172" fontId="0" fillId="0" borderId="0" xfId="0" applyNumberFormat="1" applyFont="1"/>
    <xf numFmtId="2" fontId="0" fillId="6" borderId="0" xfId="0" applyNumberFormat="1" applyFont="1" applyFill="1" applyBorder="1" applyAlignment="1" applyProtection="1"/>
    <xf numFmtId="0" fontId="0" fillId="9" borderId="0" xfId="0" applyFill="1"/>
    <xf numFmtId="0" fontId="60" fillId="0" borderId="0" xfId="0" applyFont="1"/>
    <xf numFmtId="0" fontId="20" fillId="0" borderId="0" xfId="1" applyAlignment="1">
      <alignment horizontal="left" vertical="center"/>
    </xf>
    <xf numFmtId="9" fontId="32" fillId="0" borderId="0" xfId="0" applyNumberFormat="1" applyFont="1"/>
    <xf numFmtId="9" fontId="27" fillId="0" borderId="0" xfId="0" applyNumberFormat="1" applyFont="1"/>
    <xf numFmtId="15" fontId="6" fillId="0" borderId="0" xfId="3" applyNumberFormat="1"/>
    <xf numFmtId="16" fontId="0" fillId="0" borderId="11" xfId="0" applyNumberFormat="1" applyFont="1" applyBorder="1"/>
    <xf numFmtId="9" fontId="34" fillId="0" borderId="0" xfId="0" applyNumberFormat="1" applyFont="1" applyFill="1" applyBorder="1" applyAlignment="1"/>
    <xf numFmtId="9" fontId="0" fillId="0" borderId="11" xfId="0" applyNumberFormat="1" applyFont="1" applyBorder="1"/>
    <xf numFmtId="9" fontId="0" fillId="0" borderId="0" xfId="0" applyNumberFormat="1" applyFont="1" applyAlignment="1"/>
    <xf numFmtId="16" fontId="0" fillId="0" borderId="0" xfId="0" applyNumberFormat="1" applyFont="1" applyAlignment="1"/>
    <xf numFmtId="9" fontId="48" fillId="0" borderId="0" xfId="5" applyNumberFormat="1" applyFont="1" applyFill="1" applyBorder="1"/>
    <xf numFmtId="9" fontId="6" fillId="0" borderId="0" xfId="5" applyNumberFormat="1" applyFont="1" applyFill="1" applyBorder="1"/>
    <xf numFmtId="15" fontId="3" fillId="0" borderId="0" xfId="3" applyNumberFormat="1" applyFont="1"/>
    <xf numFmtId="9" fontId="6" fillId="0" borderId="0" xfId="9" applyFont="1"/>
    <xf numFmtId="0" fontId="53" fillId="0" borderId="0" xfId="3" applyFont="1" applyAlignment="1">
      <alignment horizontal="left" vertical="center" indent="3"/>
    </xf>
    <xf numFmtId="0" fontId="3" fillId="0" borderId="0" xfId="3" applyFont="1"/>
    <xf numFmtId="14" fontId="3" fillId="0" borderId="0" xfId="5" applyNumberFormat="1" applyFont="1" applyBorder="1"/>
    <xf numFmtId="9" fontId="3" fillId="0" borderId="0" xfId="5" applyFont="1" applyBorder="1"/>
    <xf numFmtId="174" fontId="3" fillId="0" borderId="14" xfId="3" applyNumberFormat="1" applyFont="1" applyBorder="1"/>
    <xf numFmtId="0" fontId="66" fillId="0" borderId="21" xfId="0" applyFont="1" applyBorder="1" applyAlignment="1">
      <alignment horizontal="right" wrapText="1"/>
    </xf>
    <xf numFmtId="9" fontId="66" fillId="0" borderId="21" xfId="9" applyFont="1" applyBorder="1" applyAlignment="1">
      <alignment horizontal="right" wrapText="1"/>
    </xf>
    <xf numFmtId="0" fontId="67" fillId="10" borderId="22" xfId="0" applyFont="1" applyFill="1" applyBorder="1" applyAlignment="1">
      <alignment horizontal="left" wrapText="1"/>
    </xf>
    <xf numFmtId="9" fontId="59" fillId="0" borderId="0" xfId="9" applyFont="1"/>
    <xf numFmtId="49" fontId="67" fillId="10" borderId="22" xfId="0" applyNumberFormat="1" applyFont="1" applyFill="1" applyBorder="1" applyAlignment="1">
      <alignment horizontal="left" wrapText="1"/>
    </xf>
    <xf numFmtId="2" fontId="6" fillId="0" borderId="0" xfId="3" applyNumberFormat="1"/>
    <xf numFmtId="14" fontId="3" fillId="0" borderId="0" xfId="3" applyNumberFormat="1" applyFont="1"/>
    <xf numFmtId="49" fontId="0" fillId="0" borderId="0" xfId="0" applyNumberFormat="1" applyFont="1" applyAlignment="1"/>
    <xf numFmtId="1" fontId="0" fillId="0" borderId="0" xfId="0" applyNumberFormat="1" applyFont="1" applyAlignment="1"/>
    <xf numFmtId="14" fontId="0" fillId="0" borderId="0" xfId="0" applyNumberFormat="1" applyFont="1" applyAlignment="1"/>
    <xf numFmtId="15" fontId="0" fillId="0" borderId="0" xfId="0" applyNumberFormat="1" applyFont="1" applyAlignment="1"/>
    <xf numFmtId="0" fontId="2" fillId="0" borderId="0" xfId="3" applyFont="1" applyAlignment="1">
      <alignment horizontal="center" wrapText="1"/>
    </xf>
    <xf numFmtId="172" fontId="0" fillId="0" borderId="0" xfId="0" applyNumberFormat="1" applyFont="1" applyAlignment="1"/>
    <xf numFmtId="3" fontId="68" fillId="0" borderId="9" xfId="0" applyNumberFormat="1" applyFont="1" applyBorder="1" applyAlignment="1" applyProtection="1">
      <alignment horizontal="right" wrapText="1"/>
    </xf>
    <xf numFmtId="3" fontId="68" fillId="0" borderId="10" xfId="0" applyNumberFormat="1" applyFont="1" applyBorder="1" applyAlignment="1" applyProtection="1">
      <alignment horizontal="right" wrapText="1"/>
    </xf>
    <xf numFmtId="3" fontId="68" fillId="6" borderId="9" xfId="0" applyNumberFormat="1" applyFont="1" applyFill="1" applyBorder="1" applyAlignment="1" applyProtection="1">
      <alignment horizontal="right" wrapText="1"/>
    </xf>
    <xf numFmtId="169" fontId="68" fillId="6" borderId="9" xfId="0" applyNumberFormat="1" applyFont="1" applyFill="1" applyBorder="1" applyAlignment="1" applyProtection="1">
      <alignment horizontal="right" wrapText="1"/>
    </xf>
    <xf numFmtId="169" fontId="68" fillId="0" borderId="9" xfId="0" applyNumberFormat="1" applyFont="1" applyFill="1" applyBorder="1" applyAlignment="1" applyProtection="1">
      <alignment horizontal="right" wrapText="1"/>
    </xf>
    <xf numFmtId="169" fontId="68" fillId="0" borderId="10" xfId="0" applyNumberFormat="1" applyFont="1" applyFill="1" applyBorder="1" applyAlignment="1" applyProtection="1">
      <alignment horizontal="right" wrapText="1"/>
    </xf>
    <xf numFmtId="0" fontId="2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9" fontId="0" fillId="0" borderId="0" xfId="9" applyFont="1" applyAlignment="1"/>
    <xf numFmtId="49" fontId="69" fillId="11" borderId="24" xfId="0" applyNumberFormat="1" applyFont="1" applyFill="1" applyBorder="1" applyAlignment="1">
      <alignment horizontal="right" vertical="center"/>
    </xf>
    <xf numFmtId="49" fontId="69" fillId="12" borderId="24" xfId="0" applyNumberFormat="1" applyFont="1" applyFill="1" applyBorder="1" applyAlignment="1">
      <alignment horizontal="right" vertical="center"/>
    </xf>
    <xf numFmtId="49" fontId="69" fillId="13" borderId="23" xfId="0" applyNumberFormat="1" applyFont="1" applyFill="1" applyBorder="1" applyAlignment="1">
      <alignment horizontal="right" vertical="center"/>
    </xf>
    <xf numFmtId="49" fontId="69" fillId="13" borderId="24" xfId="0" applyNumberFormat="1" applyFont="1" applyFill="1" applyBorder="1" applyAlignment="1">
      <alignment horizontal="right" vertical="center"/>
    </xf>
    <xf numFmtId="49" fontId="69" fillId="12" borderId="23" xfId="0" applyNumberFormat="1" applyFont="1" applyFill="1" applyBorder="1" applyAlignment="1">
      <alignment horizontal="right" vertical="center"/>
    </xf>
    <xf numFmtId="49" fontId="27" fillId="0" borderId="0" xfId="0" applyNumberFormat="1" applyFont="1"/>
    <xf numFmtId="179" fontId="33" fillId="0" borderId="0" xfId="0" applyNumberFormat="1" applyFont="1" applyAlignment="1">
      <alignment horizontal="right"/>
    </xf>
    <xf numFmtId="179" fontId="28" fillId="0" borderId="0" xfId="0" applyNumberFormat="1" applyFont="1" applyAlignment="1">
      <alignment horizontal="right"/>
    </xf>
    <xf numFmtId="179" fontId="0" fillId="0" borderId="0" xfId="0" applyNumberFormat="1" applyFont="1" applyAlignment="1"/>
    <xf numFmtId="179" fontId="28" fillId="0" borderId="23" xfId="0" applyNumberFormat="1" applyFont="1" applyBorder="1" applyAlignment="1">
      <alignment horizontal="right"/>
    </xf>
    <xf numFmtId="179" fontId="69" fillId="12" borderId="0" xfId="0" applyNumberFormat="1" applyFont="1" applyFill="1" applyBorder="1" applyAlignment="1">
      <alignment horizontal="right" vertical="center"/>
    </xf>
    <xf numFmtId="0" fontId="1" fillId="0" borderId="0" xfId="3" applyFont="1" applyAlignment="1">
      <alignment horizontal="center" wrapText="1"/>
    </xf>
  </cellXfs>
  <cellStyles count="10">
    <cellStyle name="Accent3" xfId="2" builtinId="37"/>
    <cellStyle name="Hyperlink" xfId="1" builtinId="8"/>
    <cellStyle name="Hyperlink 2" xfId="4"/>
    <cellStyle name="Normal" xfId="0" builtinId="0"/>
    <cellStyle name="Normal 2" xfId="3"/>
    <cellStyle name="Normal 3" xfId="6"/>
    <cellStyle name="Normal 4" xfId="7"/>
    <cellStyle name="Normal 5" xfId="8"/>
    <cellStyle name="Percent" xfId="9" builtinId="5"/>
    <cellStyle name="Percent 2" xfId="5"/>
  </cellStyles>
  <dxfs count="0"/>
  <tableStyles count="0" defaultTableStyle="TableStyleMedium2" defaultPivotStyle="PivotStyleLight16"/>
  <colors>
    <mruColors>
      <color rgb="FFB22830"/>
      <color rgb="FF0D3A70"/>
      <color rgb="FF0DAAFE"/>
      <color rgb="FFB2271F"/>
      <color rgb="FF5E9AC8"/>
      <color rgb="FFCE3220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connections" Target="connection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6.0037739788486998E-2"/>
          <c:y val="3.8982699438922602E-2"/>
          <c:w val="0.92764341901677505"/>
          <c:h val="0.87223720233137203"/>
        </c:manualLayout>
      </c:layout>
      <c:lineChart>
        <c:grouping val="standard"/>
        <c:varyColors val="1"/>
        <c:ser>
          <c:idx val="0"/>
          <c:order val="0"/>
          <c:tx>
            <c:strRef>
              <c:f>'S3-Data'!$F$1</c:f>
              <c:strCache>
                <c:ptCount val="1"/>
                <c:pt idx="0">
                  <c:v>% Change in GDP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dLbls>
            <c:dLbl>
              <c:idx val="182"/>
              <c:layout>
                <c:manualLayout>
                  <c:x val="-8.1818175961476305E-3"/>
                  <c:y val="-0.133645967788165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Q3:</a:t>
                    </a:r>
                  </a:p>
                  <a:p>
                    <a:fld id="{BB576116-CFBF-DA42-83CB-B6CA5BA7F8AC}" type="VALUE">
                      <a:rPr lang="mr-IN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AC1-4ABE-87D6-AA7C33C016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'S3-Data'!$D$2:$D$184</c:f>
              <c:numCache>
                <c:formatCode>m/d/yyyy</c:formatCode>
                <c:ptCount val="183"/>
                <c:pt idx="0">
                  <c:v>26299</c:v>
                </c:pt>
                <c:pt idx="1">
                  <c:v>26390</c:v>
                </c:pt>
                <c:pt idx="2">
                  <c:v>26481</c:v>
                </c:pt>
                <c:pt idx="3">
                  <c:v>26573</c:v>
                </c:pt>
                <c:pt idx="4">
                  <c:v>26665</c:v>
                </c:pt>
                <c:pt idx="5">
                  <c:v>26755</c:v>
                </c:pt>
                <c:pt idx="6">
                  <c:v>26846</c:v>
                </c:pt>
                <c:pt idx="7">
                  <c:v>26938</c:v>
                </c:pt>
                <c:pt idx="8">
                  <c:v>27030</c:v>
                </c:pt>
                <c:pt idx="9">
                  <c:v>27120</c:v>
                </c:pt>
                <c:pt idx="10">
                  <c:v>27211</c:v>
                </c:pt>
                <c:pt idx="11">
                  <c:v>27303</c:v>
                </c:pt>
                <c:pt idx="12">
                  <c:v>27395</c:v>
                </c:pt>
                <c:pt idx="13">
                  <c:v>27485</c:v>
                </c:pt>
                <c:pt idx="14">
                  <c:v>27576</c:v>
                </c:pt>
                <c:pt idx="15">
                  <c:v>27668</c:v>
                </c:pt>
                <c:pt idx="16">
                  <c:v>27760</c:v>
                </c:pt>
                <c:pt idx="17">
                  <c:v>27851</c:v>
                </c:pt>
                <c:pt idx="18">
                  <c:v>27942</c:v>
                </c:pt>
                <c:pt idx="19">
                  <c:v>28034</c:v>
                </c:pt>
                <c:pt idx="20">
                  <c:v>28126</c:v>
                </c:pt>
                <c:pt idx="21">
                  <c:v>28216</c:v>
                </c:pt>
                <c:pt idx="22">
                  <c:v>28307</c:v>
                </c:pt>
                <c:pt idx="23">
                  <c:v>28399</c:v>
                </c:pt>
                <c:pt idx="24">
                  <c:v>28491</c:v>
                </c:pt>
                <c:pt idx="25">
                  <c:v>28581</c:v>
                </c:pt>
                <c:pt idx="26">
                  <c:v>28672</c:v>
                </c:pt>
                <c:pt idx="27">
                  <c:v>28764</c:v>
                </c:pt>
                <c:pt idx="28">
                  <c:v>28856</c:v>
                </c:pt>
                <c:pt idx="29">
                  <c:v>28946</c:v>
                </c:pt>
                <c:pt idx="30">
                  <c:v>29037</c:v>
                </c:pt>
                <c:pt idx="31">
                  <c:v>29129</c:v>
                </c:pt>
                <c:pt idx="32">
                  <c:v>29221</c:v>
                </c:pt>
                <c:pt idx="33">
                  <c:v>29312</c:v>
                </c:pt>
                <c:pt idx="34">
                  <c:v>29403</c:v>
                </c:pt>
                <c:pt idx="35">
                  <c:v>29495</c:v>
                </c:pt>
                <c:pt idx="36">
                  <c:v>29587</c:v>
                </c:pt>
                <c:pt idx="37">
                  <c:v>29677</c:v>
                </c:pt>
                <c:pt idx="38">
                  <c:v>29768</c:v>
                </c:pt>
                <c:pt idx="39">
                  <c:v>29860</c:v>
                </c:pt>
                <c:pt idx="40">
                  <c:v>29952</c:v>
                </c:pt>
                <c:pt idx="41">
                  <c:v>30042</c:v>
                </c:pt>
                <c:pt idx="42">
                  <c:v>30133</c:v>
                </c:pt>
                <c:pt idx="43">
                  <c:v>30225</c:v>
                </c:pt>
                <c:pt idx="44">
                  <c:v>30317</c:v>
                </c:pt>
                <c:pt idx="45">
                  <c:v>30407</c:v>
                </c:pt>
                <c:pt idx="46">
                  <c:v>30498</c:v>
                </c:pt>
                <c:pt idx="47">
                  <c:v>30590</c:v>
                </c:pt>
                <c:pt idx="48">
                  <c:v>30682</c:v>
                </c:pt>
                <c:pt idx="49">
                  <c:v>30773</c:v>
                </c:pt>
                <c:pt idx="50">
                  <c:v>30864</c:v>
                </c:pt>
                <c:pt idx="51">
                  <c:v>30956</c:v>
                </c:pt>
                <c:pt idx="52">
                  <c:v>31048</c:v>
                </c:pt>
                <c:pt idx="53">
                  <c:v>31138</c:v>
                </c:pt>
                <c:pt idx="54">
                  <c:v>31229</c:v>
                </c:pt>
                <c:pt idx="55">
                  <c:v>31321</c:v>
                </c:pt>
                <c:pt idx="56">
                  <c:v>31413</c:v>
                </c:pt>
                <c:pt idx="57">
                  <c:v>31503</c:v>
                </c:pt>
                <c:pt idx="58">
                  <c:v>31594</c:v>
                </c:pt>
                <c:pt idx="59">
                  <c:v>31686</c:v>
                </c:pt>
                <c:pt idx="60">
                  <c:v>31778</c:v>
                </c:pt>
                <c:pt idx="61">
                  <c:v>31868</c:v>
                </c:pt>
                <c:pt idx="62">
                  <c:v>31959</c:v>
                </c:pt>
                <c:pt idx="63">
                  <c:v>32051</c:v>
                </c:pt>
                <c:pt idx="64">
                  <c:v>32143</c:v>
                </c:pt>
                <c:pt idx="65">
                  <c:v>32234</c:v>
                </c:pt>
                <c:pt idx="66">
                  <c:v>32325</c:v>
                </c:pt>
                <c:pt idx="67">
                  <c:v>32417</c:v>
                </c:pt>
                <c:pt idx="68">
                  <c:v>32509</c:v>
                </c:pt>
                <c:pt idx="69">
                  <c:v>32599</c:v>
                </c:pt>
                <c:pt idx="70">
                  <c:v>32690</c:v>
                </c:pt>
                <c:pt idx="71">
                  <c:v>32782</c:v>
                </c:pt>
                <c:pt idx="72">
                  <c:v>32874</c:v>
                </c:pt>
                <c:pt idx="73">
                  <c:v>32964</c:v>
                </c:pt>
                <c:pt idx="74">
                  <c:v>33055</c:v>
                </c:pt>
                <c:pt idx="75">
                  <c:v>33147</c:v>
                </c:pt>
                <c:pt idx="76">
                  <c:v>33239</c:v>
                </c:pt>
                <c:pt idx="77">
                  <c:v>33329</c:v>
                </c:pt>
                <c:pt idx="78">
                  <c:v>33420</c:v>
                </c:pt>
                <c:pt idx="79">
                  <c:v>33512</c:v>
                </c:pt>
                <c:pt idx="80">
                  <c:v>33604</c:v>
                </c:pt>
                <c:pt idx="81">
                  <c:v>33695</c:v>
                </c:pt>
                <c:pt idx="82">
                  <c:v>33786</c:v>
                </c:pt>
                <c:pt idx="83">
                  <c:v>33878</c:v>
                </c:pt>
                <c:pt idx="84">
                  <c:v>33970</c:v>
                </c:pt>
                <c:pt idx="85">
                  <c:v>34060</c:v>
                </c:pt>
                <c:pt idx="86">
                  <c:v>34151</c:v>
                </c:pt>
                <c:pt idx="87">
                  <c:v>34243</c:v>
                </c:pt>
                <c:pt idx="88">
                  <c:v>34335</c:v>
                </c:pt>
                <c:pt idx="89">
                  <c:v>34425</c:v>
                </c:pt>
                <c:pt idx="90">
                  <c:v>34516</c:v>
                </c:pt>
                <c:pt idx="91">
                  <c:v>34608</c:v>
                </c:pt>
                <c:pt idx="92">
                  <c:v>34700</c:v>
                </c:pt>
                <c:pt idx="93">
                  <c:v>34790</c:v>
                </c:pt>
                <c:pt idx="94">
                  <c:v>34881</c:v>
                </c:pt>
                <c:pt idx="95">
                  <c:v>34973</c:v>
                </c:pt>
                <c:pt idx="96">
                  <c:v>35065</c:v>
                </c:pt>
                <c:pt idx="97">
                  <c:v>35156</c:v>
                </c:pt>
                <c:pt idx="98">
                  <c:v>35247</c:v>
                </c:pt>
                <c:pt idx="99">
                  <c:v>35339</c:v>
                </c:pt>
                <c:pt idx="100">
                  <c:v>35431</c:v>
                </c:pt>
                <c:pt idx="101">
                  <c:v>35521</c:v>
                </c:pt>
                <c:pt idx="102">
                  <c:v>35612</c:v>
                </c:pt>
                <c:pt idx="103">
                  <c:v>35704</c:v>
                </c:pt>
                <c:pt idx="104">
                  <c:v>35796</c:v>
                </c:pt>
                <c:pt idx="105">
                  <c:v>35886</c:v>
                </c:pt>
                <c:pt idx="106">
                  <c:v>35977</c:v>
                </c:pt>
                <c:pt idx="107">
                  <c:v>36069</c:v>
                </c:pt>
                <c:pt idx="108">
                  <c:v>36161</c:v>
                </c:pt>
                <c:pt idx="109">
                  <c:v>36251</c:v>
                </c:pt>
                <c:pt idx="110">
                  <c:v>36342</c:v>
                </c:pt>
                <c:pt idx="111">
                  <c:v>36434</c:v>
                </c:pt>
                <c:pt idx="112">
                  <c:v>36526</c:v>
                </c:pt>
                <c:pt idx="113">
                  <c:v>36617</c:v>
                </c:pt>
                <c:pt idx="114">
                  <c:v>36708</c:v>
                </c:pt>
                <c:pt idx="115">
                  <c:v>36800</c:v>
                </c:pt>
                <c:pt idx="116">
                  <c:v>36892</c:v>
                </c:pt>
                <c:pt idx="117">
                  <c:v>36982</c:v>
                </c:pt>
                <c:pt idx="118">
                  <c:v>37073</c:v>
                </c:pt>
                <c:pt idx="119">
                  <c:v>37165</c:v>
                </c:pt>
                <c:pt idx="120">
                  <c:v>37257</c:v>
                </c:pt>
                <c:pt idx="121">
                  <c:v>37347</c:v>
                </c:pt>
                <c:pt idx="122">
                  <c:v>37438</c:v>
                </c:pt>
                <c:pt idx="123">
                  <c:v>37530</c:v>
                </c:pt>
                <c:pt idx="124">
                  <c:v>37622</c:v>
                </c:pt>
                <c:pt idx="125">
                  <c:v>37712</c:v>
                </c:pt>
                <c:pt idx="126">
                  <c:v>37803</c:v>
                </c:pt>
                <c:pt idx="127">
                  <c:v>37895</c:v>
                </c:pt>
                <c:pt idx="128">
                  <c:v>37987</c:v>
                </c:pt>
                <c:pt idx="129">
                  <c:v>38078</c:v>
                </c:pt>
                <c:pt idx="130">
                  <c:v>38169</c:v>
                </c:pt>
                <c:pt idx="131">
                  <c:v>38261</c:v>
                </c:pt>
                <c:pt idx="132">
                  <c:v>38353</c:v>
                </c:pt>
                <c:pt idx="133">
                  <c:v>38443</c:v>
                </c:pt>
                <c:pt idx="134">
                  <c:v>38534</c:v>
                </c:pt>
                <c:pt idx="135">
                  <c:v>38626</c:v>
                </c:pt>
                <c:pt idx="136">
                  <c:v>38718</c:v>
                </c:pt>
                <c:pt idx="137">
                  <c:v>38808</c:v>
                </c:pt>
                <c:pt idx="138">
                  <c:v>38899</c:v>
                </c:pt>
                <c:pt idx="139">
                  <c:v>38991</c:v>
                </c:pt>
                <c:pt idx="140">
                  <c:v>39083</c:v>
                </c:pt>
                <c:pt idx="141">
                  <c:v>39173</c:v>
                </c:pt>
                <c:pt idx="142">
                  <c:v>39264</c:v>
                </c:pt>
                <c:pt idx="143">
                  <c:v>39356</c:v>
                </c:pt>
                <c:pt idx="144">
                  <c:v>39448</c:v>
                </c:pt>
                <c:pt idx="145">
                  <c:v>39539</c:v>
                </c:pt>
                <c:pt idx="146">
                  <c:v>39630</c:v>
                </c:pt>
                <c:pt idx="147">
                  <c:v>39722</c:v>
                </c:pt>
                <c:pt idx="148">
                  <c:v>39814</c:v>
                </c:pt>
                <c:pt idx="149">
                  <c:v>39904</c:v>
                </c:pt>
                <c:pt idx="150">
                  <c:v>39995</c:v>
                </c:pt>
                <c:pt idx="151">
                  <c:v>40087</c:v>
                </c:pt>
                <c:pt idx="152">
                  <c:v>40179</c:v>
                </c:pt>
                <c:pt idx="153">
                  <c:v>40269</c:v>
                </c:pt>
                <c:pt idx="154">
                  <c:v>40360</c:v>
                </c:pt>
                <c:pt idx="155">
                  <c:v>40452</c:v>
                </c:pt>
                <c:pt idx="156">
                  <c:v>40544</c:v>
                </c:pt>
                <c:pt idx="157">
                  <c:v>40634</c:v>
                </c:pt>
                <c:pt idx="158">
                  <c:v>40725</c:v>
                </c:pt>
                <c:pt idx="159">
                  <c:v>40817</c:v>
                </c:pt>
                <c:pt idx="160">
                  <c:v>40909</c:v>
                </c:pt>
                <c:pt idx="161">
                  <c:v>41000</c:v>
                </c:pt>
                <c:pt idx="162">
                  <c:v>41091</c:v>
                </c:pt>
                <c:pt idx="163">
                  <c:v>41183</c:v>
                </c:pt>
                <c:pt idx="164">
                  <c:v>41275</c:v>
                </c:pt>
                <c:pt idx="165">
                  <c:v>41365</c:v>
                </c:pt>
                <c:pt idx="166">
                  <c:v>41456</c:v>
                </c:pt>
                <c:pt idx="167">
                  <c:v>41548</c:v>
                </c:pt>
                <c:pt idx="168">
                  <c:v>41640</c:v>
                </c:pt>
                <c:pt idx="169">
                  <c:v>41730</c:v>
                </c:pt>
                <c:pt idx="170">
                  <c:v>41821</c:v>
                </c:pt>
                <c:pt idx="171">
                  <c:v>41913</c:v>
                </c:pt>
                <c:pt idx="172">
                  <c:v>42005</c:v>
                </c:pt>
                <c:pt idx="173">
                  <c:v>42095</c:v>
                </c:pt>
                <c:pt idx="174">
                  <c:v>42186</c:v>
                </c:pt>
                <c:pt idx="175">
                  <c:v>42278</c:v>
                </c:pt>
                <c:pt idx="176">
                  <c:v>42370</c:v>
                </c:pt>
                <c:pt idx="177">
                  <c:v>42461</c:v>
                </c:pt>
                <c:pt idx="178">
                  <c:v>42552</c:v>
                </c:pt>
                <c:pt idx="179">
                  <c:v>42644</c:v>
                </c:pt>
                <c:pt idx="180">
                  <c:v>42736</c:v>
                </c:pt>
                <c:pt idx="181">
                  <c:v>42826</c:v>
                </c:pt>
                <c:pt idx="182">
                  <c:v>42917</c:v>
                </c:pt>
              </c:numCache>
            </c:numRef>
          </c:cat>
          <c:val>
            <c:numRef>
              <c:f>'S3-Data'!$F$2:$F$184</c:f>
              <c:numCache>
                <c:formatCode>0.0%</c:formatCode>
                <c:ptCount val="183"/>
                <c:pt idx="0">
                  <c:v>7.11344E-2</c:v>
                </c:pt>
                <c:pt idx="1">
                  <c:v>9.1572200000000006E-2</c:v>
                </c:pt>
                <c:pt idx="2">
                  <c:v>3.6695100000000001E-2</c:v>
                </c:pt>
                <c:pt idx="3">
                  <c:v>6.5878900000000004E-2</c:v>
                </c:pt>
                <c:pt idx="4">
                  <c:v>9.7280400000000003E-2</c:v>
                </c:pt>
                <c:pt idx="5">
                  <c:v>4.5095299999999998E-2</c:v>
                </c:pt>
                <c:pt idx="6">
                  <c:v>-2.1795200000000001E-2</c:v>
                </c:pt>
                <c:pt idx="7">
                  <c:v>3.7124000000000004E-2</c:v>
                </c:pt>
                <c:pt idx="8">
                  <c:v>-3.3364499999999998E-2</c:v>
                </c:pt>
                <c:pt idx="9">
                  <c:v>1.05019E-2</c:v>
                </c:pt>
                <c:pt idx="10">
                  <c:v>-3.8917099999999996E-2</c:v>
                </c:pt>
                <c:pt idx="11">
                  <c:v>-1.6030800000000001E-2</c:v>
                </c:pt>
                <c:pt idx="12">
                  <c:v>-4.8619799999999998E-2</c:v>
                </c:pt>
                <c:pt idx="13">
                  <c:v>3.07002E-2</c:v>
                </c:pt>
                <c:pt idx="14">
                  <c:v>6.5563900000000008E-2</c:v>
                </c:pt>
                <c:pt idx="15">
                  <c:v>5.3566399999999993E-2</c:v>
                </c:pt>
                <c:pt idx="16">
                  <c:v>8.9322100000000001E-2</c:v>
                </c:pt>
                <c:pt idx="17">
                  <c:v>3.0109300000000002E-2</c:v>
                </c:pt>
                <c:pt idx="18">
                  <c:v>2.0287000000000003E-2</c:v>
                </c:pt>
                <c:pt idx="19">
                  <c:v>2.9911E-2</c:v>
                </c:pt>
                <c:pt idx="20">
                  <c:v>4.6271899999999998E-2</c:v>
                </c:pt>
                <c:pt idx="21">
                  <c:v>7.7745400000000006E-2</c:v>
                </c:pt>
                <c:pt idx="22">
                  <c:v>7.0147000000000001E-2</c:v>
                </c:pt>
                <c:pt idx="23">
                  <c:v>4.2009999999999997E-4</c:v>
                </c:pt>
                <c:pt idx="24">
                  <c:v>1.3893599999999999E-2</c:v>
                </c:pt>
                <c:pt idx="25">
                  <c:v>0.1525745</c:v>
                </c:pt>
                <c:pt idx="26">
                  <c:v>3.8926599999999999E-2</c:v>
                </c:pt>
                <c:pt idx="27">
                  <c:v>5.32925E-2</c:v>
                </c:pt>
                <c:pt idx="28">
                  <c:v>7.9393999999999992E-3</c:v>
                </c:pt>
                <c:pt idx="29">
                  <c:v>4.8396000000000003E-3</c:v>
                </c:pt>
                <c:pt idx="30">
                  <c:v>2.8619099999999998E-2</c:v>
                </c:pt>
                <c:pt idx="31">
                  <c:v>1.0342E-2</c:v>
                </c:pt>
                <c:pt idx="32">
                  <c:v>1.29179E-2</c:v>
                </c:pt>
                <c:pt idx="33">
                  <c:v>-8.1959300000000013E-2</c:v>
                </c:pt>
                <c:pt idx="34">
                  <c:v>-6.0653999999999994E-3</c:v>
                </c:pt>
                <c:pt idx="35">
                  <c:v>7.3452099999999992E-2</c:v>
                </c:pt>
                <c:pt idx="36">
                  <c:v>8.1935099999999997E-2</c:v>
                </c:pt>
                <c:pt idx="37">
                  <c:v>-2.93169E-2</c:v>
                </c:pt>
                <c:pt idx="38">
                  <c:v>4.5638699999999997E-2</c:v>
                </c:pt>
                <c:pt idx="39">
                  <c:v>-4.6939599999999998E-2</c:v>
                </c:pt>
                <c:pt idx="40">
                  <c:v>-6.7476700000000001E-2</c:v>
                </c:pt>
                <c:pt idx="41">
                  <c:v>2.1731799999999999E-2</c:v>
                </c:pt>
                <c:pt idx="42">
                  <c:v>-1.4432199999999999E-2</c:v>
                </c:pt>
                <c:pt idx="43">
                  <c:v>3.9001999999999999E-3</c:v>
                </c:pt>
                <c:pt idx="44">
                  <c:v>5.2051899999999998E-2</c:v>
                </c:pt>
                <c:pt idx="45">
                  <c:v>9.0252899999999997E-2</c:v>
                </c:pt>
                <c:pt idx="46">
                  <c:v>7.7560299999999999E-2</c:v>
                </c:pt>
                <c:pt idx="47">
                  <c:v>8.1648800000000007E-2</c:v>
                </c:pt>
                <c:pt idx="48">
                  <c:v>7.8694199999999992E-2</c:v>
                </c:pt>
                <c:pt idx="49">
                  <c:v>6.9643700000000003E-2</c:v>
                </c:pt>
                <c:pt idx="50">
                  <c:v>3.9159699999999999E-2</c:v>
                </c:pt>
                <c:pt idx="51">
                  <c:v>3.1778599999999997E-2</c:v>
                </c:pt>
                <c:pt idx="52">
                  <c:v>3.9568800000000001E-2</c:v>
                </c:pt>
                <c:pt idx="53">
                  <c:v>3.6452999999999999E-2</c:v>
                </c:pt>
                <c:pt idx="54">
                  <c:v>6.1749200000000004E-2</c:v>
                </c:pt>
                <c:pt idx="55">
                  <c:v>2.98953E-2</c:v>
                </c:pt>
                <c:pt idx="56">
                  <c:v>3.6903499999999999E-2</c:v>
                </c:pt>
                <c:pt idx="57">
                  <c:v>1.83205E-2</c:v>
                </c:pt>
                <c:pt idx="58">
                  <c:v>4.0061400000000004E-2</c:v>
                </c:pt>
                <c:pt idx="59">
                  <c:v>2.06567E-2</c:v>
                </c:pt>
                <c:pt idx="60">
                  <c:v>2.7871899999999998E-2</c:v>
                </c:pt>
                <c:pt idx="61">
                  <c:v>4.4650600000000006E-2</c:v>
                </c:pt>
                <c:pt idx="62">
                  <c:v>3.6114799999999996E-2</c:v>
                </c:pt>
                <c:pt idx="63">
                  <c:v>6.5482800000000008E-2</c:v>
                </c:pt>
                <c:pt idx="64">
                  <c:v>2.2432500000000001E-2</c:v>
                </c:pt>
                <c:pt idx="65">
                  <c:v>5.2505200000000002E-2</c:v>
                </c:pt>
                <c:pt idx="66">
                  <c:v>2.3022300000000002E-2</c:v>
                </c:pt>
                <c:pt idx="67">
                  <c:v>5.2636000000000002E-2</c:v>
                </c:pt>
                <c:pt idx="68">
                  <c:v>4.01474E-2</c:v>
                </c:pt>
                <c:pt idx="69">
                  <c:v>3.1330799999999999E-2</c:v>
                </c:pt>
                <c:pt idx="70">
                  <c:v>2.9749100000000001E-2</c:v>
                </c:pt>
                <c:pt idx="71">
                  <c:v>8.4543999999999991E-3</c:v>
                </c:pt>
                <c:pt idx="72">
                  <c:v>4.3556999999999998E-2</c:v>
                </c:pt>
                <c:pt idx="73">
                  <c:v>1.5437899999999999E-2</c:v>
                </c:pt>
                <c:pt idx="74">
                  <c:v>9.8769999999999999E-4</c:v>
                </c:pt>
                <c:pt idx="75">
                  <c:v>-3.42434E-2</c:v>
                </c:pt>
                <c:pt idx="76">
                  <c:v>-1.88147E-2</c:v>
                </c:pt>
                <c:pt idx="77">
                  <c:v>3.0922499999999999E-2</c:v>
                </c:pt>
                <c:pt idx="78">
                  <c:v>1.9154500000000001E-2</c:v>
                </c:pt>
                <c:pt idx="79">
                  <c:v>1.7424800000000001E-2</c:v>
                </c:pt>
                <c:pt idx="80">
                  <c:v>4.6972800000000002E-2</c:v>
                </c:pt>
                <c:pt idx="81">
                  <c:v>4.3864900000000005E-2</c:v>
                </c:pt>
                <c:pt idx="82">
                  <c:v>3.8696599999999998E-2</c:v>
                </c:pt>
                <c:pt idx="83">
                  <c:v>3.9881199999999999E-2</c:v>
                </c:pt>
                <c:pt idx="84">
                  <c:v>7.4504000000000003E-3</c:v>
                </c:pt>
                <c:pt idx="85">
                  <c:v>2.3715899999999998E-2</c:v>
                </c:pt>
                <c:pt idx="86">
                  <c:v>1.94591E-2</c:v>
                </c:pt>
                <c:pt idx="87">
                  <c:v>5.3044799999999996E-2</c:v>
                </c:pt>
                <c:pt idx="88">
                  <c:v>3.9026699999999998E-2</c:v>
                </c:pt>
                <c:pt idx="89">
                  <c:v>5.42978E-2</c:v>
                </c:pt>
                <c:pt idx="90">
                  <c:v>2.3518899999999999E-2</c:v>
                </c:pt>
                <c:pt idx="91">
                  <c:v>4.5163399999999992E-2</c:v>
                </c:pt>
                <c:pt idx="92">
                  <c:v>1.3648899999999999E-2</c:v>
                </c:pt>
                <c:pt idx="93">
                  <c:v>1.39518E-2</c:v>
                </c:pt>
                <c:pt idx="94">
                  <c:v>3.4096099999999997E-2</c:v>
                </c:pt>
                <c:pt idx="95">
                  <c:v>2.8296399999999999E-2</c:v>
                </c:pt>
                <c:pt idx="96">
                  <c:v>2.6154299999999998E-2</c:v>
                </c:pt>
                <c:pt idx="97">
                  <c:v>6.9237199999999999E-2</c:v>
                </c:pt>
                <c:pt idx="98">
                  <c:v>3.6830799999999997E-2</c:v>
                </c:pt>
                <c:pt idx="99">
                  <c:v>4.2041000000000002E-2</c:v>
                </c:pt>
                <c:pt idx="100">
                  <c:v>3.0371600000000002E-2</c:v>
                </c:pt>
                <c:pt idx="101">
                  <c:v>5.9892500000000001E-2</c:v>
                </c:pt>
                <c:pt idx="102">
                  <c:v>5.0611099999999999E-2</c:v>
                </c:pt>
                <c:pt idx="103">
                  <c:v>3.0917900000000002E-2</c:v>
                </c:pt>
                <c:pt idx="104">
                  <c:v>3.9382199999999999E-2</c:v>
                </c:pt>
                <c:pt idx="105">
                  <c:v>3.86074E-2</c:v>
                </c:pt>
                <c:pt idx="106">
                  <c:v>5.1988700000000006E-2</c:v>
                </c:pt>
                <c:pt idx="107">
                  <c:v>6.5128199999999997E-2</c:v>
                </c:pt>
                <c:pt idx="108">
                  <c:v>3.18132E-2</c:v>
                </c:pt>
                <c:pt idx="109">
                  <c:v>3.2853099999999996E-2</c:v>
                </c:pt>
                <c:pt idx="110">
                  <c:v>5.00267E-2</c:v>
                </c:pt>
                <c:pt idx="111">
                  <c:v>6.8836999999999995E-2</c:v>
                </c:pt>
                <c:pt idx="112">
                  <c:v>1.1590100000000001E-2</c:v>
                </c:pt>
                <c:pt idx="113">
                  <c:v>7.4846200000000002E-2</c:v>
                </c:pt>
                <c:pt idx="114">
                  <c:v>4.8082000000000003E-3</c:v>
                </c:pt>
                <c:pt idx="115">
                  <c:v>2.26716E-2</c:v>
                </c:pt>
                <c:pt idx="116">
                  <c:v>-1.1390599999999999E-2</c:v>
                </c:pt>
                <c:pt idx="117">
                  <c:v>2.1147399999999997E-2</c:v>
                </c:pt>
                <c:pt idx="118">
                  <c:v>-1.2670300000000001E-2</c:v>
                </c:pt>
                <c:pt idx="119">
                  <c:v>1.10857E-2</c:v>
                </c:pt>
                <c:pt idx="120">
                  <c:v>3.6663100000000004E-2</c:v>
                </c:pt>
                <c:pt idx="121">
                  <c:v>2.20085E-2</c:v>
                </c:pt>
                <c:pt idx="122">
                  <c:v>1.9426000000000002E-2</c:v>
                </c:pt>
                <c:pt idx="123">
                  <c:v>2.5453999999999997E-3</c:v>
                </c:pt>
                <c:pt idx="124">
                  <c:v>2.0666299999999999E-2</c:v>
                </c:pt>
                <c:pt idx="125">
                  <c:v>3.6946E-2</c:v>
                </c:pt>
                <c:pt idx="126">
                  <c:v>6.6436200000000001E-2</c:v>
                </c:pt>
                <c:pt idx="127">
                  <c:v>4.6497700000000003E-2</c:v>
                </c:pt>
                <c:pt idx="128">
                  <c:v>2.2936700000000001E-2</c:v>
                </c:pt>
                <c:pt idx="129">
                  <c:v>2.9213699999999999E-2</c:v>
                </c:pt>
                <c:pt idx="130">
                  <c:v>3.6193200000000002E-2</c:v>
                </c:pt>
                <c:pt idx="131">
                  <c:v>3.4425799999999999E-2</c:v>
                </c:pt>
                <c:pt idx="132">
                  <c:v>4.2412599999999995E-2</c:v>
                </c:pt>
                <c:pt idx="133">
                  <c:v>2.0830399999999999E-2</c:v>
                </c:pt>
                <c:pt idx="134">
                  <c:v>3.3462800000000001E-2</c:v>
                </c:pt>
                <c:pt idx="135">
                  <c:v>2.2795899999999997E-2</c:v>
                </c:pt>
                <c:pt idx="136">
                  <c:v>4.7769199999999998E-2</c:v>
                </c:pt>
                <c:pt idx="137">
                  <c:v>1.1934800000000001E-2</c:v>
                </c:pt>
                <c:pt idx="138">
                  <c:v>3.5756999999999998E-3</c:v>
                </c:pt>
                <c:pt idx="139">
                  <c:v>3.1186699999999998E-2</c:v>
                </c:pt>
                <c:pt idx="140">
                  <c:v>2.4704000000000002E-3</c:v>
                </c:pt>
                <c:pt idx="141">
                  <c:v>3.0480299999999998E-2</c:v>
                </c:pt>
                <c:pt idx="142">
                  <c:v>2.6813400000000001E-2</c:v>
                </c:pt>
                <c:pt idx="143">
                  <c:v>1.4251E-2</c:v>
                </c:pt>
                <c:pt idx="144">
                  <c:v>-2.7397600000000001E-2</c:v>
                </c:pt>
                <c:pt idx="145">
                  <c:v>1.9805699999999999E-2</c:v>
                </c:pt>
                <c:pt idx="146">
                  <c:v>-1.92167E-2</c:v>
                </c:pt>
                <c:pt idx="147">
                  <c:v>-8.5425100000000004E-2</c:v>
                </c:pt>
                <c:pt idx="148">
                  <c:v>-5.5808299999999998E-2</c:v>
                </c:pt>
                <c:pt idx="149">
                  <c:v>-5.4186E-3</c:v>
                </c:pt>
                <c:pt idx="150">
                  <c:v>1.3052100000000001E-2</c:v>
                </c:pt>
                <c:pt idx="151">
                  <c:v>3.8536000000000001E-2</c:v>
                </c:pt>
                <c:pt idx="152">
                  <c:v>1.72765E-2</c:v>
                </c:pt>
                <c:pt idx="153">
                  <c:v>3.8456000000000004E-2</c:v>
                </c:pt>
                <c:pt idx="154">
                  <c:v>2.6906599999999999E-2</c:v>
                </c:pt>
                <c:pt idx="155">
                  <c:v>2.5125399999999999E-2</c:v>
                </c:pt>
                <c:pt idx="156">
                  <c:v>-1.5479400000000001E-2</c:v>
                </c:pt>
                <c:pt idx="157">
                  <c:v>2.89927E-2</c:v>
                </c:pt>
                <c:pt idx="158">
                  <c:v>8.4221000000000001E-3</c:v>
                </c:pt>
                <c:pt idx="159">
                  <c:v>4.4779799999999995E-2</c:v>
                </c:pt>
                <c:pt idx="160">
                  <c:v>2.6450399999999999E-2</c:v>
                </c:pt>
                <c:pt idx="161">
                  <c:v>1.86289E-2</c:v>
                </c:pt>
                <c:pt idx="162">
                  <c:v>4.7847000000000002E-3</c:v>
                </c:pt>
                <c:pt idx="163">
                  <c:v>8.9760000000000003E-4</c:v>
                </c:pt>
                <c:pt idx="164">
                  <c:v>2.7885499999999997E-2</c:v>
                </c:pt>
                <c:pt idx="165">
                  <c:v>7.6563000000000004E-3</c:v>
                </c:pt>
                <c:pt idx="166">
                  <c:v>3.07488E-2</c:v>
                </c:pt>
                <c:pt idx="167">
                  <c:v>3.8833600000000003E-2</c:v>
                </c:pt>
                <c:pt idx="168">
                  <c:v>-9.2186999999999998E-3</c:v>
                </c:pt>
                <c:pt idx="169">
                  <c:v>4.4995300000000002E-2</c:v>
                </c:pt>
                <c:pt idx="170">
                  <c:v>5.0803099999999997E-2</c:v>
                </c:pt>
                <c:pt idx="171">
                  <c:v>1.9953000000000002E-2</c:v>
                </c:pt>
                <c:pt idx="172">
                  <c:v>3.1869299999999996E-2</c:v>
                </c:pt>
                <c:pt idx="173">
                  <c:v>2.7044600000000002E-2</c:v>
                </c:pt>
                <c:pt idx="174">
                  <c:v>1.6174900000000002E-2</c:v>
                </c:pt>
                <c:pt idx="175">
                  <c:v>4.8452E-3</c:v>
                </c:pt>
                <c:pt idx="176">
                  <c:v>5.7860999999999998E-3</c:v>
                </c:pt>
                <c:pt idx="177">
                  <c:v>2.2131599999999998E-2</c:v>
                </c:pt>
                <c:pt idx="178">
                  <c:v>2.7422700000000001E-2</c:v>
                </c:pt>
                <c:pt idx="179">
                  <c:v>1.7430399999999999E-2</c:v>
                </c:pt>
                <c:pt idx="180">
                  <c:v>1.2281599999999998E-2</c:v>
                </c:pt>
                <c:pt idx="181">
                  <c:v>3.01395E-2</c:v>
                </c:pt>
                <c:pt idx="182">
                  <c:v>2.9451600000000001E-2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66-4A15-AA1B-AC1F6303BF2C}"/>
            </c:ext>
          </c:extLst>
        </c:ser>
        <c:ser>
          <c:idx val="1"/>
          <c:order val="1"/>
          <c:tx>
            <c:strRef>
              <c:f>'S3-Data'!$G$1</c:f>
              <c:strCache>
                <c:ptCount val="1"/>
                <c:pt idx="0">
                  <c:v>1976-2006 Average</c:v>
                </c:pt>
              </c:strCache>
            </c:strRef>
          </c:tx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52"/>
              <c:layout>
                <c:manualLayout>
                  <c:x val="-9.2413240002123198E-2"/>
                  <c:y val="-0.256731651645035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1976-2006 Average:</a:t>
                    </a:r>
                    <a:fld id="{787EAAB4-B709-4DC4-851C-B2E73AF7CA0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F66-4A15-AA1B-AC1F6303BF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'S3-Data'!$D$2:$D$184</c:f>
              <c:numCache>
                <c:formatCode>m/d/yyyy</c:formatCode>
                <c:ptCount val="183"/>
                <c:pt idx="0">
                  <c:v>26299</c:v>
                </c:pt>
                <c:pt idx="1">
                  <c:v>26390</c:v>
                </c:pt>
                <c:pt idx="2">
                  <c:v>26481</c:v>
                </c:pt>
                <c:pt idx="3">
                  <c:v>26573</c:v>
                </c:pt>
                <c:pt idx="4">
                  <c:v>26665</c:v>
                </c:pt>
                <c:pt idx="5">
                  <c:v>26755</c:v>
                </c:pt>
                <c:pt idx="6">
                  <c:v>26846</c:v>
                </c:pt>
                <c:pt idx="7">
                  <c:v>26938</c:v>
                </c:pt>
                <c:pt idx="8">
                  <c:v>27030</c:v>
                </c:pt>
                <c:pt idx="9">
                  <c:v>27120</c:v>
                </c:pt>
                <c:pt idx="10">
                  <c:v>27211</c:v>
                </c:pt>
                <c:pt idx="11">
                  <c:v>27303</c:v>
                </c:pt>
                <c:pt idx="12">
                  <c:v>27395</c:v>
                </c:pt>
                <c:pt idx="13">
                  <c:v>27485</c:v>
                </c:pt>
                <c:pt idx="14">
                  <c:v>27576</c:v>
                </c:pt>
                <c:pt idx="15">
                  <c:v>27668</c:v>
                </c:pt>
                <c:pt idx="16">
                  <c:v>27760</c:v>
                </c:pt>
                <c:pt idx="17">
                  <c:v>27851</c:v>
                </c:pt>
                <c:pt idx="18">
                  <c:v>27942</c:v>
                </c:pt>
                <c:pt idx="19">
                  <c:v>28034</c:v>
                </c:pt>
                <c:pt idx="20">
                  <c:v>28126</c:v>
                </c:pt>
                <c:pt idx="21">
                  <c:v>28216</c:v>
                </c:pt>
                <c:pt idx="22">
                  <c:v>28307</c:v>
                </c:pt>
                <c:pt idx="23">
                  <c:v>28399</c:v>
                </c:pt>
                <c:pt idx="24">
                  <c:v>28491</c:v>
                </c:pt>
                <c:pt idx="25">
                  <c:v>28581</c:v>
                </c:pt>
                <c:pt idx="26">
                  <c:v>28672</c:v>
                </c:pt>
                <c:pt idx="27">
                  <c:v>28764</c:v>
                </c:pt>
                <c:pt idx="28">
                  <c:v>28856</c:v>
                </c:pt>
                <c:pt idx="29">
                  <c:v>28946</c:v>
                </c:pt>
                <c:pt idx="30">
                  <c:v>29037</c:v>
                </c:pt>
                <c:pt idx="31">
                  <c:v>29129</c:v>
                </c:pt>
                <c:pt idx="32">
                  <c:v>29221</c:v>
                </c:pt>
                <c:pt idx="33">
                  <c:v>29312</c:v>
                </c:pt>
                <c:pt idx="34">
                  <c:v>29403</c:v>
                </c:pt>
                <c:pt idx="35">
                  <c:v>29495</c:v>
                </c:pt>
                <c:pt idx="36">
                  <c:v>29587</c:v>
                </c:pt>
                <c:pt idx="37">
                  <c:v>29677</c:v>
                </c:pt>
                <c:pt idx="38">
                  <c:v>29768</c:v>
                </c:pt>
                <c:pt idx="39">
                  <c:v>29860</c:v>
                </c:pt>
                <c:pt idx="40">
                  <c:v>29952</c:v>
                </c:pt>
                <c:pt idx="41">
                  <c:v>30042</c:v>
                </c:pt>
                <c:pt idx="42">
                  <c:v>30133</c:v>
                </c:pt>
                <c:pt idx="43">
                  <c:v>30225</c:v>
                </c:pt>
                <c:pt idx="44">
                  <c:v>30317</c:v>
                </c:pt>
                <c:pt idx="45">
                  <c:v>30407</c:v>
                </c:pt>
                <c:pt idx="46">
                  <c:v>30498</c:v>
                </c:pt>
                <c:pt idx="47">
                  <c:v>30590</c:v>
                </c:pt>
                <c:pt idx="48">
                  <c:v>30682</c:v>
                </c:pt>
                <c:pt idx="49">
                  <c:v>30773</c:v>
                </c:pt>
                <c:pt idx="50">
                  <c:v>30864</c:v>
                </c:pt>
                <c:pt idx="51">
                  <c:v>30956</c:v>
                </c:pt>
                <c:pt idx="52">
                  <c:v>31048</c:v>
                </c:pt>
                <c:pt idx="53">
                  <c:v>31138</c:v>
                </c:pt>
                <c:pt idx="54">
                  <c:v>31229</c:v>
                </c:pt>
                <c:pt idx="55">
                  <c:v>31321</c:v>
                </c:pt>
                <c:pt idx="56">
                  <c:v>31413</c:v>
                </c:pt>
                <c:pt idx="57">
                  <c:v>31503</c:v>
                </c:pt>
                <c:pt idx="58">
                  <c:v>31594</c:v>
                </c:pt>
                <c:pt idx="59">
                  <c:v>31686</c:v>
                </c:pt>
                <c:pt idx="60">
                  <c:v>31778</c:v>
                </c:pt>
                <c:pt idx="61">
                  <c:v>31868</c:v>
                </c:pt>
                <c:pt idx="62">
                  <c:v>31959</c:v>
                </c:pt>
                <c:pt idx="63">
                  <c:v>32051</c:v>
                </c:pt>
                <c:pt idx="64">
                  <c:v>32143</c:v>
                </c:pt>
                <c:pt idx="65">
                  <c:v>32234</c:v>
                </c:pt>
                <c:pt idx="66">
                  <c:v>32325</c:v>
                </c:pt>
                <c:pt idx="67">
                  <c:v>32417</c:v>
                </c:pt>
                <c:pt idx="68">
                  <c:v>32509</c:v>
                </c:pt>
                <c:pt idx="69">
                  <c:v>32599</c:v>
                </c:pt>
                <c:pt idx="70">
                  <c:v>32690</c:v>
                </c:pt>
                <c:pt idx="71">
                  <c:v>32782</c:v>
                </c:pt>
                <c:pt idx="72">
                  <c:v>32874</c:v>
                </c:pt>
                <c:pt idx="73">
                  <c:v>32964</c:v>
                </c:pt>
                <c:pt idx="74">
                  <c:v>33055</c:v>
                </c:pt>
                <c:pt idx="75">
                  <c:v>33147</c:v>
                </c:pt>
                <c:pt idx="76">
                  <c:v>33239</c:v>
                </c:pt>
                <c:pt idx="77">
                  <c:v>33329</c:v>
                </c:pt>
                <c:pt idx="78">
                  <c:v>33420</c:v>
                </c:pt>
                <c:pt idx="79">
                  <c:v>33512</c:v>
                </c:pt>
                <c:pt idx="80">
                  <c:v>33604</c:v>
                </c:pt>
                <c:pt idx="81">
                  <c:v>33695</c:v>
                </c:pt>
                <c:pt idx="82">
                  <c:v>33786</c:v>
                </c:pt>
                <c:pt idx="83">
                  <c:v>33878</c:v>
                </c:pt>
                <c:pt idx="84">
                  <c:v>33970</c:v>
                </c:pt>
                <c:pt idx="85">
                  <c:v>34060</c:v>
                </c:pt>
                <c:pt idx="86">
                  <c:v>34151</c:v>
                </c:pt>
                <c:pt idx="87">
                  <c:v>34243</c:v>
                </c:pt>
                <c:pt idx="88">
                  <c:v>34335</c:v>
                </c:pt>
                <c:pt idx="89">
                  <c:v>34425</c:v>
                </c:pt>
                <c:pt idx="90">
                  <c:v>34516</c:v>
                </c:pt>
                <c:pt idx="91">
                  <c:v>34608</c:v>
                </c:pt>
                <c:pt idx="92">
                  <c:v>34700</c:v>
                </c:pt>
                <c:pt idx="93">
                  <c:v>34790</c:v>
                </c:pt>
                <c:pt idx="94">
                  <c:v>34881</c:v>
                </c:pt>
                <c:pt idx="95">
                  <c:v>34973</c:v>
                </c:pt>
                <c:pt idx="96">
                  <c:v>35065</c:v>
                </c:pt>
                <c:pt idx="97">
                  <c:v>35156</c:v>
                </c:pt>
                <c:pt idx="98">
                  <c:v>35247</c:v>
                </c:pt>
                <c:pt idx="99">
                  <c:v>35339</c:v>
                </c:pt>
                <c:pt idx="100">
                  <c:v>35431</c:v>
                </c:pt>
                <c:pt idx="101">
                  <c:v>35521</c:v>
                </c:pt>
                <c:pt idx="102">
                  <c:v>35612</c:v>
                </c:pt>
                <c:pt idx="103">
                  <c:v>35704</c:v>
                </c:pt>
                <c:pt idx="104">
                  <c:v>35796</c:v>
                </c:pt>
                <c:pt idx="105">
                  <c:v>35886</c:v>
                </c:pt>
                <c:pt idx="106">
                  <c:v>35977</c:v>
                </c:pt>
                <c:pt idx="107">
                  <c:v>36069</c:v>
                </c:pt>
                <c:pt idx="108">
                  <c:v>36161</c:v>
                </c:pt>
                <c:pt idx="109">
                  <c:v>36251</c:v>
                </c:pt>
                <c:pt idx="110">
                  <c:v>36342</c:v>
                </c:pt>
                <c:pt idx="111">
                  <c:v>36434</c:v>
                </c:pt>
                <c:pt idx="112">
                  <c:v>36526</c:v>
                </c:pt>
                <c:pt idx="113">
                  <c:v>36617</c:v>
                </c:pt>
                <c:pt idx="114">
                  <c:v>36708</c:v>
                </c:pt>
                <c:pt idx="115">
                  <c:v>36800</c:v>
                </c:pt>
                <c:pt idx="116">
                  <c:v>36892</c:v>
                </c:pt>
                <c:pt idx="117">
                  <c:v>36982</c:v>
                </c:pt>
                <c:pt idx="118">
                  <c:v>37073</c:v>
                </c:pt>
                <c:pt idx="119">
                  <c:v>37165</c:v>
                </c:pt>
                <c:pt idx="120">
                  <c:v>37257</c:v>
                </c:pt>
                <c:pt idx="121">
                  <c:v>37347</c:v>
                </c:pt>
                <c:pt idx="122">
                  <c:v>37438</c:v>
                </c:pt>
                <c:pt idx="123">
                  <c:v>37530</c:v>
                </c:pt>
                <c:pt idx="124">
                  <c:v>37622</c:v>
                </c:pt>
                <c:pt idx="125">
                  <c:v>37712</c:v>
                </c:pt>
                <c:pt idx="126">
                  <c:v>37803</c:v>
                </c:pt>
                <c:pt idx="127">
                  <c:v>37895</c:v>
                </c:pt>
                <c:pt idx="128">
                  <c:v>37987</c:v>
                </c:pt>
                <c:pt idx="129">
                  <c:v>38078</c:v>
                </c:pt>
                <c:pt idx="130">
                  <c:v>38169</c:v>
                </c:pt>
                <c:pt idx="131">
                  <c:v>38261</c:v>
                </c:pt>
                <c:pt idx="132">
                  <c:v>38353</c:v>
                </c:pt>
                <c:pt idx="133">
                  <c:v>38443</c:v>
                </c:pt>
                <c:pt idx="134">
                  <c:v>38534</c:v>
                </c:pt>
                <c:pt idx="135">
                  <c:v>38626</c:v>
                </c:pt>
                <c:pt idx="136">
                  <c:v>38718</c:v>
                </c:pt>
                <c:pt idx="137">
                  <c:v>38808</c:v>
                </c:pt>
                <c:pt idx="138">
                  <c:v>38899</c:v>
                </c:pt>
                <c:pt idx="139">
                  <c:v>38991</c:v>
                </c:pt>
                <c:pt idx="140">
                  <c:v>39083</c:v>
                </c:pt>
                <c:pt idx="141">
                  <c:v>39173</c:v>
                </c:pt>
                <c:pt idx="142">
                  <c:v>39264</c:v>
                </c:pt>
                <c:pt idx="143">
                  <c:v>39356</c:v>
                </c:pt>
                <c:pt idx="144">
                  <c:v>39448</c:v>
                </c:pt>
                <c:pt idx="145">
                  <c:v>39539</c:v>
                </c:pt>
                <c:pt idx="146">
                  <c:v>39630</c:v>
                </c:pt>
                <c:pt idx="147">
                  <c:v>39722</c:v>
                </c:pt>
                <c:pt idx="148">
                  <c:v>39814</c:v>
                </c:pt>
                <c:pt idx="149">
                  <c:v>39904</c:v>
                </c:pt>
                <c:pt idx="150">
                  <c:v>39995</c:v>
                </c:pt>
                <c:pt idx="151">
                  <c:v>40087</c:v>
                </c:pt>
                <c:pt idx="152">
                  <c:v>40179</c:v>
                </c:pt>
                <c:pt idx="153">
                  <c:v>40269</c:v>
                </c:pt>
                <c:pt idx="154">
                  <c:v>40360</c:v>
                </c:pt>
                <c:pt idx="155">
                  <c:v>40452</c:v>
                </c:pt>
                <c:pt idx="156">
                  <c:v>40544</c:v>
                </c:pt>
                <c:pt idx="157">
                  <c:v>40634</c:v>
                </c:pt>
                <c:pt idx="158">
                  <c:v>40725</c:v>
                </c:pt>
                <c:pt idx="159">
                  <c:v>40817</c:v>
                </c:pt>
                <c:pt idx="160">
                  <c:v>40909</c:v>
                </c:pt>
                <c:pt idx="161">
                  <c:v>41000</c:v>
                </c:pt>
                <c:pt idx="162">
                  <c:v>41091</c:v>
                </c:pt>
                <c:pt idx="163">
                  <c:v>41183</c:v>
                </c:pt>
                <c:pt idx="164">
                  <c:v>41275</c:v>
                </c:pt>
                <c:pt idx="165">
                  <c:v>41365</c:v>
                </c:pt>
                <c:pt idx="166">
                  <c:v>41456</c:v>
                </c:pt>
                <c:pt idx="167">
                  <c:v>41548</c:v>
                </c:pt>
                <c:pt idx="168">
                  <c:v>41640</c:v>
                </c:pt>
                <c:pt idx="169">
                  <c:v>41730</c:v>
                </c:pt>
                <c:pt idx="170">
                  <c:v>41821</c:v>
                </c:pt>
                <c:pt idx="171">
                  <c:v>41913</c:v>
                </c:pt>
                <c:pt idx="172">
                  <c:v>42005</c:v>
                </c:pt>
                <c:pt idx="173">
                  <c:v>42095</c:v>
                </c:pt>
                <c:pt idx="174">
                  <c:v>42186</c:v>
                </c:pt>
                <c:pt idx="175">
                  <c:v>42278</c:v>
                </c:pt>
                <c:pt idx="176">
                  <c:v>42370</c:v>
                </c:pt>
                <c:pt idx="177">
                  <c:v>42461</c:v>
                </c:pt>
                <c:pt idx="178">
                  <c:v>42552</c:v>
                </c:pt>
                <c:pt idx="179">
                  <c:v>42644</c:v>
                </c:pt>
                <c:pt idx="180">
                  <c:v>42736</c:v>
                </c:pt>
                <c:pt idx="181">
                  <c:v>42826</c:v>
                </c:pt>
                <c:pt idx="182">
                  <c:v>42917</c:v>
                </c:pt>
              </c:numCache>
            </c:numRef>
          </c:cat>
          <c:val>
            <c:numRef>
              <c:f>'S3-Data'!$G$2:$G$184</c:f>
              <c:numCache>
                <c:formatCode>General</c:formatCode>
                <c:ptCount val="183"/>
                <c:pt idx="17" formatCode="0.0%">
                  <c:v>3.1782604838709691E-2</c:v>
                </c:pt>
                <c:pt idx="18" formatCode="0.0%">
                  <c:v>3.1782604838709691E-2</c:v>
                </c:pt>
                <c:pt idx="19" formatCode="0.0%">
                  <c:v>3.1782604838709691E-2</c:v>
                </c:pt>
                <c:pt idx="20" formatCode="0.0%">
                  <c:v>3.1782604838709691E-2</c:v>
                </c:pt>
                <c:pt idx="21" formatCode="0.0%">
                  <c:v>3.1782604838709691E-2</c:v>
                </c:pt>
                <c:pt idx="22" formatCode="0.0%">
                  <c:v>3.1782604838709691E-2</c:v>
                </c:pt>
                <c:pt idx="23" formatCode="0.0%">
                  <c:v>3.1782604838709691E-2</c:v>
                </c:pt>
                <c:pt idx="24" formatCode="0.0%">
                  <c:v>3.1782604838709691E-2</c:v>
                </c:pt>
                <c:pt idx="25" formatCode="0.0%">
                  <c:v>3.1782604838709691E-2</c:v>
                </c:pt>
                <c:pt idx="26" formatCode="0.0%">
                  <c:v>3.1782604838709691E-2</c:v>
                </c:pt>
                <c:pt idx="27" formatCode="0.0%">
                  <c:v>3.1782604838709691E-2</c:v>
                </c:pt>
                <c:pt idx="28" formatCode="0.0%">
                  <c:v>3.1782604838709691E-2</c:v>
                </c:pt>
                <c:pt idx="29" formatCode="0.0%">
                  <c:v>3.1782604838709691E-2</c:v>
                </c:pt>
                <c:pt idx="30" formatCode="0.0%">
                  <c:v>3.1782604838709691E-2</c:v>
                </c:pt>
                <c:pt idx="31" formatCode="0.0%">
                  <c:v>3.1782604838709691E-2</c:v>
                </c:pt>
                <c:pt idx="32" formatCode="0.0%">
                  <c:v>3.1782604838709691E-2</c:v>
                </c:pt>
                <c:pt idx="33" formatCode="0.0%">
                  <c:v>3.1782604838709691E-2</c:v>
                </c:pt>
                <c:pt idx="34" formatCode="0.0%">
                  <c:v>3.1782604838709691E-2</c:v>
                </c:pt>
                <c:pt idx="35" formatCode="0.0%">
                  <c:v>3.1782604838709691E-2</c:v>
                </c:pt>
                <c:pt idx="36" formatCode="0.0%">
                  <c:v>3.1782604838709691E-2</c:v>
                </c:pt>
                <c:pt idx="37" formatCode="0.0%">
                  <c:v>3.1782604838709691E-2</c:v>
                </c:pt>
                <c:pt idx="38" formatCode="0.0%">
                  <c:v>3.1782604838709691E-2</c:v>
                </c:pt>
                <c:pt idx="39" formatCode="0.0%">
                  <c:v>3.1782604838709691E-2</c:v>
                </c:pt>
                <c:pt idx="40" formatCode="0.0%">
                  <c:v>3.1782604838709691E-2</c:v>
                </c:pt>
                <c:pt idx="41" formatCode="0.0%">
                  <c:v>3.1782604838709691E-2</c:v>
                </c:pt>
                <c:pt idx="42" formatCode="0.0%">
                  <c:v>3.1782604838709691E-2</c:v>
                </c:pt>
                <c:pt idx="43" formatCode="0.0%">
                  <c:v>3.1782604838709691E-2</c:v>
                </c:pt>
                <c:pt idx="44" formatCode="0.0%">
                  <c:v>3.1782604838709691E-2</c:v>
                </c:pt>
                <c:pt idx="45" formatCode="0.0%">
                  <c:v>3.1782604838709691E-2</c:v>
                </c:pt>
                <c:pt idx="46" formatCode="0.0%">
                  <c:v>3.1782604838709691E-2</c:v>
                </c:pt>
                <c:pt idx="47" formatCode="0.0%">
                  <c:v>3.1782604838709691E-2</c:v>
                </c:pt>
                <c:pt idx="48" formatCode="0.0%">
                  <c:v>3.1782604838709691E-2</c:v>
                </c:pt>
                <c:pt idx="49" formatCode="0.0%">
                  <c:v>3.1782604838709691E-2</c:v>
                </c:pt>
                <c:pt idx="50" formatCode="0.0%">
                  <c:v>3.1782604838709691E-2</c:v>
                </c:pt>
                <c:pt idx="51" formatCode="0.0%">
                  <c:v>3.1782604838709691E-2</c:v>
                </c:pt>
                <c:pt idx="52" formatCode="0.0%">
                  <c:v>3.1782604838709691E-2</c:v>
                </c:pt>
                <c:pt idx="53" formatCode="0.0%">
                  <c:v>3.1782604838709691E-2</c:v>
                </c:pt>
                <c:pt idx="54" formatCode="0.0%">
                  <c:v>3.1782604838709691E-2</c:v>
                </c:pt>
                <c:pt idx="55" formatCode="0.0%">
                  <c:v>3.1782604838709691E-2</c:v>
                </c:pt>
                <c:pt idx="56" formatCode="0.0%">
                  <c:v>3.1782604838709691E-2</c:v>
                </c:pt>
                <c:pt idx="57" formatCode="0.0%">
                  <c:v>3.1782604838709691E-2</c:v>
                </c:pt>
                <c:pt idx="58" formatCode="0.0%">
                  <c:v>3.1782604838709691E-2</c:v>
                </c:pt>
                <c:pt idx="59" formatCode="0.0%">
                  <c:v>3.1782604838709691E-2</c:v>
                </c:pt>
                <c:pt idx="60" formatCode="0.0%">
                  <c:v>3.1782604838709691E-2</c:v>
                </c:pt>
                <c:pt idx="61" formatCode="0.0%">
                  <c:v>3.1782604838709691E-2</c:v>
                </c:pt>
                <c:pt idx="62" formatCode="0.0%">
                  <c:v>3.1782604838709691E-2</c:v>
                </c:pt>
                <c:pt idx="63" formatCode="0.0%">
                  <c:v>3.1782604838709691E-2</c:v>
                </c:pt>
                <c:pt idx="64" formatCode="0.0%">
                  <c:v>3.1782604838709691E-2</c:v>
                </c:pt>
                <c:pt idx="65" formatCode="0.0%">
                  <c:v>3.1782604838709691E-2</c:v>
                </c:pt>
                <c:pt idx="66" formatCode="0.0%">
                  <c:v>3.1782604838709691E-2</c:v>
                </c:pt>
                <c:pt idx="67" formatCode="0.0%">
                  <c:v>3.1782604838709691E-2</c:v>
                </c:pt>
                <c:pt idx="68" formatCode="0.0%">
                  <c:v>3.1782604838709691E-2</c:v>
                </c:pt>
                <c:pt idx="69" formatCode="0.0%">
                  <c:v>3.1782604838709691E-2</c:v>
                </c:pt>
                <c:pt idx="70" formatCode="0.0%">
                  <c:v>3.1782604838709691E-2</c:v>
                </c:pt>
                <c:pt idx="71" formatCode="0.0%">
                  <c:v>3.1782604838709691E-2</c:v>
                </c:pt>
                <c:pt idx="72" formatCode="0.0%">
                  <c:v>3.1782604838709691E-2</c:v>
                </c:pt>
                <c:pt idx="73" formatCode="0.0%">
                  <c:v>3.1782604838709691E-2</c:v>
                </c:pt>
                <c:pt idx="74" formatCode="0.0%">
                  <c:v>3.1782604838709691E-2</c:v>
                </c:pt>
                <c:pt idx="75" formatCode="0.0%">
                  <c:v>3.1782604838709691E-2</c:v>
                </c:pt>
                <c:pt idx="76" formatCode="0.0%">
                  <c:v>3.1782604838709691E-2</c:v>
                </c:pt>
                <c:pt idx="77" formatCode="0.0%">
                  <c:v>3.1782604838709691E-2</c:v>
                </c:pt>
                <c:pt idx="78" formatCode="0.0%">
                  <c:v>3.1782604838709691E-2</c:v>
                </c:pt>
                <c:pt idx="79" formatCode="0.0%">
                  <c:v>3.1782604838709691E-2</c:v>
                </c:pt>
                <c:pt idx="80" formatCode="0.0%">
                  <c:v>3.1782604838709691E-2</c:v>
                </c:pt>
                <c:pt idx="81" formatCode="0.0%">
                  <c:v>3.1782604838709691E-2</c:v>
                </c:pt>
                <c:pt idx="82" formatCode="0.0%">
                  <c:v>3.1782604838709691E-2</c:v>
                </c:pt>
                <c:pt idx="83" formatCode="0.0%">
                  <c:v>3.1782604838709691E-2</c:v>
                </c:pt>
                <c:pt idx="84" formatCode="0.0%">
                  <c:v>3.1782604838709691E-2</c:v>
                </c:pt>
                <c:pt idx="85" formatCode="0.0%">
                  <c:v>3.1782604838709691E-2</c:v>
                </c:pt>
                <c:pt idx="86" formatCode="0.0%">
                  <c:v>3.1782604838709691E-2</c:v>
                </c:pt>
                <c:pt idx="87" formatCode="0.0%">
                  <c:v>3.1782604838709691E-2</c:v>
                </c:pt>
                <c:pt idx="88" formatCode="0.0%">
                  <c:v>3.1782604838709691E-2</c:v>
                </c:pt>
                <c:pt idx="89" formatCode="0.0%">
                  <c:v>3.1782604838709691E-2</c:v>
                </c:pt>
                <c:pt idx="90" formatCode="0.0%">
                  <c:v>3.1782604838709691E-2</c:v>
                </c:pt>
                <c:pt idx="91" formatCode="0.0%">
                  <c:v>3.1782604838709691E-2</c:v>
                </c:pt>
                <c:pt idx="92" formatCode="0.0%">
                  <c:v>3.1782604838709691E-2</c:v>
                </c:pt>
                <c:pt idx="93" formatCode="0.0%">
                  <c:v>3.1782604838709691E-2</c:v>
                </c:pt>
                <c:pt idx="94" formatCode="0.0%">
                  <c:v>3.1782604838709691E-2</c:v>
                </c:pt>
                <c:pt idx="95" formatCode="0.0%">
                  <c:v>3.1782604838709691E-2</c:v>
                </c:pt>
                <c:pt idx="96" formatCode="0.0%">
                  <c:v>3.1782604838709691E-2</c:v>
                </c:pt>
                <c:pt idx="97" formatCode="0.0%">
                  <c:v>3.1782604838709691E-2</c:v>
                </c:pt>
                <c:pt idx="98" formatCode="0.0%">
                  <c:v>3.1782604838709691E-2</c:v>
                </c:pt>
                <c:pt idx="99" formatCode="0.0%">
                  <c:v>3.1782604838709691E-2</c:v>
                </c:pt>
                <c:pt idx="100" formatCode="0.0%">
                  <c:v>3.1782604838709691E-2</c:v>
                </c:pt>
                <c:pt idx="101" formatCode="0.0%">
                  <c:v>3.1782604838709691E-2</c:v>
                </c:pt>
                <c:pt idx="102" formatCode="0.0%">
                  <c:v>3.1782604838709691E-2</c:v>
                </c:pt>
                <c:pt idx="103" formatCode="0.0%">
                  <c:v>3.1782604838709691E-2</c:v>
                </c:pt>
                <c:pt idx="104" formatCode="0.0%">
                  <c:v>3.1782604838709691E-2</c:v>
                </c:pt>
                <c:pt idx="105" formatCode="0.0%">
                  <c:v>3.1782604838709691E-2</c:v>
                </c:pt>
                <c:pt idx="106" formatCode="0.0%">
                  <c:v>3.1782604838709691E-2</c:v>
                </c:pt>
                <c:pt idx="107" formatCode="0.0%">
                  <c:v>3.1782604838709691E-2</c:v>
                </c:pt>
                <c:pt idx="108" formatCode="0.0%">
                  <c:v>3.1782604838709691E-2</c:v>
                </c:pt>
                <c:pt idx="109" formatCode="0.0%">
                  <c:v>3.1782604838709691E-2</c:v>
                </c:pt>
                <c:pt idx="110" formatCode="0.0%">
                  <c:v>3.1782604838709691E-2</c:v>
                </c:pt>
                <c:pt idx="111" formatCode="0.0%">
                  <c:v>3.1782604838709691E-2</c:v>
                </c:pt>
                <c:pt idx="112" formatCode="0.0%">
                  <c:v>3.1782604838709691E-2</c:v>
                </c:pt>
                <c:pt idx="113" formatCode="0.0%">
                  <c:v>3.1782604838709691E-2</c:v>
                </c:pt>
                <c:pt idx="114" formatCode="0.0%">
                  <c:v>3.1782604838709691E-2</c:v>
                </c:pt>
                <c:pt idx="115" formatCode="0.0%">
                  <c:v>3.1782604838709691E-2</c:v>
                </c:pt>
                <c:pt idx="116" formatCode="0.0%">
                  <c:v>3.1782604838709691E-2</c:v>
                </c:pt>
                <c:pt idx="117" formatCode="0.0%">
                  <c:v>3.1782604838709691E-2</c:v>
                </c:pt>
                <c:pt idx="118" formatCode="0.0%">
                  <c:v>3.1782604838709691E-2</c:v>
                </c:pt>
                <c:pt idx="119" formatCode="0.0%">
                  <c:v>3.1782604838709691E-2</c:v>
                </c:pt>
                <c:pt idx="120" formatCode="0.0%">
                  <c:v>3.1782604838709691E-2</c:v>
                </c:pt>
                <c:pt idx="121" formatCode="0.0%">
                  <c:v>3.1782604838709691E-2</c:v>
                </c:pt>
                <c:pt idx="122" formatCode="0.0%">
                  <c:v>3.1782604838709691E-2</c:v>
                </c:pt>
                <c:pt idx="123" formatCode="0.0%">
                  <c:v>3.1782604838709691E-2</c:v>
                </c:pt>
                <c:pt idx="124" formatCode="0.0%">
                  <c:v>3.1782604838709691E-2</c:v>
                </c:pt>
                <c:pt idx="125" formatCode="0.0%">
                  <c:v>3.1782604838709691E-2</c:v>
                </c:pt>
                <c:pt idx="126" formatCode="0.0%">
                  <c:v>3.1782604838709691E-2</c:v>
                </c:pt>
                <c:pt idx="127" formatCode="0.0%">
                  <c:v>3.1782604838709691E-2</c:v>
                </c:pt>
                <c:pt idx="128" formatCode="0.0%">
                  <c:v>3.1782604838709691E-2</c:v>
                </c:pt>
                <c:pt idx="129" formatCode="0.0%">
                  <c:v>3.1782604838709691E-2</c:v>
                </c:pt>
                <c:pt idx="130" formatCode="0.0%">
                  <c:v>3.1782604838709691E-2</c:v>
                </c:pt>
                <c:pt idx="131" formatCode="0.0%">
                  <c:v>3.1782604838709691E-2</c:v>
                </c:pt>
                <c:pt idx="132" formatCode="0.0%">
                  <c:v>3.1782604838709691E-2</c:v>
                </c:pt>
                <c:pt idx="133" formatCode="0.0%">
                  <c:v>3.1782604838709691E-2</c:v>
                </c:pt>
                <c:pt idx="134" formatCode="0.0%">
                  <c:v>3.1782604838709691E-2</c:v>
                </c:pt>
                <c:pt idx="135" formatCode="0.0%">
                  <c:v>3.1782604838709691E-2</c:v>
                </c:pt>
                <c:pt idx="136" formatCode="0.0%">
                  <c:v>3.1782604838709691E-2</c:v>
                </c:pt>
                <c:pt idx="137" formatCode="0.0%">
                  <c:v>3.1782604838709691E-2</c:v>
                </c:pt>
                <c:pt idx="138" formatCode="0.0%">
                  <c:v>3.1782604838709691E-2</c:v>
                </c:pt>
                <c:pt idx="139" formatCode="0.0%">
                  <c:v>3.1782604838709691E-2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F66-4A15-AA1B-AC1F6303BF2C}"/>
            </c:ext>
          </c:extLst>
        </c:ser>
        <c:ser>
          <c:idx val="2"/>
          <c:order val="2"/>
          <c:tx>
            <c:strRef>
              <c:f>'S3-Data'!$H$1</c:f>
              <c:strCache>
                <c:ptCount val="1"/>
                <c:pt idx="0">
                  <c:v>2007-2014 Average</c:v>
                </c:pt>
              </c:strCache>
            </c:strRef>
          </c:tx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148"/>
              <c:layout>
                <c:manualLayout>
                  <c:x val="-9.27419335208296E-2"/>
                  <c:y val="-0.205265518490732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2007-2017 Average:</a:t>
                    </a:r>
                    <a:r>
                      <a:rPr lang="en-US" baseline="0"/>
                      <a:t> </a:t>
                    </a:r>
                    <a:fld id="{C4DCA472-358A-444B-9D1B-B393641279AB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F66-4A15-AA1B-AC1F6303BF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'S3-Data'!$D$2:$D$184</c:f>
              <c:numCache>
                <c:formatCode>m/d/yyyy</c:formatCode>
                <c:ptCount val="183"/>
                <c:pt idx="0">
                  <c:v>26299</c:v>
                </c:pt>
                <c:pt idx="1">
                  <c:v>26390</c:v>
                </c:pt>
                <c:pt idx="2">
                  <c:v>26481</c:v>
                </c:pt>
                <c:pt idx="3">
                  <c:v>26573</c:v>
                </c:pt>
                <c:pt idx="4">
                  <c:v>26665</c:v>
                </c:pt>
                <c:pt idx="5">
                  <c:v>26755</c:v>
                </c:pt>
                <c:pt idx="6">
                  <c:v>26846</c:v>
                </c:pt>
                <c:pt idx="7">
                  <c:v>26938</c:v>
                </c:pt>
                <c:pt idx="8">
                  <c:v>27030</c:v>
                </c:pt>
                <c:pt idx="9">
                  <c:v>27120</c:v>
                </c:pt>
                <c:pt idx="10">
                  <c:v>27211</c:v>
                </c:pt>
                <c:pt idx="11">
                  <c:v>27303</c:v>
                </c:pt>
                <c:pt idx="12">
                  <c:v>27395</c:v>
                </c:pt>
                <c:pt idx="13">
                  <c:v>27485</c:v>
                </c:pt>
                <c:pt idx="14">
                  <c:v>27576</c:v>
                </c:pt>
                <c:pt idx="15">
                  <c:v>27668</c:v>
                </c:pt>
                <c:pt idx="16">
                  <c:v>27760</c:v>
                </c:pt>
                <c:pt idx="17">
                  <c:v>27851</c:v>
                </c:pt>
                <c:pt idx="18">
                  <c:v>27942</c:v>
                </c:pt>
                <c:pt idx="19">
                  <c:v>28034</c:v>
                </c:pt>
                <c:pt idx="20">
                  <c:v>28126</c:v>
                </c:pt>
                <c:pt idx="21">
                  <c:v>28216</c:v>
                </c:pt>
                <c:pt idx="22">
                  <c:v>28307</c:v>
                </c:pt>
                <c:pt idx="23">
                  <c:v>28399</c:v>
                </c:pt>
                <c:pt idx="24">
                  <c:v>28491</c:v>
                </c:pt>
                <c:pt idx="25">
                  <c:v>28581</c:v>
                </c:pt>
                <c:pt idx="26">
                  <c:v>28672</c:v>
                </c:pt>
                <c:pt idx="27">
                  <c:v>28764</c:v>
                </c:pt>
                <c:pt idx="28">
                  <c:v>28856</c:v>
                </c:pt>
                <c:pt idx="29">
                  <c:v>28946</c:v>
                </c:pt>
                <c:pt idx="30">
                  <c:v>29037</c:v>
                </c:pt>
                <c:pt idx="31">
                  <c:v>29129</c:v>
                </c:pt>
                <c:pt idx="32">
                  <c:v>29221</c:v>
                </c:pt>
                <c:pt idx="33">
                  <c:v>29312</c:v>
                </c:pt>
                <c:pt idx="34">
                  <c:v>29403</c:v>
                </c:pt>
                <c:pt idx="35">
                  <c:v>29495</c:v>
                </c:pt>
                <c:pt idx="36">
                  <c:v>29587</c:v>
                </c:pt>
                <c:pt idx="37">
                  <c:v>29677</c:v>
                </c:pt>
                <c:pt idx="38">
                  <c:v>29768</c:v>
                </c:pt>
                <c:pt idx="39">
                  <c:v>29860</c:v>
                </c:pt>
                <c:pt idx="40">
                  <c:v>29952</c:v>
                </c:pt>
                <c:pt idx="41">
                  <c:v>30042</c:v>
                </c:pt>
                <c:pt idx="42">
                  <c:v>30133</c:v>
                </c:pt>
                <c:pt idx="43">
                  <c:v>30225</c:v>
                </c:pt>
                <c:pt idx="44">
                  <c:v>30317</c:v>
                </c:pt>
                <c:pt idx="45">
                  <c:v>30407</c:v>
                </c:pt>
                <c:pt idx="46">
                  <c:v>30498</c:v>
                </c:pt>
                <c:pt idx="47">
                  <c:v>30590</c:v>
                </c:pt>
                <c:pt idx="48">
                  <c:v>30682</c:v>
                </c:pt>
                <c:pt idx="49">
                  <c:v>30773</c:v>
                </c:pt>
                <c:pt idx="50">
                  <c:v>30864</c:v>
                </c:pt>
                <c:pt idx="51">
                  <c:v>30956</c:v>
                </c:pt>
                <c:pt idx="52">
                  <c:v>31048</c:v>
                </c:pt>
                <c:pt idx="53">
                  <c:v>31138</c:v>
                </c:pt>
                <c:pt idx="54">
                  <c:v>31229</c:v>
                </c:pt>
                <c:pt idx="55">
                  <c:v>31321</c:v>
                </c:pt>
                <c:pt idx="56">
                  <c:v>31413</c:v>
                </c:pt>
                <c:pt idx="57">
                  <c:v>31503</c:v>
                </c:pt>
                <c:pt idx="58">
                  <c:v>31594</c:v>
                </c:pt>
                <c:pt idx="59">
                  <c:v>31686</c:v>
                </c:pt>
                <c:pt idx="60">
                  <c:v>31778</c:v>
                </c:pt>
                <c:pt idx="61">
                  <c:v>31868</c:v>
                </c:pt>
                <c:pt idx="62">
                  <c:v>31959</c:v>
                </c:pt>
                <c:pt idx="63">
                  <c:v>32051</c:v>
                </c:pt>
                <c:pt idx="64">
                  <c:v>32143</c:v>
                </c:pt>
                <c:pt idx="65">
                  <c:v>32234</c:v>
                </c:pt>
                <c:pt idx="66">
                  <c:v>32325</c:v>
                </c:pt>
                <c:pt idx="67">
                  <c:v>32417</c:v>
                </c:pt>
                <c:pt idx="68">
                  <c:v>32509</c:v>
                </c:pt>
                <c:pt idx="69">
                  <c:v>32599</c:v>
                </c:pt>
                <c:pt idx="70">
                  <c:v>32690</c:v>
                </c:pt>
                <c:pt idx="71">
                  <c:v>32782</c:v>
                </c:pt>
                <c:pt idx="72">
                  <c:v>32874</c:v>
                </c:pt>
                <c:pt idx="73">
                  <c:v>32964</c:v>
                </c:pt>
                <c:pt idx="74">
                  <c:v>33055</c:v>
                </c:pt>
                <c:pt idx="75">
                  <c:v>33147</c:v>
                </c:pt>
                <c:pt idx="76">
                  <c:v>33239</c:v>
                </c:pt>
                <c:pt idx="77">
                  <c:v>33329</c:v>
                </c:pt>
                <c:pt idx="78">
                  <c:v>33420</c:v>
                </c:pt>
                <c:pt idx="79">
                  <c:v>33512</c:v>
                </c:pt>
                <c:pt idx="80">
                  <c:v>33604</c:v>
                </c:pt>
                <c:pt idx="81">
                  <c:v>33695</c:v>
                </c:pt>
                <c:pt idx="82">
                  <c:v>33786</c:v>
                </c:pt>
                <c:pt idx="83">
                  <c:v>33878</c:v>
                </c:pt>
                <c:pt idx="84">
                  <c:v>33970</c:v>
                </c:pt>
                <c:pt idx="85">
                  <c:v>34060</c:v>
                </c:pt>
                <c:pt idx="86">
                  <c:v>34151</c:v>
                </c:pt>
                <c:pt idx="87">
                  <c:v>34243</c:v>
                </c:pt>
                <c:pt idx="88">
                  <c:v>34335</c:v>
                </c:pt>
                <c:pt idx="89">
                  <c:v>34425</c:v>
                </c:pt>
                <c:pt idx="90">
                  <c:v>34516</c:v>
                </c:pt>
                <c:pt idx="91">
                  <c:v>34608</c:v>
                </c:pt>
                <c:pt idx="92">
                  <c:v>34700</c:v>
                </c:pt>
                <c:pt idx="93">
                  <c:v>34790</c:v>
                </c:pt>
                <c:pt idx="94">
                  <c:v>34881</c:v>
                </c:pt>
                <c:pt idx="95">
                  <c:v>34973</c:v>
                </c:pt>
                <c:pt idx="96">
                  <c:v>35065</c:v>
                </c:pt>
                <c:pt idx="97">
                  <c:v>35156</c:v>
                </c:pt>
                <c:pt idx="98">
                  <c:v>35247</c:v>
                </c:pt>
                <c:pt idx="99">
                  <c:v>35339</c:v>
                </c:pt>
                <c:pt idx="100">
                  <c:v>35431</c:v>
                </c:pt>
                <c:pt idx="101">
                  <c:v>35521</c:v>
                </c:pt>
                <c:pt idx="102">
                  <c:v>35612</c:v>
                </c:pt>
                <c:pt idx="103">
                  <c:v>35704</c:v>
                </c:pt>
                <c:pt idx="104">
                  <c:v>35796</c:v>
                </c:pt>
                <c:pt idx="105">
                  <c:v>35886</c:v>
                </c:pt>
                <c:pt idx="106">
                  <c:v>35977</c:v>
                </c:pt>
                <c:pt idx="107">
                  <c:v>36069</c:v>
                </c:pt>
                <c:pt idx="108">
                  <c:v>36161</c:v>
                </c:pt>
                <c:pt idx="109">
                  <c:v>36251</c:v>
                </c:pt>
                <c:pt idx="110">
                  <c:v>36342</c:v>
                </c:pt>
                <c:pt idx="111">
                  <c:v>36434</c:v>
                </c:pt>
                <c:pt idx="112">
                  <c:v>36526</c:v>
                </c:pt>
                <c:pt idx="113">
                  <c:v>36617</c:v>
                </c:pt>
                <c:pt idx="114">
                  <c:v>36708</c:v>
                </c:pt>
                <c:pt idx="115">
                  <c:v>36800</c:v>
                </c:pt>
                <c:pt idx="116">
                  <c:v>36892</c:v>
                </c:pt>
                <c:pt idx="117">
                  <c:v>36982</c:v>
                </c:pt>
                <c:pt idx="118">
                  <c:v>37073</c:v>
                </c:pt>
                <c:pt idx="119">
                  <c:v>37165</c:v>
                </c:pt>
                <c:pt idx="120">
                  <c:v>37257</c:v>
                </c:pt>
                <c:pt idx="121">
                  <c:v>37347</c:v>
                </c:pt>
                <c:pt idx="122">
                  <c:v>37438</c:v>
                </c:pt>
                <c:pt idx="123">
                  <c:v>37530</c:v>
                </c:pt>
                <c:pt idx="124">
                  <c:v>37622</c:v>
                </c:pt>
                <c:pt idx="125">
                  <c:v>37712</c:v>
                </c:pt>
                <c:pt idx="126">
                  <c:v>37803</c:v>
                </c:pt>
                <c:pt idx="127">
                  <c:v>37895</c:v>
                </c:pt>
                <c:pt idx="128">
                  <c:v>37987</c:v>
                </c:pt>
                <c:pt idx="129">
                  <c:v>38078</c:v>
                </c:pt>
                <c:pt idx="130">
                  <c:v>38169</c:v>
                </c:pt>
                <c:pt idx="131">
                  <c:v>38261</c:v>
                </c:pt>
                <c:pt idx="132">
                  <c:v>38353</c:v>
                </c:pt>
                <c:pt idx="133">
                  <c:v>38443</c:v>
                </c:pt>
                <c:pt idx="134">
                  <c:v>38534</c:v>
                </c:pt>
                <c:pt idx="135">
                  <c:v>38626</c:v>
                </c:pt>
                <c:pt idx="136">
                  <c:v>38718</c:v>
                </c:pt>
                <c:pt idx="137">
                  <c:v>38808</c:v>
                </c:pt>
                <c:pt idx="138">
                  <c:v>38899</c:v>
                </c:pt>
                <c:pt idx="139">
                  <c:v>38991</c:v>
                </c:pt>
                <c:pt idx="140">
                  <c:v>39083</c:v>
                </c:pt>
                <c:pt idx="141">
                  <c:v>39173</c:v>
                </c:pt>
                <c:pt idx="142">
                  <c:v>39264</c:v>
                </c:pt>
                <c:pt idx="143">
                  <c:v>39356</c:v>
                </c:pt>
                <c:pt idx="144">
                  <c:v>39448</c:v>
                </c:pt>
                <c:pt idx="145">
                  <c:v>39539</c:v>
                </c:pt>
                <c:pt idx="146">
                  <c:v>39630</c:v>
                </c:pt>
                <c:pt idx="147">
                  <c:v>39722</c:v>
                </c:pt>
                <c:pt idx="148">
                  <c:v>39814</c:v>
                </c:pt>
                <c:pt idx="149">
                  <c:v>39904</c:v>
                </c:pt>
                <c:pt idx="150">
                  <c:v>39995</c:v>
                </c:pt>
                <c:pt idx="151">
                  <c:v>40087</c:v>
                </c:pt>
                <c:pt idx="152">
                  <c:v>40179</c:v>
                </c:pt>
                <c:pt idx="153">
                  <c:v>40269</c:v>
                </c:pt>
                <c:pt idx="154">
                  <c:v>40360</c:v>
                </c:pt>
                <c:pt idx="155">
                  <c:v>40452</c:v>
                </c:pt>
                <c:pt idx="156">
                  <c:v>40544</c:v>
                </c:pt>
                <c:pt idx="157">
                  <c:v>40634</c:v>
                </c:pt>
                <c:pt idx="158">
                  <c:v>40725</c:v>
                </c:pt>
                <c:pt idx="159">
                  <c:v>40817</c:v>
                </c:pt>
                <c:pt idx="160">
                  <c:v>40909</c:v>
                </c:pt>
                <c:pt idx="161">
                  <c:v>41000</c:v>
                </c:pt>
                <c:pt idx="162">
                  <c:v>41091</c:v>
                </c:pt>
                <c:pt idx="163">
                  <c:v>41183</c:v>
                </c:pt>
                <c:pt idx="164">
                  <c:v>41275</c:v>
                </c:pt>
                <c:pt idx="165">
                  <c:v>41365</c:v>
                </c:pt>
                <c:pt idx="166">
                  <c:v>41456</c:v>
                </c:pt>
                <c:pt idx="167">
                  <c:v>41548</c:v>
                </c:pt>
                <c:pt idx="168">
                  <c:v>41640</c:v>
                </c:pt>
                <c:pt idx="169">
                  <c:v>41730</c:v>
                </c:pt>
                <c:pt idx="170">
                  <c:v>41821</c:v>
                </c:pt>
                <c:pt idx="171">
                  <c:v>41913</c:v>
                </c:pt>
                <c:pt idx="172">
                  <c:v>42005</c:v>
                </c:pt>
                <c:pt idx="173">
                  <c:v>42095</c:v>
                </c:pt>
                <c:pt idx="174">
                  <c:v>42186</c:v>
                </c:pt>
                <c:pt idx="175">
                  <c:v>42278</c:v>
                </c:pt>
                <c:pt idx="176">
                  <c:v>42370</c:v>
                </c:pt>
                <c:pt idx="177">
                  <c:v>42461</c:v>
                </c:pt>
                <c:pt idx="178">
                  <c:v>42552</c:v>
                </c:pt>
                <c:pt idx="179">
                  <c:v>42644</c:v>
                </c:pt>
                <c:pt idx="180">
                  <c:v>42736</c:v>
                </c:pt>
                <c:pt idx="181">
                  <c:v>42826</c:v>
                </c:pt>
                <c:pt idx="182">
                  <c:v>42917</c:v>
                </c:pt>
              </c:numCache>
            </c:numRef>
          </c:cat>
          <c:val>
            <c:numRef>
              <c:f>'S3-Data'!$H$2:$H$184</c:f>
              <c:numCache>
                <c:formatCode>General</c:formatCode>
                <c:ptCount val="183"/>
                <c:pt idx="140" formatCode="0.00%">
                  <c:v>1.4270193023255813E-2</c:v>
                </c:pt>
                <c:pt idx="141" formatCode="0.00%">
                  <c:v>1.4270193023255813E-2</c:v>
                </c:pt>
                <c:pt idx="142" formatCode="0.00%">
                  <c:v>1.4270193023255813E-2</c:v>
                </c:pt>
                <c:pt idx="143" formatCode="0.00%">
                  <c:v>1.4270193023255813E-2</c:v>
                </c:pt>
                <c:pt idx="144" formatCode="0.00%">
                  <c:v>1.4270193023255813E-2</c:v>
                </c:pt>
                <c:pt idx="145" formatCode="0.00%">
                  <c:v>1.4270193023255813E-2</c:v>
                </c:pt>
                <c:pt idx="146" formatCode="0.00%">
                  <c:v>1.4270193023255813E-2</c:v>
                </c:pt>
                <c:pt idx="147" formatCode="0.00%">
                  <c:v>1.4270193023255813E-2</c:v>
                </c:pt>
                <c:pt idx="148" formatCode="0.00%">
                  <c:v>1.4270193023255813E-2</c:v>
                </c:pt>
                <c:pt idx="149" formatCode="0.00%">
                  <c:v>1.4270193023255813E-2</c:v>
                </c:pt>
                <c:pt idx="150" formatCode="0.00%">
                  <c:v>1.4270193023255813E-2</c:v>
                </c:pt>
                <c:pt idx="151" formatCode="0.00%">
                  <c:v>1.4270193023255813E-2</c:v>
                </c:pt>
                <c:pt idx="152" formatCode="0.00%">
                  <c:v>1.4270193023255813E-2</c:v>
                </c:pt>
                <c:pt idx="153" formatCode="0.00%">
                  <c:v>1.4270193023255813E-2</c:v>
                </c:pt>
                <c:pt idx="154" formatCode="0.00%">
                  <c:v>1.4270193023255813E-2</c:v>
                </c:pt>
                <c:pt idx="155" formatCode="0.00%">
                  <c:v>1.4270193023255813E-2</c:v>
                </c:pt>
                <c:pt idx="156" formatCode="0.00%">
                  <c:v>1.4270193023255813E-2</c:v>
                </c:pt>
                <c:pt idx="157" formatCode="0.00%">
                  <c:v>1.4270193023255813E-2</c:v>
                </c:pt>
                <c:pt idx="158" formatCode="0.00%">
                  <c:v>1.4270193023255813E-2</c:v>
                </c:pt>
                <c:pt idx="159" formatCode="0.00%">
                  <c:v>1.4270193023255813E-2</c:v>
                </c:pt>
                <c:pt idx="160" formatCode="0.00%">
                  <c:v>1.4270193023255813E-2</c:v>
                </c:pt>
                <c:pt idx="161" formatCode="0.00%">
                  <c:v>1.4270193023255813E-2</c:v>
                </c:pt>
                <c:pt idx="162" formatCode="0.00%">
                  <c:v>1.4270193023255813E-2</c:v>
                </c:pt>
                <c:pt idx="163" formatCode="0.00%">
                  <c:v>1.4270193023255813E-2</c:v>
                </c:pt>
                <c:pt idx="164" formatCode="0.00%">
                  <c:v>1.4270193023255813E-2</c:v>
                </c:pt>
                <c:pt idx="165" formatCode="0.00%">
                  <c:v>1.4270193023255813E-2</c:v>
                </c:pt>
                <c:pt idx="166" formatCode="0.00%">
                  <c:v>1.4270193023255813E-2</c:v>
                </c:pt>
                <c:pt idx="167" formatCode="0.00%">
                  <c:v>1.4270193023255813E-2</c:v>
                </c:pt>
                <c:pt idx="168" formatCode="0.00%">
                  <c:v>1.4270193023255813E-2</c:v>
                </c:pt>
                <c:pt idx="169" formatCode="0.00%">
                  <c:v>1.4270193023255813E-2</c:v>
                </c:pt>
                <c:pt idx="170" formatCode="0.00%">
                  <c:v>1.4270193023255813E-2</c:v>
                </c:pt>
                <c:pt idx="171" formatCode="0.00%">
                  <c:v>1.4270193023255813E-2</c:v>
                </c:pt>
                <c:pt idx="172" formatCode="0.00%">
                  <c:v>1.4270193023255813E-2</c:v>
                </c:pt>
                <c:pt idx="173" formatCode="0.00%">
                  <c:v>1.4270193023255813E-2</c:v>
                </c:pt>
                <c:pt idx="174" formatCode="0.00%">
                  <c:v>1.4270193023255813E-2</c:v>
                </c:pt>
                <c:pt idx="175" formatCode="0.00%">
                  <c:v>1.4270193023255813E-2</c:v>
                </c:pt>
                <c:pt idx="176" formatCode="0.00%">
                  <c:v>1.4270193023255813E-2</c:v>
                </c:pt>
                <c:pt idx="177" formatCode="0.00%">
                  <c:v>1.4270193023255813E-2</c:v>
                </c:pt>
                <c:pt idx="178" formatCode="0.00%">
                  <c:v>1.4270193023255813E-2</c:v>
                </c:pt>
                <c:pt idx="179" formatCode="0.00%">
                  <c:v>1.4270193023255813E-2</c:v>
                </c:pt>
                <c:pt idx="180" formatCode="0.00%">
                  <c:v>1.4270193023255813E-2</c:v>
                </c:pt>
                <c:pt idx="181" formatCode="0.00%">
                  <c:v>1.4270193023255813E-2</c:v>
                </c:pt>
                <c:pt idx="182" formatCode="0.00%">
                  <c:v>1.4270193023255813E-2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F66-4A15-AA1B-AC1F6303BF2C}"/>
            </c:ext>
          </c:extLst>
        </c:ser>
        <c:ser>
          <c:idx val="3"/>
          <c:order val="3"/>
          <c:tx>
            <c:strRef>
              <c:f>'S3-Data'!$I$1</c:f>
              <c:strCache>
                <c:ptCount val="1"/>
                <c:pt idx="0">
                  <c:v>Zero line</c:v>
                </c:pt>
              </c:strCache>
            </c:strRef>
          </c:tx>
          <c:spPr>
            <a:ln w="15875" cmpd="sng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'S3-Data'!$D$2:$D$184</c:f>
              <c:numCache>
                <c:formatCode>m/d/yyyy</c:formatCode>
                <c:ptCount val="183"/>
                <c:pt idx="0">
                  <c:v>26299</c:v>
                </c:pt>
                <c:pt idx="1">
                  <c:v>26390</c:v>
                </c:pt>
                <c:pt idx="2">
                  <c:v>26481</c:v>
                </c:pt>
                <c:pt idx="3">
                  <c:v>26573</c:v>
                </c:pt>
                <c:pt idx="4">
                  <c:v>26665</c:v>
                </c:pt>
                <c:pt idx="5">
                  <c:v>26755</c:v>
                </c:pt>
                <c:pt idx="6">
                  <c:v>26846</c:v>
                </c:pt>
                <c:pt idx="7">
                  <c:v>26938</c:v>
                </c:pt>
                <c:pt idx="8">
                  <c:v>27030</c:v>
                </c:pt>
                <c:pt idx="9">
                  <c:v>27120</c:v>
                </c:pt>
                <c:pt idx="10">
                  <c:v>27211</c:v>
                </c:pt>
                <c:pt idx="11">
                  <c:v>27303</c:v>
                </c:pt>
                <c:pt idx="12">
                  <c:v>27395</c:v>
                </c:pt>
                <c:pt idx="13">
                  <c:v>27485</c:v>
                </c:pt>
                <c:pt idx="14">
                  <c:v>27576</c:v>
                </c:pt>
                <c:pt idx="15">
                  <c:v>27668</c:v>
                </c:pt>
                <c:pt idx="16">
                  <c:v>27760</c:v>
                </c:pt>
                <c:pt idx="17">
                  <c:v>27851</c:v>
                </c:pt>
                <c:pt idx="18">
                  <c:v>27942</c:v>
                </c:pt>
                <c:pt idx="19">
                  <c:v>28034</c:v>
                </c:pt>
                <c:pt idx="20">
                  <c:v>28126</c:v>
                </c:pt>
                <c:pt idx="21">
                  <c:v>28216</c:v>
                </c:pt>
                <c:pt idx="22">
                  <c:v>28307</c:v>
                </c:pt>
                <c:pt idx="23">
                  <c:v>28399</c:v>
                </c:pt>
                <c:pt idx="24">
                  <c:v>28491</c:v>
                </c:pt>
                <c:pt idx="25">
                  <c:v>28581</c:v>
                </c:pt>
                <c:pt idx="26">
                  <c:v>28672</c:v>
                </c:pt>
                <c:pt idx="27">
                  <c:v>28764</c:v>
                </c:pt>
                <c:pt idx="28">
                  <c:v>28856</c:v>
                </c:pt>
                <c:pt idx="29">
                  <c:v>28946</c:v>
                </c:pt>
                <c:pt idx="30">
                  <c:v>29037</c:v>
                </c:pt>
                <c:pt idx="31">
                  <c:v>29129</c:v>
                </c:pt>
                <c:pt idx="32">
                  <c:v>29221</c:v>
                </c:pt>
                <c:pt idx="33">
                  <c:v>29312</c:v>
                </c:pt>
                <c:pt idx="34">
                  <c:v>29403</c:v>
                </c:pt>
                <c:pt idx="35">
                  <c:v>29495</c:v>
                </c:pt>
                <c:pt idx="36">
                  <c:v>29587</c:v>
                </c:pt>
                <c:pt idx="37">
                  <c:v>29677</c:v>
                </c:pt>
                <c:pt idx="38">
                  <c:v>29768</c:v>
                </c:pt>
                <c:pt idx="39">
                  <c:v>29860</c:v>
                </c:pt>
                <c:pt idx="40">
                  <c:v>29952</c:v>
                </c:pt>
                <c:pt idx="41">
                  <c:v>30042</c:v>
                </c:pt>
                <c:pt idx="42">
                  <c:v>30133</c:v>
                </c:pt>
                <c:pt idx="43">
                  <c:v>30225</c:v>
                </c:pt>
                <c:pt idx="44">
                  <c:v>30317</c:v>
                </c:pt>
                <c:pt idx="45">
                  <c:v>30407</c:v>
                </c:pt>
                <c:pt idx="46">
                  <c:v>30498</c:v>
                </c:pt>
                <c:pt idx="47">
                  <c:v>30590</c:v>
                </c:pt>
                <c:pt idx="48">
                  <c:v>30682</c:v>
                </c:pt>
                <c:pt idx="49">
                  <c:v>30773</c:v>
                </c:pt>
                <c:pt idx="50">
                  <c:v>30864</c:v>
                </c:pt>
                <c:pt idx="51">
                  <c:v>30956</c:v>
                </c:pt>
                <c:pt idx="52">
                  <c:v>31048</c:v>
                </c:pt>
                <c:pt idx="53">
                  <c:v>31138</c:v>
                </c:pt>
                <c:pt idx="54">
                  <c:v>31229</c:v>
                </c:pt>
                <c:pt idx="55">
                  <c:v>31321</c:v>
                </c:pt>
                <c:pt idx="56">
                  <c:v>31413</c:v>
                </c:pt>
                <c:pt idx="57">
                  <c:v>31503</c:v>
                </c:pt>
                <c:pt idx="58">
                  <c:v>31594</c:v>
                </c:pt>
                <c:pt idx="59">
                  <c:v>31686</c:v>
                </c:pt>
                <c:pt idx="60">
                  <c:v>31778</c:v>
                </c:pt>
                <c:pt idx="61">
                  <c:v>31868</c:v>
                </c:pt>
                <c:pt idx="62">
                  <c:v>31959</c:v>
                </c:pt>
                <c:pt idx="63">
                  <c:v>32051</c:v>
                </c:pt>
                <c:pt idx="64">
                  <c:v>32143</c:v>
                </c:pt>
                <c:pt idx="65">
                  <c:v>32234</c:v>
                </c:pt>
                <c:pt idx="66">
                  <c:v>32325</c:v>
                </c:pt>
                <c:pt idx="67">
                  <c:v>32417</c:v>
                </c:pt>
                <c:pt idx="68">
                  <c:v>32509</c:v>
                </c:pt>
                <c:pt idx="69">
                  <c:v>32599</c:v>
                </c:pt>
                <c:pt idx="70">
                  <c:v>32690</c:v>
                </c:pt>
                <c:pt idx="71">
                  <c:v>32782</c:v>
                </c:pt>
                <c:pt idx="72">
                  <c:v>32874</c:v>
                </c:pt>
                <c:pt idx="73">
                  <c:v>32964</c:v>
                </c:pt>
                <c:pt idx="74">
                  <c:v>33055</c:v>
                </c:pt>
                <c:pt idx="75">
                  <c:v>33147</c:v>
                </c:pt>
                <c:pt idx="76">
                  <c:v>33239</c:v>
                </c:pt>
                <c:pt idx="77">
                  <c:v>33329</c:v>
                </c:pt>
                <c:pt idx="78">
                  <c:v>33420</c:v>
                </c:pt>
                <c:pt idx="79">
                  <c:v>33512</c:v>
                </c:pt>
                <c:pt idx="80">
                  <c:v>33604</c:v>
                </c:pt>
                <c:pt idx="81">
                  <c:v>33695</c:v>
                </c:pt>
                <c:pt idx="82">
                  <c:v>33786</c:v>
                </c:pt>
                <c:pt idx="83">
                  <c:v>33878</c:v>
                </c:pt>
                <c:pt idx="84">
                  <c:v>33970</c:v>
                </c:pt>
                <c:pt idx="85">
                  <c:v>34060</c:v>
                </c:pt>
                <c:pt idx="86">
                  <c:v>34151</c:v>
                </c:pt>
                <c:pt idx="87">
                  <c:v>34243</c:v>
                </c:pt>
                <c:pt idx="88">
                  <c:v>34335</c:v>
                </c:pt>
                <c:pt idx="89">
                  <c:v>34425</c:v>
                </c:pt>
                <c:pt idx="90">
                  <c:v>34516</c:v>
                </c:pt>
                <c:pt idx="91">
                  <c:v>34608</c:v>
                </c:pt>
                <c:pt idx="92">
                  <c:v>34700</c:v>
                </c:pt>
                <c:pt idx="93">
                  <c:v>34790</c:v>
                </c:pt>
                <c:pt idx="94">
                  <c:v>34881</c:v>
                </c:pt>
                <c:pt idx="95">
                  <c:v>34973</c:v>
                </c:pt>
                <c:pt idx="96">
                  <c:v>35065</c:v>
                </c:pt>
                <c:pt idx="97">
                  <c:v>35156</c:v>
                </c:pt>
                <c:pt idx="98">
                  <c:v>35247</c:v>
                </c:pt>
                <c:pt idx="99">
                  <c:v>35339</c:v>
                </c:pt>
                <c:pt idx="100">
                  <c:v>35431</c:v>
                </c:pt>
                <c:pt idx="101">
                  <c:v>35521</c:v>
                </c:pt>
                <c:pt idx="102">
                  <c:v>35612</c:v>
                </c:pt>
                <c:pt idx="103">
                  <c:v>35704</c:v>
                </c:pt>
                <c:pt idx="104">
                  <c:v>35796</c:v>
                </c:pt>
                <c:pt idx="105">
                  <c:v>35886</c:v>
                </c:pt>
                <c:pt idx="106">
                  <c:v>35977</c:v>
                </c:pt>
                <c:pt idx="107">
                  <c:v>36069</c:v>
                </c:pt>
                <c:pt idx="108">
                  <c:v>36161</c:v>
                </c:pt>
                <c:pt idx="109">
                  <c:v>36251</c:v>
                </c:pt>
                <c:pt idx="110">
                  <c:v>36342</c:v>
                </c:pt>
                <c:pt idx="111">
                  <c:v>36434</c:v>
                </c:pt>
                <c:pt idx="112">
                  <c:v>36526</c:v>
                </c:pt>
                <c:pt idx="113">
                  <c:v>36617</c:v>
                </c:pt>
                <c:pt idx="114">
                  <c:v>36708</c:v>
                </c:pt>
                <c:pt idx="115">
                  <c:v>36800</c:v>
                </c:pt>
                <c:pt idx="116">
                  <c:v>36892</c:v>
                </c:pt>
                <c:pt idx="117">
                  <c:v>36982</c:v>
                </c:pt>
                <c:pt idx="118">
                  <c:v>37073</c:v>
                </c:pt>
                <c:pt idx="119">
                  <c:v>37165</c:v>
                </c:pt>
                <c:pt idx="120">
                  <c:v>37257</c:v>
                </c:pt>
                <c:pt idx="121">
                  <c:v>37347</c:v>
                </c:pt>
                <c:pt idx="122">
                  <c:v>37438</c:v>
                </c:pt>
                <c:pt idx="123">
                  <c:v>37530</c:v>
                </c:pt>
                <c:pt idx="124">
                  <c:v>37622</c:v>
                </c:pt>
                <c:pt idx="125">
                  <c:v>37712</c:v>
                </c:pt>
                <c:pt idx="126">
                  <c:v>37803</c:v>
                </c:pt>
                <c:pt idx="127">
                  <c:v>37895</c:v>
                </c:pt>
                <c:pt idx="128">
                  <c:v>37987</c:v>
                </c:pt>
                <c:pt idx="129">
                  <c:v>38078</c:v>
                </c:pt>
                <c:pt idx="130">
                  <c:v>38169</c:v>
                </c:pt>
                <c:pt idx="131">
                  <c:v>38261</c:v>
                </c:pt>
                <c:pt idx="132">
                  <c:v>38353</c:v>
                </c:pt>
                <c:pt idx="133">
                  <c:v>38443</c:v>
                </c:pt>
                <c:pt idx="134">
                  <c:v>38534</c:v>
                </c:pt>
                <c:pt idx="135">
                  <c:v>38626</c:v>
                </c:pt>
                <c:pt idx="136">
                  <c:v>38718</c:v>
                </c:pt>
                <c:pt idx="137">
                  <c:v>38808</c:v>
                </c:pt>
                <c:pt idx="138">
                  <c:v>38899</c:v>
                </c:pt>
                <c:pt idx="139">
                  <c:v>38991</c:v>
                </c:pt>
                <c:pt idx="140">
                  <c:v>39083</c:v>
                </c:pt>
                <c:pt idx="141">
                  <c:v>39173</c:v>
                </c:pt>
                <c:pt idx="142">
                  <c:v>39264</c:v>
                </c:pt>
                <c:pt idx="143">
                  <c:v>39356</c:v>
                </c:pt>
                <c:pt idx="144">
                  <c:v>39448</c:v>
                </c:pt>
                <c:pt idx="145">
                  <c:v>39539</c:v>
                </c:pt>
                <c:pt idx="146">
                  <c:v>39630</c:v>
                </c:pt>
                <c:pt idx="147">
                  <c:v>39722</c:v>
                </c:pt>
                <c:pt idx="148">
                  <c:v>39814</c:v>
                </c:pt>
                <c:pt idx="149">
                  <c:v>39904</c:v>
                </c:pt>
                <c:pt idx="150">
                  <c:v>39995</c:v>
                </c:pt>
                <c:pt idx="151">
                  <c:v>40087</c:v>
                </c:pt>
                <c:pt idx="152">
                  <c:v>40179</c:v>
                </c:pt>
                <c:pt idx="153">
                  <c:v>40269</c:v>
                </c:pt>
                <c:pt idx="154">
                  <c:v>40360</c:v>
                </c:pt>
                <c:pt idx="155">
                  <c:v>40452</c:v>
                </c:pt>
                <c:pt idx="156">
                  <c:v>40544</c:v>
                </c:pt>
                <c:pt idx="157">
                  <c:v>40634</c:v>
                </c:pt>
                <c:pt idx="158">
                  <c:v>40725</c:v>
                </c:pt>
                <c:pt idx="159">
                  <c:v>40817</c:v>
                </c:pt>
                <c:pt idx="160">
                  <c:v>40909</c:v>
                </c:pt>
                <c:pt idx="161">
                  <c:v>41000</c:v>
                </c:pt>
                <c:pt idx="162">
                  <c:v>41091</c:v>
                </c:pt>
                <c:pt idx="163">
                  <c:v>41183</c:v>
                </c:pt>
                <c:pt idx="164">
                  <c:v>41275</c:v>
                </c:pt>
                <c:pt idx="165">
                  <c:v>41365</c:v>
                </c:pt>
                <c:pt idx="166">
                  <c:v>41456</c:v>
                </c:pt>
                <c:pt idx="167">
                  <c:v>41548</c:v>
                </c:pt>
                <c:pt idx="168">
                  <c:v>41640</c:v>
                </c:pt>
                <c:pt idx="169">
                  <c:v>41730</c:v>
                </c:pt>
                <c:pt idx="170">
                  <c:v>41821</c:v>
                </c:pt>
                <c:pt idx="171">
                  <c:v>41913</c:v>
                </c:pt>
                <c:pt idx="172">
                  <c:v>42005</c:v>
                </c:pt>
                <c:pt idx="173">
                  <c:v>42095</c:v>
                </c:pt>
                <c:pt idx="174">
                  <c:v>42186</c:v>
                </c:pt>
                <c:pt idx="175">
                  <c:v>42278</c:v>
                </c:pt>
                <c:pt idx="176">
                  <c:v>42370</c:v>
                </c:pt>
                <c:pt idx="177">
                  <c:v>42461</c:v>
                </c:pt>
                <c:pt idx="178">
                  <c:v>42552</c:v>
                </c:pt>
                <c:pt idx="179">
                  <c:v>42644</c:v>
                </c:pt>
                <c:pt idx="180">
                  <c:v>42736</c:v>
                </c:pt>
                <c:pt idx="181">
                  <c:v>42826</c:v>
                </c:pt>
                <c:pt idx="182">
                  <c:v>42917</c:v>
                </c:pt>
              </c:numCache>
            </c:numRef>
          </c:cat>
          <c:val>
            <c:numRef>
              <c:f>'S3-Data'!$I$2:$I$184</c:f>
              <c:numCache>
                <c:formatCode>General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F66-4A15-AA1B-AC1F6303B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2361536"/>
        <c:axId val="-183680256"/>
      </c:lineChart>
      <c:dateAx>
        <c:axId val="-132361536"/>
        <c:scaling>
          <c:orientation val="minMax"/>
          <c:max val="42917"/>
          <c:min val="26481"/>
        </c:scaling>
        <c:delete val="0"/>
        <c:axPos val="b"/>
        <c:numFmt formatCode="&quot;'&quot;yy" sourceLinked="0"/>
        <c:majorTickMark val="in"/>
        <c:minorTickMark val="in"/>
        <c:tickLblPos val="low"/>
        <c:spPr>
          <a:ln/>
        </c:spPr>
        <c:txPr>
          <a:bodyPr rot="0" vert="horz" anchor="b" anchorCtr="0"/>
          <a:lstStyle/>
          <a:p>
            <a:pPr lvl="0">
              <a:defRPr/>
            </a:pPr>
            <a:endParaRPr lang="en-US"/>
          </a:p>
        </c:txPr>
        <c:crossAx val="-183680256"/>
        <c:crossesAt val="-11111"/>
        <c:auto val="1"/>
        <c:lblOffset val="100"/>
        <c:baseTimeUnit val="months"/>
        <c:majorUnit val="18"/>
        <c:majorTimeUnit val="months"/>
        <c:minorUnit val="6"/>
        <c:minorTimeUnit val="months"/>
      </c:dateAx>
      <c:valAx>
        <c:axId val="-18368025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2361536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6.8055069505200697E-2"/>
          <c:y val="0.11371555118110201"/>
          <c:w val="0.90739999513949599"/>
          <c:h val="0.80383010717410297"/>
        </c:manualLayout>
      </c:layout>
      <c:lineChart>
        <c:grouping val="standard"/>
        <c:varyColors val="1"/>
        <c:ser>
          <c:idx val="0"/>
          <c:order val="0"/>
          <c:tx>
            <c:strRef>
              <c:f>'S12-Data'!$B$1</c:f>
              <c:strCache>
                <c:ptCount val="1"/>
                <c:pt idx="0">
                  <c:v>Reported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cat>
            <c:numRef>
              <c:f>'S12-Data'!$H$2:$H$69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'S12-Data'!$B$2:$B$69</c:f>
              <c:numCache>
                <c:formatCode>0.0%</c:formatCode>
                <c:ptCount val="68"/>
                <c:pt idx="0">
                  <c:v>1.2999999999999999E-2</c:v>
                </c:pt>
                <c:pt idx="1">
                  <c:v>3.2000000000000001E-2</c:v>
                </c:pt>
                <c:pt idx="2">
                  <c:v>2.1999999999999999E-2</c:v>
                </c:pt>
                <c:pt idx="3">
                  <c:v>2.4E-2</c:v>
                </c:pt>
                <c:pt idx="4">
                  <c:v>4.2000000000000003E-2</c:v>
                </c:pt>
                <c:pt idx="5">
                  <c:v>-7.0000000000000001E-3</c:v>
                </c:pt>
                <c:pt idx="6">
                  <c:v>0.03</c:v>
                </c:pt>
                <c:pt idx="7">
                  <c:v>1.4999999999999999E-2</c:v>
                </c:pt>
                <c:pt idx="8">
                  <c:v>3.4000000000000002E-2</c:v>
                </c:pt>
                <c:pt idx="9">
                  <c:v>3.2000000000000001E-2</c:v>
                </c:pt>
                <c:pt idx="10">
                  <c:v>2.5999999999999999E-2</c:v>
                </c:pt>
                <c:pt idx="11">
                  <c:v>4.3999999999999997E-2</c:v>
                </c:pt>
                <c:pt idx="12">
                  <c:v>0.02</c:v>
                </c:pt>
                <c:pt idx="13">
                  <c:v>2.7E-2</c:v>
                </c:pt>
                <c:pt idx="14">
                  <c:v>6.2E-2</c:v>
                </c:pt>
                <c:pt idx="15">
                  <c:v>3.7999999999999999E-2</c:v>
                </c:pt>
                <c:pt idx="16">
                  <c:v>2.1000000000000001E-2</c:v>
                </c:pt>
                <c:pt idx="17">
                  <c:v>3.6999999999999998E-2</c:v>
                </c:pt>
                <c:pt idx="18">
                  <c:v>3.7999999999999999E-2</c:v>
                </c:pt>
                <c:pt idx="19">
                  <c:v>-1.6E-2</c:v>
                </c:pt>
                <c:pt idx="20">
                  <c:v>0.04</c:v>
                </c:pt>
                <c:pt idx="21">
                  <c:v>4.5999999999999999E-2</c:v>
                </c:pt>
                <c:pt idx="22">
                  <c:v>2.5999999999999999E-2</c:v>
                </c:pt>
                <c:pt idx="23">
                  <c:v>0.05</c:v>
                </c:pt>
                <c:pt idx="24">
                  <c:v>4.3999999999999997E-2</c:v>
                </c:pt>
                <c:pt idx="25">
                  <c:v>5.3999999999999999E-2</c:v>
                </c:pt>
                <c:pt idx="26">
                  <c:v>6.4000000000000001E-2</c:v>
                </c:pt>
                <c:pt idx="27">
                  <c:v>-0.09</c:v>
                </c:pt>
                <c:pt idx="28">
                  <c:v>-2.5000000000000001E-2</c:v>
                </c:pt>
                <c:pt idx="29">
                  <c:v>1.9E-2</c:v>
                </c:pt>
                <c:pt idx="30">
                  <c:v>3.5999999999999997E-2</c:v>
                </c:pt>
                <c:pt idx="31">
                  <c:v>0.03</c:v>
                </c:pt>
                <c:pt idx="32">
                  <c:v>8.9999999999999993E-3</c:v>
                </c:pt>
                <c:pt idx="33">
                  <c:v>-3.0000000000000001E-3</c:v>
                </c:pt>
                <c:pt idx="34">
                  <c:v>1.4E-2</c:v>
                </c:pt>
                <c:pt idx="35">
                  <c:v>0.03</c:v>
                </c:pt>
                <c:pt idx="36">
                  <c:v>4.4999999999999998E-2</c:v>
                </c:pt>
                <c:pt idx="37">
                  <c:v>4.3999999999999997E-2</c:v>
                </c:pt>
                <c:pt idx="38">
                  <c:v>3.1E-2</c:v>
                </c:pt>
                <c:pt idx="39">
                  <c:v>1.2999999999999999E-2</c:v>
                </c:pt>
                <c:pt idx="40">
                  <c:v>2.3E-2</c:v>
                </c:pt>
                <c:pt idx="41">
                  <c:v>0.01</c:v>
                </c:pt>
                <c:pt idx="42">
                  <c:v>2.1000000000000001E-2</c:v>
                </c:pt>
                <c:pt idx="43">
                  <c:v>2.1999999999999999E-2</c:v>
                </c:pt>
                <c:pt idx="44">
                  <c:v>1.2E-2</c:v>
                </c:pt>
                <c:pt idx="45">
                  <c:v>4.0000000000000001E-3</c:v>
                </c:pt>
                <c:pt idx="46">
                  <c:v>2.1999999999999999E-2</c:v>
                </c:pt>
                <c:pt idx="47">
                  <c:v>1.0999999999999999E-2</c:v>
                </c:pt>
                <c:pt idx="48">
                  <c:v>2.1000000000000001E-2</c:v>
                </c:pt>
                <c:pt idx="49">
                  <c:v>2.4E-2</c:v>
                </c:pt>
                <c:pt idx="50">
                  <c:v>1.2E-2</c:v>
                </c:pt>
                <c:pt idx="51">
                  <c:v>-8.9999999999999993E-3</c:v>
                </c:pt>
                <c:pt idx="52">
                  <c:v>-2.9000000000000001E-2</c:v>
                </c:pt>
                <c:pt idx="53">
                  <c:v>2.4E-2</c:v>
                </c:pt>
                <c:pt idx="54">
                  <c:v>1.4E-2</c:v>
                </c:pt>
                <c:pt idx="55">
                  <c:v>8.0000000000000002E-3</c:v>
                </c:pt>
                <c:pt idx="56">
                  <c:v>1E-3</c:v>
                </c:pt>
                <c:pt idx="57">
                  <c:v>2.3E-2</c:v>
                </c:pt>
                <c:pt idx="58">
                  <c:v>1.7999999999999999E-2</c:v>
                </c:pt>
                <c:pt idx="59">
                  <c:v>0.03</c:v>
                </c:pt>
                <c:pt idx="60">
                  <c:v>3.1E-2</c:v>
                </c:pt>
                <c:pt idx="61">
                  <c:v>-3.0000000000000001E-3</c:v>
                </c:pt>
                <c:pt idx="62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F-41F8-A268-A17956EC2478}"/>
            </c:ext>
          </c:extLst>
        </c:ser>
        <c:ser>
          <c:idx val="1"/>
          <c:order val="1"/>
          <c:tx>
            <c:strRef>
              <c:f>'S12-Data'!$D$1</c:f>
              <c:strCache>
                <c:ptCount val="1"/>
                <c:pt idx="0">
                  <c:v>Optimistic</c:v>
                </c:pt>
              </c:strCache>
            </c:strRef>
          </c:tx>
          <c:spPr>
            <a:ln w="28575" cmpd="sng"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numRef>
              <c:f>'S12-Data'!$H$2:$H$69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'S12-Data'!$D$2:$D$68</c:f>
              <c:numCache>
                <c:formatCode>General</c:formatCode>
                <c:ptCount val="67"/>
                <c:pt idx="62" formatCode="0.0%">
                  <c:v>0.02</c:v>
                </c:pt>
                <c:pt idx="63" formatCode="0.0%">
                  <c:v>3.9E-2</c:v>
                </c:pt>
                <c:pt idx="64" formatCode="0.0%">
                  <c:v>2.8000000000000001E-2</c:v>
                </c:pt>
                <c:pt idx="65" formatCode="0.0%">
                  <c:v>2.5000000000000001E-2</c:v>
                </c:pt>
                <c:pt idx="66" formatCode="0.0%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F-41F8-A268-A17956EC2478}"/>
            </c:ext>
          </c:extLst>
        </c:ser>
        <c:ser>
          <c:idx val="2"/>
          <c:order val="2"/>
          <c:tx>
            <c:strRef>
              <c:f>'S12-Data'!$C$1</c:f>
              <c:strCache>
                <c:ptCount val="1"/>
                <c:pt idx="0">
                  <c:v>Consensus</c:v>
                </c:pt>
              </c:strCache>
            </c:strRef>
          </c:tx>
          <c:spPr>
            <a:ln w="28575" cmpd="sng">
              <a:solidFill>
                <a:srgbClr val="A5A5A5"/>
              </a:solidFill>
              <a:prstDash val="sysDot"/>
            </a:ln>
          </c:spPr>
          <c:marker>
            <c:symbol val="none"/>
          </c:marker>
          <c:cat>
            <c:numRef>
              <c:f>'S12-Data'!$H$2:$H$69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'S12-Data'!$C$2:$C$68</c:f>
              <c:numCache>
                <c:formatCode>0.0%</c:formatCode>
                <c:ptCount val="67"/>
                <c:pt idx="62">
                  <c:v>0.02</c:v>
                </c:pt>
                <c:pt idx="63">
                  <c:v>2.8000000000000001E-2</c:v>
                </c:pt>
                <c:pt idx="64">
                  <c:v>2.1999999999999999E-2</c:v>
                </c:pt>
                <c:pt idx="65">
                  <c:v>1.9E-2</c:v>
                </c:pt>
                <c:pt idx="66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AF-41F8-A268-A17956EC2478}"/>
            </c:ext>
          </c:extLst>
        </c:ser>
        <c:ser>
          <c:idx val="3"/>
          <c:order val="3"/>
          <c:tx>
            <c:strRef>
              <c:f>'S12-Data'!$E$1</c:f>
              <c:strCache>
                <c:ptCount val="1"/>
                <c:pt idx="0">
                  <c:v>Pessimistic</c:v>
                </c:pt>
              </c:strCache>
            </c:strRef>
          </c:tx>
          <c:spPr>
            <a:ln w="28575" cmpd="sng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'S12-Data'!$H$2:$H$69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'S12-Data'!$E$2:$E$68</c:f>
              <c:numCache>
                <c:formatCode>0.0%</c:formatCode>
                <c:ptCount val="67"/>
                <c:pt idx="62">
                  <c:v>0.02</c:v>
                </c:pt>
                <c:pt idx="63">
                  <c:v>1.9E-2</c:v>
                </c:pt>
                <c:pt idx="64">
                  <c:v>1.7000000000000001E-2</c:v>
                </c:pt>
                <c:pt idx="65">
                  <c:v>0.01</c:v>
                </c:pt>
                <c:pt idx="66">
                  <c:v>1.7000000000000001E-2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AF-41F8-A268-A17956EC2478}"/>
            </c:ext>
          </c:extLst>
        </c:ser>
        <c:ser>
          <c:idx val="4"/>
          <c:order val="4"/>
          <c:tx>
            <c:strRef>
              <c:f>'S12-Data'!$F$1</c:f>
              <c:strCache>
                <c:ptCount val="1"/>
                <c:pt idx="0">
                  <c:v>2009-2016 Average</c:v>
                </c:pt>
              </c:strCache>
            </c:strRef>
          </c:tx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45"/>
              <c:layout>
                <c:manualLayout>
                  <c:x val="-8.9506172839506196E-2"/>
                  <c:y val="-0.152421806649168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2009-2016</a:t>
                    </a:r>
                    <a:r>
                      <a:rPr lang="en-US" baseline="0"/>
                      <a:t> Average:</a:t>
                    </a:r>
                  </a:p>
                  <a:p>
                    <a:fld id="{B9C5E422-1543-4668-830C-52F78B81C5E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845-482D-B0A7-78E3ECB734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'S12-Data'!$H$2:$H$69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'S12-Data'!$F$2:$F$65</c:f>
              <c:numCache>
                <c:formatCode>0.0%</c:formatCode>
                <c:ptCount val="64"/>
                <c:pt idx="28">
                  <c:v>1.5781250000000004E-2</c:v>
                </c:pt>
                <c:pt idx="29">
                  <c:v>1.5781250000000004E-2</c:v>
                </c:pt>
                <c:pt idx="30">
                  <c:v>1.5781250000000004E-2</c:v>
                </c:pt>
                <c:pt idx="31">
                  <c:v>1.5781250000000004E-2</c:v>
                </c:pt>
                <c:pt idx="32">
                  <c:v>1.5781250000000004E-2</c:v>
                </c:pt>
                <c:pt idx="33">
                  <c:v>1.5781250000000004E-2</c:v>
                </c:pt>
                <c:pt idx="34">
                  <c:v>1.5781250000000004E-2</c:v>
                </c:pt>
                <c:pt idx="35">
                  <c:v>1.5781250000000004E-2</c:v>
                </c:pt>
                <c:pt idx="36">
                  <c:v>1.5781250000000004E-2</c:v>
                </c:pt>
                <c:pt idx="37">
                  <c:v>1.5781250000000004E-2</c:v>
                </c:pt>
                <c:pt idx="38">
                  <c:v>1.5781250000000004E-2</c:v>
                </c:pt>
                <c:pt idx="39">
                  <c:v>1.5781250000000004E-2</c:v>
                </c:pt>
                <c:pt idx="40">
                  <c:v>1.5781250000000004E-2</c:v>
                </c:pt>
                <c:pt idx="41">
                  <c:v>1.5781250000000004E-2</c:v>
                </c:pt>
                <c:pt idx="42">
                  <c:v>1.5781250000000004E-2</c:v>
                </c:pt>
                <c:pt idx="43">
                  <c:v>1.5781250000000004E-2</c:v>
                </c:pt>
                <c:pt idx="44">
                  <c:v>1.5781250000000004E-2</c:v>
                </c:pt>
                <c:pt idx="45">
                  <c:v>1.5781250000000004E-2</c:v>
                </c:pt>
                <c:pt idx="46">
                  <c:v>1.5781250000000004E-2</c:v>
                </c:pt>
                <c:pt idx="47">
                  <c:v>1.5781250000000004E-2</c:v>
                </c:pt>
                <c:pt idx="48">
                  <c:v>1.5781250000000004E-2</c:v>
                </c:pt>
                <c:pt idx="49">
                  <c:v>1.5781250000000004E-2</c:v>
                </c:pt>
                <c:pt idx="50">
                  <c:v>1.5781250000000004E-2</c:v>
                </c:pt>
                <c:pt idx="51">
                  <c:v>1.5781250000000004E-2</c:v>
                </c:pt>
                <c:pt idx="52">
                  <c:v>1.5781250000000004E-2</c:v>
                </c:pt>
                <c:pt idx="53">
                  <c:v>1.5781250000000004E-2</c:v>
                </c:pt>
                <c:pt idx="54">
                  <c:v>1.5781250000000004E-2</c:v>
                </c:pt>
                <c:pt idx="55">
                  <c:v>1.5781250000000004E-2</c:v>
                </c:pt>
                <c:pt idx="56">
                  <c:v>1.5781250000000004E-2</c:v>
                </c:pt>
                <c:pt idx="57">
                  <c:v>1.5781250000000004E-2</c:v>
                </c:pt>
                <c:pt idx="58">
                  <c:v>1.5781250000000004E-2</c:v>
                </c:pt>
                <c:pt idx="59">
                  <c:v>1.5781250000000004E-2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AF-41F8-A268-A17956EC2478}"/>
            </c:ext>
          </c:extLst>
        </c:ser>
        <c:ser>
          <c:idx val="5"/>
          <c:order val="5"/>
          <c:tx>
            <c:strRef>
              <c:f>'S12-Data'!$G$1</c:f>
              <c:strCache>
                <c:ptCount val="1"/>
                <c:pt idx="0">
                  <c:v>Zero Line</c:v>
                </c:pt>
              </c:strCache>
            </c:strRef>
          </c:tx>
          <c:spPr>
            <a:ln w="12700" cmpd="sng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'S12-Data'!$H$2:$H$69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'S12-Data'!$G$2:$G$69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AF-41F8-A268-A17956EC2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028400"/>
        <c:axId val="-131034800"/>
      </c:lineChart>
      <c:dateAx>
        <c:axId val="-131028400"/>
        <c:scaling>
          <c:orientation val="minMax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 lvl="0">
              <a:defRPr/>
            </a:pPr>
            <a:endParaRPr lang="en-US"/>
          </a:p>
        </c:txPr>
        <c:crossAx val="-131034800"/>
        <c:crossesAt val="-100000"/>
        <c:auto val="1"/>
        <c:lblOffset val="100"/>
        <c:baseTimeUnit val="months"/>
        <c:majorUnit val="1"/>
        <c:majorTimeUnit val="years"/>
        <c:minorUnit val="3"/>
        <c:minorTimeUnit val="months"/>
      </c:dateAx>
      <c:valAx>
        <c:axId val="-13103480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1028400"/>
        <c:crosses val="autoZero"/>
        <c:crossBetween val="midCat"/>
      </c:valAx>
      <c:spPr>
        <a:solidFill>
          <a:srgbClr val="FFFFFF"/>
        </a:solidFill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/>
      <c:overlay val="0"/>
      <c:txPr>
        <a:bodyPr/>
        <a:lstStyle/>
        <a:p>
          <a:pPr lvl="0">
            <a:defRPr sz="10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6.2825532225138495E-2"/>
          <c:y val="0.106977252843395"/>
          <c:w val="0.92028130164285016"/>
          <c:h val="0.80933070866141699"/>
        </c:manualLayout>
      </c:layout>
      <c:lineChart>
        <c:grouping val="standard"/>
        <c:varyColors val="1"/>
        <c:ser>
          <c:idx val="0"/>
          <c:order val="0"/>
          <c:tx>
            <c:strRef>
              <c:f>'S13-Data'!$E$1</c:f>
              <c:strCache>
                <c:ptCount val="1"/>
                <c:pt idx="0">
                  <c:v>Unemployed 15-26 Weeks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dLbls>
            <c:dLbl>
              <c:idx val="54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F6-412A-A434-AE1DDB540FA7}"/>
                </c:ext>
              </c:extLst>
            </c:dLbl>
            <c:dLbl>
              <c:idx val="549"/>
              <c:layout>
                <c:manualLayout>
                  <c:x val="-4.1666666666666664E-2"/>
                  <c:y val="8.33333333333333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Oct 2017:</a:t>
                    </a:r>
                  </a:p>
                  <a:p>
                    <a:fld id="{64DD5A74-704D-4568-A813-922753F6B8A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E76-4421-950D-A980D62D39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'S13-Data'!$C$2:$C$551</c:f>
              <c:numCache>
                <c:formatCode>yyyy\-mm\-dd</c:formatCode>
                <c:ptCount val="550"/>
                <c:pt idx="0">
                  <c:v>26299</c:v>
                </c:pt>
                <c:pt idx="1">
                  <c:v>26330</c:v>
                </c:pt>
                <c:pt idx="2">
                  <c:v>26359</c:v>
                </c:pt>
                <c:pt idx="3">
                  <c:v>26390</c:v>
                </c:pt>
                <c:pt idx="4">
                  <c:v>26420</c:v>
                </c:pt>
                <c:pt idx="5">
                  <c:v>26451</c:v>
                </c:pt>
                <c:pt idx="6">
                  <c:v>26481</c:v>
                </c:pt>
                <c:pt idx="7">
                  <c:v>26512</c:v>
                </c:pt>
                <c:pt idx="8">
                  <c:v>26543</c:v>
                </c:pt>
                <c:pt idx="9">
                  <c:v>26573</c:v>
                </c:pt>
                <c:pt idx="10">
                  <c:v>26604</c:v>
                </c:pt>
                <c:pt idx="11">
                  <c:v>26634</c:v>
                </c:pt>
                <c:pt idx="12">
                  <c:v>26665</c:v>
                </c:pt>
                <c:pt idx="13">
                  <c:v>26696</c:v>
                </c:pt>
                <c:pt idx="14">
                  <c:v>26724</c:v>
                </c:pt>
                <c:pt idx="15">
                  <c:v>26755</c:v>
                </c:pt>
                <c:pt idx="16">
                  <c:v>26785</c:v>
                </c:pt>
                <c:pt idx="17">
                  <c:v>26816</c:v>
                </c:pt>
                <c:pt idx="18">
                  <c:v>26846</c:v>
                </c:pt>
                <c:pt idx="19">
                  <c:v>26877</c:v>
                </c:pt>
                <c:pt idx="20">
                  <c:v>26908</c:v>
                </c:pt>
                <c:pt idx="21">
                  <c:v>26938</c:v>
                </c:pt>
                <c:pt idx="22">
                  <c:v>26969</c:v>
                </c:pt>
                <c:pt idx="23">
                  <c:v>26999</c:v>
                </c:pt>
                <c:pt idx="24">
                  <c:v>27030</c:v>
                </c:pt>
                <c:pt idx="25">
                  <c:v>27061</c:v>
                </c:pt>
                <c:pt idx="26">
                  <c:v>27089</c:v>
                </c:pt>
                <c:pt idx="27">
                  <c:v>27120</c:v>
                </c:pt>
                <c:pt idx="28">
                  <c:v>27150</c:v>
                </c:pt>
                <c:pt idx="29">
                  <c:v>27181</c:v>
                </c:pt>
                <c:pt idx="30">
                  <c:v>27211</c:v>
                </c:pt>
                <c:pt idx="31">
                  <c:v>27242</c:v>
                </c:pt>
                <c:pt idx="32">
                  <c:v>27273</c:v>
                </c:pt>
                <c:pt idx="33">
                  <c:v>27303</c:v>
                </c:pt>
                <c:pt idx="34">
                  <c:v>27334</c:v>
                </c:pt>
                <c:pt idx="35">
                  <c:v>27364</c:v>
                </c:pt>
                <c:pt idx="36">
                  <c:v>27395</c:v>
                </c:pt>
                <c:pt idx="37">
                  <c:v>27426</c:v>
                </c:pt>
                <c:pt idx="38">
                  <c:v>27454</c:v>
                </c:pt>
                <c:pt idx="39">
                  <c:v>27485</c:v>
                </c:pt>
                <c:pt idx="40">
                  <c:v>27515</c:v>
                </c:pt>
                <c:pt idx="41">
                  <c:v>27546</c:v>
                </c:pt>
                <c:pt idx="42">
                  <c:v>27576</c:v>
                </c:pt>
                <c:pt idx="43">
                  <c:v>27607</c:v>
                </c:pt>
                <c:pt idx="44">
                  <c:v>27638</c:v>
                </c:pt>
                <c:pt idx="45">
                  <c:v>27668</c:v>
                </c:pt>
                <c:pt idx="46">
                  <c:v>27699</c:v>
                </c:pt>
                <c:pt idx="47">
                  <c:v>27729</c:v>
                </c:pt>
                <c:pt idx="48">
                  <c:v>27760</c:v>
                </c:pt>
                <c:pt idx="49">
                  <c:v>27791</c:v>
                </c:pt>
                <c:pt idx="50">
                  <c:v>27820</c:v>
                </c:pt>
                <c:pt idx="51">
                  <c:v>27851</c:v>
                </c:pt>
                <c:pt idx="52">
                  <c:v>27881</c:v>
                </c:pt>
                <c:pt idx="53">
                  <c:v>27912</c:v>
                </c:pt>
                <c:pt idx="54">
                  <c:v>27942</c:v>
                </c:pt>
                <c:pt idx="55">
                  <c:v>27973</c:v>
                </c:pt>
                <c:pt idx="56">
                  <c:v>28004</c:v>
                </c:pt>
                <c:pt idx="57">
                  <c:v>28034</c:v>
                </c:pt>
                <c:pt idx="58">
                  <c:v>28065</c:v>
                </c:pt>
                <c:pt idx="59">
                  <c:v>28095</c:v>
                </c:pt>
                <c:pt idx="60">
                  <c:v>28126</c:v>
                </c:pt>
                <c:pt idx="61">
                  <c:v>28157</c:v>
                </c:pt>
                <c:pt idx="62">
                  <c:v>28185</c:v>
                </c:pt>
                <c:pt idx="63">
                  <c:v>28216</c:v>
                </c:pt>
                <c:pt idx="64">
                  <c:v>28246</c:v>
                </c:pt>
                <c:pt idx="65">
                  <c:v>28277</c:v>
                </c:pt>
                <c:pt idx="66">
                  <c:v>28307</c:v>
                </c:pt>
                <c:pt idx="67">
                  <c:v>28338</c:v>
                </c:pt>
                <c:pt idx="68">
                  <c:v>28369</c:v>
                </c:pt>
                <c:pt idx="69">
                  <c:v>28399</c:v>
                </c:pt>
                <c:pt idx="70">
                  <c:v>28430</c:v>
                </c:pt>
                <c:pt idx="71">
                  <c:v>28460</c:v>
                </c:pt>
                <c:pt idx="72">
                  <c:v>28491</c:v>
                </c:pt>
                <c:pt idx="73">
                  <c:v>28522</c:v>
                </c:pt>
                <c:pt idx="74">
                  <c:v>28550</c:v>
                </c:pt>
                <c:pt idx="75">
                  <c:v>28581</c:v>
                </c:pt>
                <c:pt idx="76">
                  <c:v>28611</c:v>
                </c:pt>
                <c:pt idx="77">
                  <c:v>28642</c:v>
                </c:pt>
                <c:pt idx="78">
                  <c:v>28672</c:v>
                </c:pt>
                <c:pt idx="79">
                  <c:v>28703</c:v>
                </c:pt>
                <c:pt idx="80">
                  <c:v>28734</c:v>
                </c:pt>
                <c:pt idx="81">
                  <c:v>28764</c:v>
                </c:pt>
                <c:pt idx="82">
                  <c:v>28795</c:v>
                </c:pt>
                <c:pt idx="83">
                  <c:v>28825</c:v>
                </c:pt>
                <c:pt idx="84">
                  <c:v>28856</c:v>
                </c:pt>
                <c:pt idx="85">
                  <c:v>28887</c:v>
                </c:pt>
                <c:pt idx="86">
                  <c:v>28915</c:v>
                </c:pt>
                <c:pt idx="87">
                  <c:v>28946</c:v>
                </c:pt>
                <c:pt idx="88">
                  <c:v>28976</c:v>
                </c:pt>
                <c:pt idx="89">
                  <c:v>29007</c:v>
                </c:pt>
                <c:pt idx="90">
                  <c:v>29037</c:v>
                </c:pt>
                <c:pt idx="91">
                  <c:v>29068</c:v>
                </c:pt>
                <c:pt idx="92">
                  <c:v>29099</c:v>
                </c:pt>
                <c:pt idx="93">
                  <c:v>29129</c:v>
                </c:pt>
                <c:pt idx="94">
                  <c:v>29160</c:v>
                </c:pt>
                <c:pt idx="95">
                  <c:v>29190</c:v>
                </c:pt>
                <c:pt idx="96">
                  <c:v>29221</c:v>
                </c:pt>
                <c:pt idx="97">
                  <c:v>29252</c:v>
                </c:pt>
                <c:pt idx="98">
                  <c:v>29281</c:v>
                </c:pt>
                <c:pt idx="99">
                  <c:v>29312</c:v>
                </c:pt>
                <c:pt idx="100">
                  <c:v>29342</c:v>
                </c:pt>
                <c:pt idx="101">
                  <c:v>29373</c:v>
                </c:pt>
                <c:pt idx="102">
                  <c:v>29403</c:v>
                </c:pt>
                <c:pt idx="103">
                  <c:v>29434</c:v>
                </c:pt>
                <c:pt idx="104">
                  <c:v>29465</c:v>
                </c:pt>
                <c:pt idx="105">
                  <c:v>29495</c:v>
                </c:pt>
                <c:pt idx="106">
                  <c:v>29526</c:v>
                </c:pt>
                <c:pt idx="107">
                  <c:v>29556</c:v>
                </c:pt>
                <c:pt idx="108">
                  <c:v>29587</c:v>
                </c:pt>
                <c:pt idx="109">
                  <c:v>29618</c:v>
                </c:pt>
                <c:pt idx="110">
                  <c:v>29646</c:v>
                </c:pt>
                <c:pt idx="111">
                  <c:v>29677</c:v>
                </c:pt>
                <c:pt idx="112">
                  <c:v>29707</c:v>
                </c:pt>
                <c:pt idx="113">
                  <c:v>29738</c:v>
                </c:pt>
                <c:pt idx="114">
                  <c:v>29768</c:v>
                </c:pt>
                <c:pt idx="115">
                  <c:v>29799</c:v>
                </c:pt>
                <c:pt idx="116">
                  <c:v>29830</c:v>
                </c:pt>
                <c:pt idx="117">
                  <c:v>29860</c:v>
                </c:pt>
                <c:pt idx="118">
                  <c:v>29891</c:v>
                </c:pt>
                <c:pt idx="119">
                  <c:v>29921</c:v>
                </c:pt>
                <c:pt idx="120">
                  <c:v>29952</c:v>
                </c:pt>
                <c:pt idx="121">
                  <c:v>29983</c:v>
                </c:pt>
                <c:pt idx="122">
                  <c:v>30011</c:v>
                </c:pt>
                <c:pt idx="123">
                  <c:v>30042</c:v>
                </c:pt>
                <c:pt idx="124">
                  <c:v>30072</c:v>
                </c:pt>
                <c:pt idx="125">
                  <c:v>30103</c:v>
                </c:pt>
                <c:pt idx="126">
                  <c:v>30133</c:v>
                </c:pt>
                <c:pt idx="127">
                  <c:v>30164</c:v>
                </c:pt>
                <c:pt idx="128">
                  <c:v>30195</c:v>
                </c:pt>
                <c:pt idx="129">
                  <c:v>30225</c:v>
                </c:pt>
                <c:pt idx="130">
                  <c:v>30256</c:v>
                </c:pt>
                <c:pt idx="131">
                  <c:v>30286</c:v>
                </c:pt>
                <c:pt idx="132">
                  <c:v>30317</c:v>
                </c:pt>
                <c:pt idx="133">
                  <c:v>30348</c:v>
                </c:pt>
                <c:pt idx="134">
                  <c:v>30376</c:v>
                </c:pt>
                <c:pt idx="135">
                  <c:v>30407</c:v>
                </c:pt>
                <c:pt idx="136">
                  <c:v>30437</c:v>
                </c:pt>
                <c:pt idx="137">
                  <c:v>30468</c:v>
                </c:pt>
                <c:pt idx="138">
                  <c:v>30498</c:v>
                </c:pt>
                <c:pt idx="139">
                  <c:v>30529</c:v>
                </c:pt>
                <c:pt idx="140">
                  <c:v>30560</c:v>
                </c:pt>
                <c:pt idx="141">
                  <c:v>30590</c:v>
                </c:pt>
                <c:pt idx="142">
                  <c:v>30621</c:v>
                </c:pt>
                <c:pt idx="143">
                  <c:v>30651</c:v>
                </c:pt>
                <c:pt idx="144">
                  <c:v>30682</c:v>
                </c:pt>
                <c:pt idx="145">
                  <c:v>30713</c:v>
                </c:pt>
                <c:pt idx="146">
                  <c:v>30742</c:v>
                </c:pt>
                <c:pt idx="147">
                  <c:v>30773</c:v>
                </c:pt>
                <c:pt idx="148">
                  <c:v>30803</c:v>
                </c:pt>
                <c:pt idx="149">
                  <c:v>30834</c:v>
                </c:pt>
                <c:pt idx="150">
                  <c:v>30864</c:v>
                </c:pt>
                <c:pt idx="151">
                  <c:v>30895</c:v>
                </c:pt>
                <c:pt idx="152">
                  <c:v>30926</c:v>
                </c:pt>
                <c:pt idx="153">
                  <c:v>30956</c:v>
                </c:pt>
                <c:pt idx="154">
                  <c:v>30987</c:v>
                </c:pt>
                <c:pt idx="155">
                  <c:v>31017</c:v>
                </c:pt>
                <c:pt idx="156">
                  <c:v>31048</c:v>
                </c:pt>
                <c:pt idx="157">
                  <c:v>31079</c:v>
                </c:pt>
                <c:pt idx="158">
                  <c:v>31107</c:v>
                </c:pt>
                <c:pt idx="159">
                  <c:v>31138</c:v>
                </c:pt>
                <c:pt idx="160">
                  <c:v>31168</c:v>
                </c:pt>
                <c:pt idx="161">
                  <c:v>31199</c:v>
                </c:pt>
                <c:pt idx="162">
                  <c:v>31229</c:v>
                </c:pt>
                <c:pt idx="163">
                  <c:v>31260</c:v>
                </c:pt>
                <c:pt idx="164">
                  <c:v>31291</c:v>
                </c:pt>
                <c:pt idx="165">
                  <c:v>31321</c:v>
                </c:pt>
                <c:pt idx="166">
                  <c:v>31352</c:v>
                </c:pt>
                <c:pt idx="167">
                  <c:v>31382</c:v>
                </c:pt>
                <c:pt idx="168">
                  <c:v>31413</c:v>
                </c:pt>
                <c:pt idx="169">
                  <c:v>31444</c:v>
                </c:pt>
                <c:pt idx="170">
                  <c:v>31472</c:v>
                </c:pt>
                <c:pt idx="171">
                  <c:v>31503</c:v>
                </c:pt>
                <c:pt idx="172">
                  <c:v>31533</c:v>
                </c:pt>
                <c:pt idx="173">
                  <c:v>31564</c:v>
                </c:pt>
                <c:pt idx="174">
                  <c:v>31594</c:v>
                </c:pt>
                <c:pt idx="175">
                  <c:v>31625</c:v>
                </c:pt>
                <c:pt idx="176">
                  <c:v>31656</c:v>
                </c:pt>
                <c:pt idx="177">
                  <c:v>31686</c:v>
                </c:pt>
                <c:pt idx="178">
                  <c:v>31717</c:v>
                </c:pt>
                <c:pt idx="179">
                  <c:v>31747</c:v>
                </c:pt>
                <c:pt idx="180">
                  <c:v>31778</c:v>
                </c:pt>
                <c:pt idx="181">
                  <c:v>31809</c:v>
                </c:pt>
                <c:pt idx="182">
                  <c:v>31837</c:v>
                </c:pt>
                <c:pt idx="183">
                  <c:v>31868</c:v>
                </c:pt>
                <c:pt idx="184">
                  <c:v>31898</c:v>
                </c:pt>
                <c:pt idx="185">
                  <c:v>31929</c:v>
                </c:pt>
                <c:pt idx="186">
                  <c:v>31959</c:v>
                </c:pt>
                <c:pt idx="187">
                  <c:v>31990</c:v>
                </c:pt>
                <c:pt idx="188">
                  <c:v>32021</c:v>
                </c:pt>
                <c:pt idx="189">
                  <c:v>32051</c:v>
                </c:pt>
                <c:pt idx="190">
                  <c:v>32082</c:v>
                </c:pt>
                <c:pt idx="191">
                  <c:v>32112</c:v>
                </c:pt>
                <c:pt idx="192">
                  <c:v>32143</c:v>
                </c:pt>
                <c:pt idx="193">
                  <c:v>32174</c:v>
                </c:pt>
                <c:pt idx="194">
                  <c:v>32203</c:v>
                </c:pt>
                <c:pt idx="195">
                  <c:v>32234</c:v>
                </c:pt>
                <c:pt idx="196">
                  <c:v>32264</c:v>
                </c:pt>
                <c:pt idx="197">
                  <c:v>32295</c:v>
                </c:pt>
                <c:pt idx="198">
                  <c:v>32325</c:v>
                </c:pt>
                <c:pt idx="199">
                  <c:v>32356</c:v>
                </c:pt>
                <c:pt idx="200">
                  <c:v>32387</c:v>
                </c:pt>
                <c:pt idx="201">
                  <c:v>32417</c:v>
                </c:pt>
                <c:pt idx="202">
                  <c:v>32448</c:v>
                </c:pt>
                <c:pt idx="203">
                  <c:v>32478</c:v>
                </c:pt>
                <c:pt idx="204">
                  <c:v>32509</c:v>
                </c:pt>
                <c:pt idx="205">
                  <c:v>32540</c:v>
                </c:pt>
                <c:pt idx="206">
                  <c:v>32568</c:v>
                </c:pt>
                <c:pt idx="207">
                  <c:v>32599</c:v>
                </c:pt>
                <c:pt idx="208">
                  <c:v>32629</c:v>
                </c:pt>
                <c:pt idx="209">
                  <c:v>32660</c:v>
                </c:pt>
                <c:pt idx="210">
                  <c:v>32690</c:v>
                </c:pt>
                <c:pt idx="211">
                  <c:v>32721</c:v>
                </c:pt>
                <c:pt idx="212">
                  <c:v>32752</c:v>
                </c:pt>
                <c:pt idx="213">
                  <c:v>32782</c:v>
                </c:pt>
                <c:pt idx="214">
                  <c:v>32813</c:v>
                </c:pt>
                <c:pt idx="215">
                  <c:v>32843</c:v>
                </c:pt>
                <c:pt idx="216">
                  <c:v>32874</c:v>
                </c:pt>
                <c:pt idx="217">
                  <c:v>32905</c:v>
                </c:pt>
                <c:pt idx="218">
                  <c:v>32933</c:v>
                </c:pt>
                <c:pt idx="219">
                  <c:v>32964</c:v>
                </c:pt>
                <c:pt idx="220">
                  <c:v>32994</c:v>
                </c:pt>
                <c:pt idx="221">
                  <c:v>33025</c:v>
                </c:pt>
                <c:pt idx="222">
                  <c:v>33055</c:v>
                </c:pt>
                <c:pt idx="223">
                  <c:v>33086</c:v>
                </c:pt>
                <c:pt idx="224">
                  <c:v>33117</c:v>
                </c:pt>
                <c:pt idx="225">
                  <c:v>33147</c:v>
                </c:pt>
                <c:pt idx="226">
                  <c:v>33178</c:v>
                </c:pt>
                <c:pt idx="227">
                  <c:v>33208</c:v>
                </c:pt>
                <c:pt idx="228">
                  <c:v>33239</c:v>
                </c:pt>
                <c:pt idx="229">
                  <c:v>33270</c:v>
                </c:pt>
                <c:pt idx="230">
                  <c:v>33298</c:v>
                </c:pt>
                <c:pt idx="231">
                  <c:v>33329</c:v>
                </c:pt>
                <c:pt idx="232">
                  <c:v>33359</c:v>
                </c:pt>
                <c:pt idx="233">
                  <c:v>33390</c:v>
                </c:pt>
                <c:pt idx="234">
                  <c:v>33420</c:v>
                </c:pt>
                <c:pt idx="235">
                  <c:v>33451</c:v>
                </c:pt>
                <c:pt idx="236">
                  <c:v>33482</c:v>
                </c:pt>
                <c:pt idx="237">
                  <c:v>33512</c:v>
                </c:pt>
                <c:pt idx="238">
                  <c:v>33543</c:v>
                </c:pt>
                <c:pt idx="239">
                  <c:v>33573</c:v>
                </c:pt>
                <c:pt idx="240">
                  <c:v>33604</c:v>
                </c:pt>
                <c:pt idx="241">
                  <c:v>33635</c:v>
                </c:pt>
                <c:pt idx="242">
                  <c:v>33664</c:v>
                </c:pt>
                <c:pt idx="243">
                  <c:v>33695</c:v>
                </c:pt>
                <c:pt idx="244">
                  <c:v>33725</c:v>
                </c:pt>
                <c:pt idx="245">
                  <c:v>33756</c:v>
                </c:pt>
                <c:pt idx="246">
                  <c:v>33786</c:v>
                </c:pt>
                <c:pt idx="247">
                  <c:v>33817</c:v>
                </c:pt>
                <c:pt idx="248">
                  <c:v>33848</c:v>
                </c:pt>
                <c:pt idx="249">
                  <c:v>33878</c:v>
                </c:pt>
                <c:pt idx="250">
                  <c:v>33909</c:v>
                </c:pt>
                <c:pt idx="251">
                  <c:v>33939</c:v>
                </c:pt>
                <c:pt idx="252">
                  <c:v>33970</c:v>
                </c:pt>
                <c:pt idx="253">
                  <c:v>34001</c:v>
                </c:pt>
                <c:pt idx="254">
                  <c:v>34029</c:v>
                </c:pt>
                <c:pt idx="255">
                  <c:v>34060</c:v>
                </c:pt>
                <c:pt idx="256">
                  <c:v>34090</c:v>
                </c:pt>
                <c:pt idx="257">
                  <c:v>34121</c:v>
                </c:pt>
                <c:pt idx="258">
                  <c:v>34151</c:v>
                </c:pt>
                <c:pt idx="259">
                  <c:v>34182</c:v>
                </c:pt>
                <c:pt idx="260">
                  <c:v>34213</c:v>
                </c:pt>
                <c:pt idx="261">
                  <c:v>34243</c:v>
                </c:pt>
                <c:pt idx="262">
                  <c:v>34274</c:v>
                </c:pt>
                <c:pt idx="263">
                  <c:v>34304</c:v>
                </c:pt>
                <c:pt idx="264">
                  <c:v>34335</c:v>
                </c:pt>
                <c:pt idx="265">
                  <c:v>34366</c:v>
                </c:pt>
                <c:pt idx="266">
                  <c:v>34394</c:v>
                </c:pt>
                <c:pt idx="267">
                  <c:v>34425</c:v>
                </c:pt>
                <c:pt idx="268">
                  <c:v>34455</c:v>
                </c:pt>
                <c:pt idx="269">
                  <c:v>34486</c:v>
                </c:pt>
                <c:pt idx="270">
                  <c:v>34516</c:v>
                </c:pt>
                <c:pt idx="271">
                  <c:v>34547</c:v>
                </c:pt>
                <c:pt idx="272">
                  <c:v>34578</c:v>
                </c:pt>
                <c:pt idx="273">
                  <c:v>34608</c:v>
                </c:pt>
                <c:pt idx="274">
                  <c:v>34639</c:v>
                </c:pt>
                <c:pt idx="275">
                  <c:v>34669</c:v>
                </c:pt>
                <c:pt idx="276">
                  <c:v>34700</c:v>
                </c:pt>
                <c:pt idx="277">
                  <c:v>34731</c:v>
                </c:pt>
                <c:pt idx="278">
                  <c:v>34759</c:v>
                </c:pt>
                <c:pt idx="279">
                  <c:v>34790</c:v>
                </c:pt>
                <c:pt idx="280">
                  <c:v>34820</c:v>
                </c:pt>
                <c:pt idx="281">
                  <c:v>34851</c:v>
                </c:pt>
                <c:pt idx="282">
                  <c:v>34881</c:v>
                </c:pt>
                <c:pt idx="283">
                  <c:v>34912</c:v>
                </c:pt>
                <c:pt idx="284">
                  <c:v>34943</c:v>
                </c:pt>
                <c:pt idx="285">
                  <c:v>34973</c:v>
                </c:pt>
                <c:pt idx="286">
                  <c:v>35004</c:v>
                </c:pt>
                <c:pt idx="287">
                  <c:v>35034</c:v>
                </c:pt>
                <c:pt idx="288">
                  <c:v>35065</c:v>
                </c:pt>
                <c:pt idx="289">
                  <c:v>35096</c:v>
                </c:pt>
                <c:pt idx="290">
                  <c:v>35125</c:v>
                </c:pt>
                <c:pt idx="291">
                  <c:v>35156</c:v>
                </c:pt>
                <c:pt idx="292">
                  <c:v>35186</c:v>
                </c:pt>
                <c:pt idx="293">
                  <c:v>35217</c:v>
                </c:pt>
                <c:pt idx="294">
                  <c:v>35247</c:v>
                </c:pt>
                <c:pt idx="295">
                  <c:v>35278</c:v>
                </c:pt>
                <c:pt idx="296">
                  <c:v>35309</c:v>
                </c:pt>
                <c:pt idx="297">
                  <c:v>35339</c:v>
                </c:pt>
                <c:pt idx="298">
                  <c:v>35370</c:v>
                </c:pt>
                <c:pt idx="299">
                  <c:v>35400</c:v>
                </c:pt>
                <c:pt idx="300">
                  <c:v>35431</c:v>
                </c:pt>
                <c:pt idx="301">
                  <c:v>35462</c:v>
                </c:pt>
                <c:pt idx="302">
                  <c:v>35490</c:v>
                </c:pt>
                <c:pt idx="303">
                  <c:v>35521</c:v>
                </c:pt>
                <c:pt idx="304">
                  <c:v>35551</c:v>
                </c:pt>
                <c:pt idx="305">
                  <c:v>35582</c:v>
                </c:pt>
                <c:pt idx="306">
                  <c:v>35612</c:v>
                </c:pt>
                <c:pt idx="307">
                  <c:v>35643</c:v>
                </c:pt>
                <c:pt idx="308">
                  <c:v>35674</c:v>
                </c:pt>
                <c:pt idx="309">
                  <c:v>35704</c:v>
                </c:pt>
                <c:pt idx="310">
                  <c:v>35735</c:v>
                </c:pt>
                <c:pt idx="311">
                  <c:v>35765</c:v>
                </c:pt>
                <c:pt idx="312">
                  <c:v>35796</c:v>
                </c:pt>
                <c:pt idx="313">
                  <c:v>35827</c:v>
                </c:pt>
                <c:pt idx="314">
                  <c:v>35855</c:v>
                </c:pt>
                <c:pt idx="315">
                  <c:v>35886</c:v>
                </c:pt>
                <c:pt idx="316">
                  <c:v>35916</c:v>
                </c:pt>
                <c:pt idx="317">
                  <c:v>35947</c:v>
                </c:pt>
                <c:pt idx="318">
                  <c:v>35977</c:v>
                </c:pt>
                <c:pt idx="319">
                  <c:v>36008</c:v>
                </c:pt>
                <c:pt idx="320">
                  <c:v>36039</c:v>
                </c:pt>
                <c:pt idx="321">
                  <c:v>36069</c:v>
                </c:pt>
                <c:pt idx="322">
                  <c:v>36100</c:v>
                </c:pt>
                <c:pt idx="323">
                  <c:v>36130</c:v>
                </c:pt>
                <c:pt idx="324">
                  <c:v>36161</c:v>
                </c:pt>
                <c:pt idx="325">
                  <c:v>36192</c:v>
                </c:pt>
                <c:pt idx="326">
                  <c:v>36220</c:v>
                </c:pt>
                <c:pt idx="327">
                  <c:v>36251</c:v>
                </c:pt>
                <c:pt idx="328">
                  <c:v>36281</c:v>
                </c:pt>
                <c:pt idx="329">
                  <c:v>36312</c:v>
                </c:pt>
                <c:pt idx="330">
                  <c:v>36342</c:v>
                </c:pt>
                <c:pt idx="331">
                  <c:v>36373</c:v>
                </c:pt>
                <c:pt idx="332">
                  <c:v>36404</c:v>
                </c:pt>
                <c:pt idx="333">
                  <c:v>36434</c:v>
                </c:pt>
                <c:pt idx="334">
                  <c:v>36465</c:v>
                </c:pt>
                <c:pt idx="335">
                  <c:v>36495</c:v>
                </c:pt>
                <c:pt idx="336">
                  <c:v>36526</c:v>
                </c:pt>
                <c:pt idx="337">
                  <c:v>36557</c:v>
                </c:pt>
                <c:pt idx="338">
                  <c:v>36586</c:v>
                </c:pt>
                <c:pt idx="339">
                  <c:v>36617</c:v>
                </c:pt>
                <c:pt idx="340">
                  <c:v>36647</c:v>
                </c:pt>
                <c:pt idx="341">
                  <c:v>36678</c:v>
                </c:pt>
                <c:pt idx="342">
                  <c:v>36708</c:v>
                </c:pt>
                <c:pt idx="343">
                  <c:v>36739</c:v>
                </c:pt>
                <c:pt idx="344">
                  <c:v>36770</c:v>
                </c:pt>
                <c:pt idx="345">
                  <c:v>36800</c:v>
                </c:pt>
                <c:pt idx="346">
                  <c:v>36831</c:v>
                </c:pt>
                <c:pt idx="347">
                  <c:v>36861</c:v>
                </c:pt>
                <c:pt idx="348">
                  <c:v>36892</c:v>
                </c:pt>
                <c:pt idx="349">
                  <c:v>36923</c:v>
                </c:pt>
                <c:pt idx="350">
                  <c:v>36951</c:v>
                </c:pt>
                <c:pt idx="351">
                  <c:v>36982</c:v>
                </c:pt>
                <c:pt idx="352">
                  <c:v>37012</c:v>
                </c:pt>
                <c:pt idx="353">
                  <c:v>37043</c:v>
                </c:pt>
                <c:pt idx="354">
                  <c:v>37073</c:v>
                </c:pt>
                <c:pt idx="355">
                  <c:v>37104</c:v>
                </c:pt>
                <c:pt idx="356">
                  <c:v>37135</c:v>
                </c:pt>
                <c:pt idx="357">
                  <c:v>37165</c:v>
                </c:pt>
                <c:pt idx="358">
                  <c:v>37196</c:v>
                </c:pt>
                <c:pt idx="359">
                  <c:v>37226</c:v>
                </c:pt>
                <c:pt idx="360">
                  <c:v>37257</c:v>
                </c:pt>
                <c:pt idx="361">
                  <c:v>37288</c:v>
                </c:pt>
                <c:pt idx="362">
                  <c:v>37316</c:v>
                </c:pt>
                <c:pt idx="363">
                  <c:v>37347</c:v>
                </c:pt>
                <c:pt idx="364">
                  <c:v>37377</c:v>
                </c:pt>
                <c:pt idx="365">
                  <c:v>37408</c:v>
                </c:pt>
                <c:pt idx="366">
                  <c:v>37438</c:v>
                </c:pt>
                <c:pt idx="367">
                  <c:v>37469</c:v>
                </c:pt>
                <c:pt idx="368">
                  <c:v>37500</c:v>
                </c:pt>
                <c:pt idx="369">
                  <c:v>37530</c:v>
                </c:pt>
                <c:pt idx="370">
                  <c:v>37561</c:v>
                </c:pt>
                <c:pt idx="371">
                  <c:v>37591</c:v>
                </c:pt>
                <c:pt idx="372">
                  <c:v>37622</c:v>
                </c:pt>
                <c:pt idx="373">
                  <c:v>37653</c:v>
                </c:pt>
                <c:pt idx="374">
                  <c:v>37681</c:v>
                </c:pt>
                <c:pt idx="375">
                  <c:v>37712</c:v>
                </c:pt>
                <c:pt idx="376">
                  <c:v>37742</c:v>
                </c:pt>
                <c:pt idx="377">
                  <c:v>37773</c:v>
                </c:pt>
                <c:pt idx="378">
                  <c:v>37803</c:v>
                </c:pt>
                <c:pt idx="379">
                  <c:v>37834</c:v>
                </c:pt>
                <c:pt idx="380">
                  <c:v>37865</c:v>
                </c:pt>
                <c:pt idx="381">
                  <c:v>37895</c:v>
                </c:pt>
                <c:pt idx="382">
                  <c:v>37926</c:v>
                </c:pt>
                <c:pt idx="383">
                  <c:v>37956</c:v>
                </c:pt>
                <c:pt idx="384">
                  <c:v>37987</c:v>
                </c:pt>
                <c:pt idx="385">
                  <c:v>38018</c:v>
                </c:pt>
                <c:pt idx="386">
                  <c:v>38047</c:v>
                </c:pt>
                <c:pt idx="387">
                  <c:v>38078</c:v>
                </c:pt>
                <c:pt idx="388">
                  <c:v>38108</c:v>
                </c:pt>
                <c:pt idx="389">
                  <c:v>38139</c:v>
                </c:pt>
                <c:pt idx="390">
                  <c:v>38169</c:v>
                </c:pt>
                <c:pt idx="391">
                  <c:v>38200</c:v>
                </c:pt>
                <c:pt idx="392">
                  <c:v>38231</c:v>
                </c:pt>
                <c:pt idx="393">
                  <c:v>38261</c:v>
                </c:pt>
                <c:pt idx="394">
                  <c:v>38292</c:v>
                </c:pt>
                <c:pt idx="395">
                  <c:v>38322</c:v>
                </c:pt>
                <c:pt idx="396">
                  <c:v>38353</c:v>
                </c:pt>
                <c:pt idx="397">
                  <c:v>38384</c:v>
                </c:pt>
                <c:pt idx="398">
                  <c:v>38412</c:v>
                </c:pt>
                <c:pt idx="399">
                  <c:v>38443</c:v>
                </c:pt>
                <c:pt idx="400">
                  <c:v>38473</c:v>
                </c:pt>
                <c:pt idx="401">
                  <c:v>38504</c:v>
                </c:pt>
                <c:pt idx="402">
                  <c:v>38534</c:v>
                </c:pt>
                <c:pt idx="403">
                  <c:v>38565</c:v>
                </c:pt>
                <c:pt idx="404">
                  <c:v>38596</c:v>
                </c:pt>
                <c:pt idx="405">
                  <c:v>38626</c:v>
                </c:pt>
                <c:pt idx="406">
                  <c:v>38657</c:v>
                </c:pt>
                <c:pt idx="407">
                  <c:v>38687</c:v>
                </c:pt>
                <c:pt idx="408">
                  <c:v>38718</c:v>
                </c:pt>
                <c:pt idx="409">
                  <c:v>38749</c:v>
                </c:pt>
                <c:pt idx="410">
                  <c:v>38777</c:v>
                </c:pt>
                <c:pt idx="411">
                  <c:v>38808</c:v>
                </c:pt>
                <c:pt idx="412">
                  <c:v>38838</c:v>
                </c:pt>
                <c:pt idx="413">
                  <c:v>38869</c:v>
                </c:pt>
                <c:pt idx="414">
                  <c:v>38899</c:v>
                </c:pt>
                <c:pt idx="415">
                  <c:v>38930</c:v>
                </c:pt>
                <c:pt idx="416">
                  <c:v>38961</c:v>
                </c:pt>
                <c:pt idx="417">
                  <c:v>38991</c:v>
                </c:pt>
                <c:pt idx="418">
                  <c:v>39022</c:v>
                </c:pt>
                <c:pt idx="419">
                  <c:v>39052</c:v>
                </c:pt>
                <c:pt idx="420">
                  <c:v>39083</c:v>
                </c:pt>
                <c:pt idx="421">
                  <c:v>39114</c:v>
                </c:pt>
                <c:pt idx="422">
                  <c:v>39142</c:v>
                </c:pt>
                <c:pt idx="423">
                  <c:v>39173</c:v>
                </c:pt>
                <c:pt idx="424">
                  <c:v>39203</c:v>
                </c:pt>
                <c:pt idx="425">
                  <c:v>39234</c:v>
                </c:pt>
                <c:pt idx="426">
                  <c:v>39264</c:v>
                </c:pt>
                <c:pt idx="427">
                  <c:v>39295</c:v>
                </c:pt>
                <c:pt idx="428">
                  <c:v>39326</c:v>
                </c:pt>
                <c:pt idx="429">
                  <c:v>39356</c:v>
                </c:pt>
                <c:pt idx="430">
                  <c:v>39387</c:v>
                </c:pt>
                <c:pt idx="431">
                  <c:v>39417</c:v>
                </c:pt>
                <c:pt idx="432">
                  <c:v>39448</c:v>
                </c:pt>
                <c:pt idx="433">
                  <c:v>39479</c:v>
                </c:pt>
                <c:pt idx="434">
                  <c:v>39508</c:v>
                </c:pt>
                <c:pt idx="435">
                  <c:v>39539</c:v>
                </c:pt>
                <c:pt idx="436">
                  <c:v>39569</c:v>
                </c:pt>
                <c:pt idx="437">
                  <c:v>39600</c:v>
                </c:pt>
                <c:pt idx="438">
                  <c:v>39630</c:v>
                </c:pt>
                <c:pt idx="439">
                  <c:v>39661</c:v>
                </c:pt>
                <c:pt idx="440">
                  <c:v>39692</c:v>
                </c:pt>
                <c:pt idx="441">
                  <c:v>39722</c:v>
                </c:pt>
                <c:pt idx="442">
                  <c:v>39753</c:v>
                </c:pt>
                <c:pt idx="443">
                  <c:v>39783</c:v>
                </c:pt>
                <c:pt idx="444">
                  <c:v>39814</c:v>
                </c:pt>
                <c:pt idx="445">
                  <c:v>39845</c:v>
                </c:pt>
                <c:pt idx="446">
                  <c:v>39873</c:v>
                </c:pt>
                <c:pt idx="447">
                  <c:v>39904</c:v>
                </c:pt>
                <c:pt idx="448">
                  <c:v>39934</c:v>
                </c:pt>
                <c:pt idx="449">
                  <c:v>39965</c:v>
                </c:pt>
                <c:pt idx="450">
                  <c:v>39995</c:v>
                </c:pt>
                <c:pt idx="451">
                  <c:v>40026</c:v>
                </c:pt>
                <c:pt idx="452">
                  <c:v>40057</c:v>
                </c:pt>
                <c:pt idx="453">
                  <c:v>40087</c:v>
                </c:pt>
                <c:pt idx="454">
                  <c:v>40118</c:v>
                </c:pt>
                <c:pt idx="455">
                  <c:v>40148</c:v>
                </c:pt>
                <c:pt idx="456">
                  <c:v>40179</c:v>
                </c:pt>
                <c:pt idx="457">
                  <c:v>40210</c:v>
                </c:pt>
                <c:pt idx="458">
                  <c:v>40238</c:v>
                </c:pt>
                <c:pt idx="459">
                  <c:v>40269</c:v>
                </c:pt>
                <c:pt idx="460">
                  <c:v>40299</c:v>
                </c:pt>
                <c:pt idx="461">
                  <c:v>40330</c:v>
                </c:pt>
                <c:pt idx="462">
                  <c:v>40360</c:v>
                </c:pt>
                <c:pt idx="463">
                  <c:v>40391</c:v>
                </c:pt>
                <c:pt idx="464">
                  <c:v>40422</c:v>
                </c:pt>
                <c:pt idx="465">
                  <c:v>40452</c:v>
                </c:pt>
                <c:pt idx="466">
                  <c:v>40483</c:v>
                </c:pt>
                <c:pt idx="467">
                  <c:v>40513</c:v>
                </c:pt>
                <c:pt idx="468">
                  <c:v>40544</c:v>
                </c:pt>
                <c:pt idx="469">
                  <c:v>40575</c:v>
                </c:pt>
                <c:pt idx="470">
                  <c:v>40603</c:v>
                </c:pt>
                <c:pt idx="471">
                  <c:v>40634</c:v>
                </c:pt>
                <c:pt idx="472">
                  <c:v>40664</c:v>
                </c:pt>
                <c:pt idx="473">
                  <c:v>40695</c:v>
                </c:pt>
                <c:pt idx="474">
                  <c:v>40725</c:v>
                </c:pt>
                <c:pt idx="475">
                  <c:v>40756</c:v>
                </c:pt>
                <c:pt idx="476">
                  <c:v>40787</c:v>
                </c:pt>
                <c:pt idx="477">
                  <c:v>40817</c:v>
                </c:pt>
                <c:pt idx="478">
                  <c:v>40848</c:v>
                </c:pt>
                <c:pt idx="479">
                  <c:v>40878</c:v>
                </c:pt>
                <c:pt idx="480">
                  <c:v>40909</c:v>
                </c:pt>
                <c:pt idx="481">
                  <c:v>40940</c:v>
                </c:pt>
                <c:pt idx="482">
                  <c:v>40969</c:v>
                </c:pt>
                <c:pt idx="483">
                  <c:v>41000</c:v>
                </c:pt>
                <c:pt idx="484">
                  <c:v>41030</c:v>
                </c:pt>
                <c:pt idx="485">
                  <c:v>41061</c:v>
                </c:pt>
                <c:pt idx="486">
                  <c:v>41091</c:v>
                </c:pt>
                <c:pt idx="487">
                  <c:v>41122</c:v>
                </c:pt>
                <c:pt idx="488">
                  <c:v>41153</c:v>
                </c:pt>
                <c:pt idx="489">
                  <c:v>41183</c:v>
                </c:pt>
                <c:pt idx="490">
                  <c:v>41214</c:v>
                </c:pt>
                <c:pt idx="491">
                  <c:v>41244</c:v>
                </c:pt>
                <c:pt idx="492">
                  <c:v>41275</c:v>
                </c:pt>
                <c:pt idx="493">
                  <c:v>41306</c:v>
                </c:pt>
                <c:pt idx="494">
                  <c:v>41334</c:v>
                </c:pt>
                <c:pt idx="495">
                  <c:v>41365</c:v>
                </c:pt>
                <c:pt idx="496">
                  <c:v>41395</c:v>
                </c:pt>
                <c:pt idx="497">
                  <c:v>41426</c:v>
                </c:pt>
                <c:pt idx="498">
                  <c:v>41456</c:v>
                </c:pt>
                <c:pt idx="499">
                  <c:v>41487</c:v>
                </c:pt>
                <c:pt idx="500">
                  <c:v>41518</c:v>
                </c:pt>
                <c:pt idx="501">
                  <c:v>41548</c:v>
                </c:pt>
                <c:pt idx="502">
                  <c:v>41579</c:v>
                </c:pt>
                <c:pt idx="503">
                  <c:v>41609</c:v>
                </c:pt>
                <c:pt idx="504">
                  <c:v>41640</c:v>
                </c:pt>
                <c:pt idx="505">
                  <c:v>41671</c:v>
                </c:pt>
                <c:pt idx="506">
                  <c:v>41699</c:v>
                </c:pt>
                <c:pt idx="507">
                  <c:v>41730</c:v>
                </c:pt>
                <c:pt idx="508">
                  <c:v>41760</c:v>
                </c:pt>
                <c:pt idx="509">
                  <c:v>41791</c:v>
                </c:pt>
                <c:pt idx="510">
                  <c:v>41821</c:v>
                </c:pt>
                <c:pt idx="511">
                  <c:v>41852</c:v>
                </c:pt>
                <c:pt idx="512">
                  <c:v>41883</c:v>
                </c:pt>
                <c:pt idx="513">
                  <c:v>41913</c:v>
                </c:pt>
                <c:pt idx="514">
                  <c:v>41944</c:v>
                </c:pt>
                <c:pt idx="515">
                  <c:v>41974</c:v>
                </c:pt>
                <c:pt idx="516">
                  <c:v>42005</c:v>
                </c:pt>
                <c:pt idx="517">
                  <c:v>42036</c:v>
                </c:pt>
                <c:pt idx="518">
                  <c:v>42064</c:v>
                </c:pt>
                <c:pt idx="519">
                  <c:v>42095</c:v>
                </c:pt>
                <c:pt idx="520">
                  <c:v>42125</c:v>
                </c:pt>
                <c:pt idx="521">
                  <c:v>42156</c:v>
                </c:pt>
                <c:pt idx="522">
                  <c:v>42186</c:v>
                </c:pt>
                <c:pt idx="523">
                  <c:v>42217</c:v>
                </c:pt>
                <c:pt idx="524">
                  <c:v>42248</c:v>
                </c:pt>
                <c:pt idx="525">
                  <c:v>42278</c:v>
                </c:pt>
                <c:pt idx="526">
                  <c:v>42309</c:v>
                </c:pt>
                <c:pt idx="527">
                  <c:v>42339</c:v>
                </c:pt>
                <c:pt idx="528">
                  <c:v>42370</c:v>
                </c:pt>
                <c:pt idx="529">
                  <c:v>42401</c:v>
                </c:pt>
                <c:pt idx="530">
                  <c:v>42430</c:v>
                </c:pt>
                <c:pt idx="531">
                  <c:v>42461</c:v>
                </c:pt>
                <c:pt idx="532">
                  <c:v>42491</c:v>
                </c:pt>
                <c:pt idx="533">
                  <c:v>42522</c:v>
                </c:pt>
                <c:pt idx="534">
                  <c:v>42552</c:v>
                </c:pt>
                <c:pt idx="535">
                  <c:v>42583</c:v>
                </c:pt>
                <c:pt idx="536">
                  <c:v>42614</c:v>
                </c:pt>
                <c:pt idx="537">
                  <c:v>42644</c:v>
                </c:pt>
                <c:pt idx="538">
                  <c:v>42675</c:v>
                </c:pt>
                <c:pt idx="539">
                  <c:v>42705</c:v>
                </c:pt>
                <c:pt idx="540">
                  <c:v>42736</c:v>
                </c:pt>
                <c:pt idx="541">
                  <c:v>42767</c:v>
                </c:pt>
                <c:pt idx="542">
                  <c:v>42795</c:v>
                </c:pt>
                <c:pt idx="543">
                  <c:v>42826</c:v>
                </c:pt>
                <c:pt idx="544">
                  <c:v>42856</c:v>
                </c:pt>
                <c:pt idx="545">
                  <c:v>42887</c:v>
                </c:pt>
                <c:pt idx="546">
                  <c:v>42917</c:v>
                </c:pt>
                <c:pt idx="547">
                  <c:v>42948</c:v>
                </c:pt>
                <c:pt idx="548">
                  <c:v>42979</c:v>
                </c:pt>
                <c:pt idx="549">
                  <c:v>43009</c:v>
                </c:pt>
              </c:numCache>
            </c:numRef>
          </c:cat>
          <c:val>
            <c:numRef>
              <c:f>'S13-Data'!$E$2:$E$551</c:f>
              <c:numCache>
                <c:formatCode>0.0%</c:formatCode>
                <c:ptCount val="550"/>
                <c:pt idx="0">
                  <c:v>0.13100000000000001</c:v>
                </c:pt>
                <c:pt idx="1">
                  <c:v>0.13200000000000001</c:v>
                </c:pt>
                <c:pt idx="2">
                  <c:v>0.121</c:v>
                </c:pt>
                <c:pt idx="3">
                  <c:v>0.107</c:v>
                </c:pt>
                <c:pt idx="4">
                  <c:v>0.12</c:v>
                </c:pt>
                <c:pt idx="5">
                  <c:v>0.12</c:v>
                </c:pt>
                <c:pt idx="6">
                  <c:v>0.129</c:v>
                </c:pt>
                <c:pt idx="7">
                  <c:v>0.124</c:v>
                </c:pt>
                <c:pt idx="8">
                  <c:v>0.12</c:v>
                </c:pt>
                <c:pt idx="9">
                  <c:v>0.122</c:v>
                </c:pt>
                <c:pt idx="10">
                  <c:v>0.12300000000000001</c:v>
                </c:pt>
                <c:pt idx="11">
                  <c:v>0.12300000000000001</c:v>
                </c:pt>
                <c:pt idx="12">
                  <c:v>0.124</c:v>
                </c:pt>
                <c:pt idx="13">
                  <c:v>0.11800000000000001</c:v>
                </c:pt>
                <c:pt idx="14">
                  <c:v>0.115</c:v>
                </c:pt>
                <c:pt idx="15">
                  <c:v>0.10300000000000001</c:v>
                </c:pt>
                <c:pt idx="16">
                  <c:v>0.107</c:v>
                </c:pt>
                <c:pt idx="17">
                  <c:v>0.10400000000000001</c:v>
                </c:pt>
                <c:pt idx="18">
                  <c:v>0.109</c:v>
                </c:pt>
                <c:pt idx="19">
                  <c:v>0.105</c:v>
                </c:pt>
                <c:pt idx="20">
                  <c:v>0.113</c:v>
                </c:pt>
                <c:pt idx="21">
                  <c:v>0.109</c:v>
                </c:pt>
                <c:pt idx="22">
                  <c:v>0.11</c:v>
                </c:pt>
                <c:pt idx="23">
                  <c:v>0.1</c:v>
                </c:pt>
                <c:pt idx="24">
                  <c:v>0.10099999999999999</c:v>
                </c:pt>
                <c:pt idx="25">
                  <c:v>0.106</c:v>
                </c:pt>
                <c:pt idx="26">
                  <c:v>0.111</c:v>
                </c:pt>
                <c:pt idx="27">
                  <c:v>0.114</c:v>
                </c:pt>
                <c:pt idx="28">
                  <c:v>0.11</c:v>
                </c:pt>
                <c:pt idx="29">
                  <c:v>0.113</c:v>
                </c:pt>
                <c:pt idx="30">
                  <c:v>0.106</c:v>
                </c:pt>
                <c:pt idx="31">
                  <c:v>0.113</c:v>
                </c:pt>
                <c:pt idx="32">
                  <c:v>0.11599999999999999</c:v>
                </c:pt>
                <c:pt idx="33">
                  <c:v>0.121</c:v>
                </c:pt>
                <c:pt idx="34">
                  <c:v>0.114</c:v>
                </c:pt>
                <c:pt idx="35">
                  <c:v>0.11900000000000001</c:v>
                </c:pt>
                <c:pt idx="36">
                  <c:v>0.124</c:v>
                </c:pt>
                <c:pt idx="37">
                  <c:v>0.152</c:v>
                </c:pt>
                <c:pt idx="38">
                  <c:v>0.16500000000000001</c:v>
                </c:pt>
                <c:pt idx="39">
                  <c:v>0.183</c:v>
                </c:pt>
                <c:pt idx="40">
                  <c:v>0.185</c:v>
                </c:pt>
                <c:pt idx="41">
                  <c:v>0.187</c:v>
                </c:pt>
                <c:pt idx="42">
                  <c:v>0.191</c:v>
                </c:pt>
                <c:pt idx="43">
                  <c:v>0.17300000000000001</c:v>
                </c:pt>
                <c:pt idx="44">
                  <c:v>0.161</c:v>
                </c:pt>
                <c:pt idx="45">
                  <c:v>0.154</c:v>
                </c:pt>
                <c:pt idx="46">
                  <c:v>0.14599999999999999</c:v>
                </c:pt>
                <c:pt idx="47">
                  <c:v>0.16399999999999998</c:v>
                </c:pt>
                <c:pt idx="48">
                  <c:v>0.14899999999999999</c:v>
                </c:pt>
                <c:pt idx="49">
                  <c:v>0.13500000000000001</c:v>
                </c:pt>
                <c:pt idx="50">
                  <c:v>0.13900000000000001</c:v>
                </c:pt>
                <c:pt idx="51">
                  <c:v>0.11199999999999999</c:v>
                </c:pt>
                <c:pt idx="52">
                  <c:v>0.129</c:v>
                </c:pt>
                <c:pt idx="53">
                  <c:v>0.13200000000000001</c:v>
                </c:pt>
                <c:pt idx="54">
                  <c:v>0.14300000000000002</c:v>
                </c:pt>
                <c:pt idx="55">
                  <c:v>0.14499999999999999</c:v>
                </c:pt>
                <c:pt idx="56">
                  <c:v>0.14499999999999999</c:v>
                </c:pt>
                <c:pt idx="57">
                  <c:v>0.14099999999999999</c:v>
                </c:pt>
                <c:pt idx="58">
                  <c:v>0.14099999999999999</c:v>
                </c:pt>
                <c:pt idx="59">
                  <c:v>0.13699999999999998</c:v>
                </c:pt>
                <c:pt idx="60">
                  <c:v>0.13500000000000001</c:v>
                </c:pt>
                <c:pt idx="61">
                  <c:v>0.13</c:v>
                </c:pt>
                <c:pt idx="62">
                  <c:v>0.12300000000000001</c:v>
                </c:pt>
                <c:pt idx="63">
                  <c:v>0.11699999999999999</c:v>
                </c:pt>
                <c:pt idx="64">
                  <c:v>0.125</c:v>
                </c:pt>
                <c:pt idx="65">
                  <c:v>0.125</c:v>
                </c:pt>
                <c:pt idx="66">
                  <c:v>0.13699999999999998</c:v>
                </c:pt>
                <c:pt idx="67">
                  <c:v>0.13500000000000001</c:v>
                </c:pt>
                <c:pt idx="68">
                  <c:v>0.13300000000000001</c:v>
                </c:pt>
                <c:pt idx="69">
                  <c:v>0.129</c:v>
                </c:pt>
                <c:pt idx="70">
                  <c:v>0.13300000000000001</c:v>
                </c:pt>
                <c:pt idx="71">
                  <c:v>0.13400000000000001</c:v>
                </c:pt>
                <c:pt idx="72">
                  <c:v>0.129</c:v>
                </c:pt>
                <c:pt idx="73">
                  <c:v>0.14599999999999999</c:v>
                </c:pt>
                <c:pt idx="74">
                  <c:v>0.128</c:v>
                </c:pt>
                <c:pt idx="75">
                  <c:v>0.13400000000000001</c:v>
                </c:pt>
                <c:pt idx="76">
                  <c:v>0.11900000000000001</c:v>
                </c:pt>
                <c:pt idx="77">
                  <c:v>0.11699999999999999</c:v>
                </c:pt>
                <c:pt idx="78">
                  <c:v>0.113</c:v>
                </c:pt>
                <c:pt idx="79">
                  <c:v>0.10400000000000001</c:v>
                </c:pt>
                <c:pt idx="80">
                  <c:v>0.11199999999999999</c:v>
                </c:pt>
                <c:pt idx="81">
                  <c:v>0.122</c:v>
                </c:pt>
                <c:pt idx="82">
                  <c:v>0.11800000000000001</c:v>
                </c:pt>
                <c:pt idx="83">
                  <c:v>0.121</c:v>
                </c:pt>
                <c:pt idx="84">
                  <c:v>0.11900000000000001</c:v>
                </c:pt>
                <c:pt idx="85">
                  <c:v>0.121</c:v>
                </c:pt>
                <c:pt idx="86">
                  <c:v>0.126</c:v>
                </c:pt>
                <c:pt idx="87">
                  <c:v>0.11800000000000001</c:v>
                </c:pt>
                <c:pt idx="88">
                  <c:v>0.122</c:v>
                </c:pt>
                <c:pt idx="89">
                  <c:v>0.11</c:v>
                </c:pt>
                <c:pt idx="90">
                  <c:v>0.109</c:v>
                </c:pt>
                <c:pt idx="91">
                  <c:v>0.106</c:v>
                </c:pt>
                <c:pt idx="92">
                  <c:v>0.10400000000000001</c:v>
                </c:pt>
                <c:pt idx="93">
                  <c:v>0.11</c:v>
                </c:pt>
                <c:pt idx="94">
                  <c:v>0.11199999999999999</c:v>
                </c:pt>
                <c:pt idx="95">
                  <c:v>0.11599999999999999</c:v>
                </c:pt>
                <c:pt idx="96">
                  <c:v>0.121</c:v>
                </c:pt>
                <c:pt idx="97">
                  <c:v>0.127</c:v>
                </c:pt>
                <c:pt idx="98">
                  <c:v>0.122</c:v>
                </c:pt>
                <c:pt idx="99">
                  <c:v>0.13500000000000001</c:v>
                </c:pt>
                <c:pt idx="100">
                  <c:v>0.126</c:v>
                </c:pt>
                <c:pt idx="101">
                  <c:v>0.12300000000000001</c:v>
                </c:pt>
                <c:pt idx="102">
                  <c:v>0.13400000000000001</c:v>
                </c:pt>
                <c:pt idx="103">
                  <c:v>0.15</c:v>
                </c:pt>
                <c:pt idx="104">
                  <c:v>0.16600000000000001</c:v>
                </c:pt>
                <c:pt idx="105">
                  <c:v>0.154</c:v>
                </c:pt>
                <c:pt idx="106">
                  <c:v>0.15</c:v>
                </c:pt>
                <c:pt idx="107">
                  <c:v>0.16300000000000001</c:v>
                </c:pt>
                <c:pt idx="108">
                  <c:v>0.14000000000000001</c:v>
                </c:pt>
                <c:pt idx="109">
                  <c:v>0.13699999999999998</c:v>
                </c:pt>
                <c:pt idx="110">
                  <c:v>0.13200000000000001</c:v>
                </c:pt>
                <c:pt idx="111">
                  <c:v>0.14000000000000001</c:v>
                </c:pt>
                <c:pt idx="112">
                  <c:v>0.13</c:v>
                </c:pt>
                <c:pt idx="113">
                  <c:v>0.14099999999999999</c:v>
                </c:pt>
                <c:pt idx="114">
                  <c:v>0.13699999999999998</c:v>
                </c:pt>
                <c:pt idx="115">
                  <c:v>0.13400000000000001</c:v>
                </c:pt>
                <c:pt idx="116">
                  <c:v>0.13900000000000001</c:v>
                </c:pt>
                <c:pt idx="117">
                  <c:v>0.13600000000000001</c:v>
                </c:pt>
                <c:pt idx="118">
                  <c:v>0.13400000000000001</c:v>
                </c:pt>
                <c:pt idx="119">
                  <c:v>0.129</c:v>
                </c:pt>
                <c:pt idx="120">
                  <c:v>0.13</c:v>
                </c:pt>
                <c:pt idx="121">
                  <c:v>0.153</c:v>
                </c:pt>
                <c:pt idx="122">
                  <c:v>0.161</c:v>
                </c:pt>
                <c:pt idx="123">
                  <c:v>0.154</c:v>
                </c:pt>
                <c:pt idx="124">
                  <c:v>0.159</c:v>
                </c:pt>
                <c:pt idx="125">
                  <c:v>0.159</c:v>
                </c:pt>
                <c:pt idx="126">
                  <c:v>0.161</c:v>
                </c:pt>
                <c:pt idx="127">
                  <c:v>0.16699999999999998</c:v>
                </c:pt>
                <c:pt idx="128">
                  <c:v>0.16500000000000001</c:v>
                </c:pt>
                <c:pt idx="129">
                  <c:v>0.16800000000000001</c:v>
                </c:pt>
                <c:pt idx="130">
                  <c:v>0.17899999999999999</c:v>
                </c:pt>
                <c:pt idx="131">
                  <c:v>0.17399999999999999</c:v>
                </c:pt>
                <c:pt idx="132">
                  <c:v>0.17199999999999999</c:v>
                </c:pt>
                <c:pt idx="133">
                  <c:v>0.16699999999999998</c:v>
                </c:pt>
                <c:pt idx="134">
                  <c:v>0.16600000000000001</c:v>
                </c:pt>
                <c:pt idx="135">
                  <c:v>0.151</c:v>
                </c:pt>
                <c:pt idx="136">
                  <c:v>0.16200000000000001</c:v>
                </c:pt>
                <c:pt idx="137">
                  <c:v>0.14300000000000002</c:v>
                </c:pt>
                <c:pt idx="138">
                  <c:v>0.16399999999999998</c:v>
                </c:pt>
                <c:pt idx="139">
                  <c:v>0.14300000000000002</c:v>
                </c:pt>
                <c:pt idx="140">
                  <c:v>0.13600000000000001</c:v>
                </c:pt>
                <c:pt idx="141">
                  <c:v>0.13900000000000001</c:v>
                </c:pt>
                <c:pt idx="142">
                  <c:v>0.14400000000000002</c:v>
                </c:pt>
                <c:pt idx="143">
                  <c:v>0.14099999999999999</c:v>
                </c:pt>
                <c:pt idx="144">
                  <c:v>0.13300000000000001</c:v>
                </c:pt>
                <c:pt idx="145">
                  <c:v>0.13100000000000001</c:v>
                </c:pt>
                <c:pt idx="146">
                  <c:v>0.126</c:v>
                </c:pt>
                <c:pt idx="147">
                  <c:v>0.126</c:v>
                </c:pt>
                <c:pt idx="148">
                  <c:v>0.14099999999999999</c:v>
                </c:pt>
                <c:pt idx="149">
                  <c:v>0.127</c:v>
                </c:pt>
                <c:pt idx="150">
                  <c:v>0.12300000000000001</c:v>
                </c:pt>
                <c:pt idx="151">
                  <c:v>0.127</c:v>
                </c:pt>
                <c:pt idx="152">
                  <c:v>0.129</c:v>
                </c:pt>
                <c:pt idx="153">
                  <c:v>0.13200000000000001</c:v>
                </c:pt>
                <c:pt idx="154">
                  <c:v>0.124</c:v>
                </c:pt>
                <c:pt idx="155">
                  <c:v>0.121</c:v>
                </c:pt>
                <c:pt idx="156">
                  <c:v>0.114</c:v>
                </c:pt>
                <c:pt idx="157">
                  <c:v>0.126</c:v>
                </c:pt>
                <c:pt idx="158">
                  <c:v>0.125</c:v>
                </c:pt>
                <c:pt idx="159">
                  <c:v>0.121</c:v>
                </c:pt>
                <c:pt idx="160">
                  <c:v>0.127</c:v>
                </c:pt>
                <c:pt idx="161">
                  <c:v>0.12300000000000001</c:v>
                </c:pt>
                <c:pt idx="162">
                  <c:v>0.126</c:v>
                </c:pt>
                <c:pt idx="163">
                  <c:v>0.126</c:v>
                </c:pt>
                <c:pt idx="164">
                  <c:v>0.121</c:v>
                </c:pt>
                <c:pt idx="165">
                  <c:v>0.13300000000000001</c:v>
                </c:pt>
                <c:pt idx="166">
                  <c:v>0.11199999999999999</c:v>
                </c:pt>
                <c:pt idx="167">
                  <c:v>0.12300000000000001</c:v>
                </c:pt>
                <c:pt idx="168">
                  <c:v>0.128</c:v>
                </c:pt>
                <c:pt idx="169">
                  <c:v>0.13400000000000001</c:v>
                </c:pt>
                <c:pt idx="170">
                  <c:v>0.13</c:v>
                </c:pt>
                <c:pt idx="171">
                  <c:v>0.11699999999999999</c:v>
                </c:pt>
                <c:pt idx="172">
                  <c:v>0.125</c:v>
                </c:pt>
                <c:pt idx="173">
                  <c:v>0.122</c:v>
                </c:pt>
                <c:pt idx="174">
                  <c:v>0.128</c:v>
                </c:pt>
                <c:pt idx="175">
                  <c:v>0.13400000000000001</c:v>
                </c:pt>
                <c:pt idx="176">
                  <c:v>0.129</c:v>
                </c:pt>
                <c:pt idx="177">
                  <c:v>0.11900000000000001</c:v>
                </c:pt>
                <c:pt idx="178">
                  <c:v>0.127</c:v>
                </c:pt>
                <c:pt idx="179">
                  <c:v>0.129</c:v>
                </c:pt>
                <c:pt idx="180">
                  <c:v>0.129</c:v>
                </c:pt>
                <c:pt idx="181">
                  <c:v>0.128</c:v>
                </c:pt>
                <c:pt idx="182">
                  <c:v>0.121</c:v>
                </c:pt>
                <c:pt idx="183">
                  <c:v>0.13500000000000001</c:v>
                </c:pt>
                <c:pt idx="184">
                  <c:v>0.13200000000000001</c:v>
                </c:pt>
                <c:pt idx="185">
                  <c:v>0.13600000000000001</c:v>
                </c:pt>
                <c:pt idx="186">
                  <c:v>0.129</c:v>
                </c:pt>
                <c:pt idx="187">
                  <c:v>0.115</c:v>
                </c:pt>
                <c:pt idx="188">
                  <c:v>0.12300000000000001</c:v>
                </c:pt>
                <c:pt idx="189">
                  <c:v>0.11599999999999999</c:v>
                </c:pt>
                <c:pt idx="190">
                  <c:v>0.124</c:v>
                </c:pt>
                <c:pt idx="191">
                  <c:v>0.125</c:v>
                </c:pt>
                <c:pt idx="192">
                  <c:v>0.122</c:v>
                </c:pt>
                <c:pt idx="193">
                  <c:v>0.12300000000000001</c:v>
                </c:pt>
                <c:pt idx="194">
                  <c:v>0.13</c:v>
                </c:pt>
                <c:pt idx="195">
                  <c:v>0.114</c:v>
                </c:pt>
                <c:pt idx="196">
                  <c:v>0.11800000000000001</c:v>
                </c:pt>
                <c:pt idx="197">
                  <c:v>0.111</c:v>
                </c:pt>
                <c:pt idx="198">
                  <c:v>0.121</c:v>
                </c:pt>
                <c:pt idx="199">
                  <c:v>0.124</c:v>
                </c:pt>
                <c:pt idx="200">
                  <c:v>0.115</c:v>
                </c:pt>
                <c:pt idx="201">
                  <c:v>0.122</c:v>
                </c:pt>
                <c:pt idx="202">
                  <c:v>0.11699999999999999</c:v>
                </c:pt>
                <c:pt idx="203">
                  <c:v>0.11599999999999999</c:v>
                </c:pt>
                <c:pt idx="204">
                  <c:v>0.113</c:v>
                </c:pt>
                <c:pt idx="205">
                  <c:v>0.105</c:v>
                </c:pt>
                <c:pt idx="206">
                  <c:v>0.109</c:v>
                </c:pt>
                <c:pt idx="207">
                  <c:v>0.105</c:v>
                </c:pt>
                <c:pt idx="208">
                  <c:v>0.11199999999999999</c:v>
                </c:pt>
                <c:pt idx="209">
                  <c:v>0.10400000000000001</c:v>
                </c:pt>
                <c:pt idx="210">
                  <c:v>0.124</c:v>
                </c:pt>
                <c:pt idx="211">
                  <c:v>0.115</c:v>
                </c:pt>
                <c:pt idx="212">
                  <c:v>0.11599999999999999</c:v>
                </c:pt>
                <c:pt idx="213">
                  <c:v>0.113</c:v>
                </c:pt>
                <c:pt idx="214">
                  <c:v>0.114</c:v>
                </c:pt>
                <c:pt idx="215">
                  <c:v>0.111</c:v>
                </c:pt>
                <c:pt idx="216">
                  <c:v>0.114</c:v>
                </c:pt>
                <c:pt idx="217">
                  <c:v>0.109</c:v>
                </c:pt>
                <c:pt idx="218">
                  <c:v>0.105</c:v>
                </c:pt>
                <c:pt idx="219">
                  <c:v>0.107</c:v>
                </c:pt>
                <c:pt idx="220">
                  <c:v>0.113</c:v>
                </c:pt>
                <c:pt idx="221">
                  <c:v>0.11900000000000001</c:v>
                </c:pt>
                <c:pt idx="222">
                  <c:v>0.121</c:v>
                </c:pt>
                <c:pt idx="223">
                  <c:v>0.122</c:v>
                </c:pt>
                <c:pt idx="224">
                  <c:v>0.124</c:v>
                </c:pt>
                <c:pt idx="225">
                  <c:v>0.122</c:v>
                </c:pt>
                <c:pt idx="226">
                  <c:v>0.129</c:v>
                </c:pt>
                <c:pt idx="227">
                  <c:v>0.124</c:v>
                </c:pt>
                <c:pt idx="228">
                  <c:v>0.125</c:v>
                </c:pt>
                <c:pt idx="229">
                  <c:v>0.127</c:v>
                </c:pt>
                <c:pt idx="230">
                  <c:v>0.13800000000000001</c:v>
                </c:pt>
                <c:pt idx="231">
                  <c:v>0.14599999999999999</c:v>
                </c:pt>
                <c:pt idx="232">
                  <c:v>0.13800000000000001</c:v>
                </c:pt>
                <c:pt idx="233">
                  <c:v>0.161</c:v>
                </c:pt>
                <c:pt idx="234">
                  <c:v>0.14899999999999999</c:v>
                </c:pt>
                <c:pt idx="235">
                  <c:v>0.14899999999999999</c:v>
                </c:pt>
                <c:pt idx="236">
                  <c:v>0.15</c:v>
                </c:pt>
                <c:pt idx="237">
                  <c:v>0.158</c:v>
                </c:pt>
                <c:pt idx="238">
                  <c:v>0.15</c:v>
                </c:pt>
                <c:pt idx="239">
                  <c:v>0.151</c:v>
                </c:pt>
                <c:pt idx="240">
                  <c:v>0.155</c:v>
                </c:pt>
                <c:pt idx="241">
                  <c:v>0.157</c:v>
                </c:pt>
                <c:pt idx="242">
                  <c:v>0.151</c:v>
                </c:pt>
                <c:pt idx="243">
                  <c:v>0.14899999999999999</c:v>
                </c:pt>
                <c:pt idx="244">
                  <c:v>0.151</c:v>
                </c:pt>
                <c:pt idx="245">
                  <c:v>0.159</c:v>
                </c:pt>
                <c:pt idx="246">
                  <c:v>0.151</c:v>
                </c:pt>
                <c:pt idx="247">
                  <c:v>0.153</c:v>
                </c:pt>
                <c:pt idx="248">
                  <c:v>0.14199999999999999</c:v>
                </c:pt>
                <c:pt idx="249">
                  <c:v>0.13800000000000001</c:v>
                </c:pt>
                <c:pt idx="250">
                  <c:v>0.14599999999999999</c:v>
                </c:pt>
                <c:pt idx="251">
                  <c:v>0.16600000000000001</c:v>
                </c:pt>
                <c:pt idx="252">
                  <c:v>0.14800000000000002</c:v>
                </c:pt>
                <c:pt idx="253">
                  <c:v>0.13900000000000001</c:v>
                </c:pt>
                <c:pt idx="254">
                  <c:v>0.14499999999999999</c:v>
                </c:pt>
                <c:pt idx="255">
                  <c:v>0.154</c:v>
                </c:pt>
                <c:pt idx="256">
                  <c:v>0.14599999999999999</c:v>
                </c:pt>
                <c:pt idx="257">
                  <c:v>0.14800000000000002</c:v>
                </c:pt>
                <c:pt idx="258">
                  <c:v>0.14300000000000002</c:v>
                </c:pt>
                <c:pt idx="259">
                  <c:v>0.14300000000000002</c:v>
                </c:pt>
                <c:pt idx="260">
                  <c:v>0.14800000000000002</c:v>
                </c:pt>
                <c:pt idx="261">
                  <c:v>0.13699999999999998</c:v>
                </c:pt>
                <c:pt idx="262">
                  <c:v>0.13800000000000001</c:v>
                </c:pt>
                <c:pt idx="263">
                  <c:v>0.13800000000000001</c:v>
                </c:pt>
                <c:pt idx="264">
                  <c:v>0.154</c:v>
                </c:pt>
                <c:pt idx="265">
                  <c:v>0.16</c:v>
                </c:pt>
                <c:pt idx="266">
                  <c:v>0.152</c:v>
                </c:pt>
                <c:pt idx="267">
                  <c:v>0.14300000000000002</c:v>
                </c:pt>
                <c:pt idx="268">
                  <c:v>0.14300000000000002</c:v>
                </c:pt>
                <c:pt idx="269">
                  <c:v>0.14499999999999999</c:v>
                </c:pt>
                <c:pt idx="270">
                  <c:v>0.158</c:v>
                </c:pt>
                <c:pt idx="271">
                  <c:v>0.14800000000000002</c:v>
                </c:pt>
                <c:pt idx="272">
                  <c:v>0.156</c:v>
                </c:pt>
                <c:pt idx="273">
                  <c:v>0.17800000000000002</c:v>
                </c:pt>
                <c:pt idx="274">
                  <c:v>0.161</c:v>
                </c:pt>
                <c:pt idx="275">
                  <c:v>0.155</c:v>
                </c:pt>
                <c:pt idx="276">
                  <c:v>0.14400000000000002</c:v>
                </c:pt>
                <c:pt idx="277">
                  <c:v>0.157</c:v>
                </c:pt>
                <c:pt idx="278">
                  <c:v>0.13300000000000001</c:v>
                </c:pt>
                <c:pt idx="279">
                  <c:v>0.14000000000000001</c:v>
                </c:pt>
                <c:pt idx="280">
                  <c:v>0.16800000000000001</c:v>
                </c:pt>
                <c:pt idx="281">
                  <c:v>0.14000000000000001</c:v>
                </c:pt>
                <c:pt idx="282">
                  <c:v>0.14099999999999999</c:v>
                </c:pt>
                <c:pt idx="283">
                  <c:v>0.153</c:v>
                </c:pt>
                <c:pt idx="284">
                  <c:v>0.14000000000000001</c:v>
                </c:pt>
                <c:pt idx="285">
                  <c:v>0.14300000000000002</c:v>
                </c:pt>
                <c:pt idx="286">
                  <c:v>0.14499999999999999</c:v>
                </c:pt>
                <c:pt idx="287">
                  <c:v>0.151</c:v>
                </c:pt>
                <c:pt idx="288">
                  <c:v>0.155</c:v>
                </c:pt>
                <c:pt idx="289">
                  <c:v>0.152</c:v>
                </c:pt>
                <c:pt idx="290">
                  <c:v>0.154</c:v>
                </c:pt>
                <c:pt idx="291">
                  <c:v>0.151</c:v>
                </c:pt>
                <c:pt idx="292">
                  <c:v>0.13900000000000001</c:v>
                </c:pt>
                <c:pt idx="293">
                  <c:v>0.13900000000000001</c:v>
                </c:pt>
                <c:pt idx="294">
                  <c:v>0.13200000000000001</c:v>
                </c:pt>
                <c:pt idx="295">
                  <c:v>0.14400000000000002</c:v>
                </c:pt>
                <c:pt idx="296">
                  <c:v>0.14499999999999999</c:v>
                </c:pt>
                <c:pt idx="297">
                  <c:v>0.153</c:v>
                </c:pt>
                <c:pt idx="298">
                  <c:v>0.13900000000000001</c:v>
                </c:pt>
                <c:pt idx="299">
                  <c:v>0.13500000000000001</c:v>
                </c:pt>
                <c:pt idx="300">
                  <c:v>0.14199999999999999</c:v>
                </c:pt>
                <c:pt idx="301">
                  <c:v>0.14599999999999999</c:v>
                </c:pt>
                <c:pt idx="302">
                  <c:v>0.14400000000000002</c:v>
                </c:pt>
                <c:pt idx="303">
                  <c:v>0.157</c:v>
                </c:pt>
                <c:pt idx="304">
                  <c:v>0.159</c:v>
                </c:pt>
                <c:pt idx="305">
                  <c:v>0.14800000000000002</c:v>
                </c:pt>
                <c:pt idx="306">
                  <c:v>0.157</c:v>
                </c:pt>
                <c:pt idx="307">
                  <c:v>0.14000000000000001</c:v>
                </c:pt>
                <c:pt idx="308">
                  <c:v>0.15</c:v>
                </c:pt>
                <c:pt idx="309">
                  <c:v>0.14099999999999999</c:v>
                </c:pt>
                <c:pt idx="310">
                  <c:v>0.13900000000000001</c:v>
                </c:pt>
                <c:pt idx="311">
                  <c:v>0.14400000000000002</c:v>
                </c:pt>
                <c:pt idx="312">
                  <c:v>0.13200000000000001</c:v>
                </c:pt>
                <c:pt idx="313">
                  <c:v>0.13500000000000001</c:v>
                </c:pt>
                <c:pt idx="314">
                  <c:v>0.13100000000000001</c:v>
                </c:pt>
                <c:pt idx="315">
                  <c:v>9.9000000000000005E-2</c:v>
                </c:pt>
                <c:pt idx="316">
                  <c:v>0.107</c:v>
                </c:pt>
                <c:pt idx="317">
                  <c:v>0.13200000000000001</c:v>
                </c:pt>
                <c:pt idx="318">
                  <c:v>0.122</c:v>
                </c:pt>
                <c:pt idx="319">
                  <c:v>0.13100000000000001</c:v>
                </c:pt>
                <c:pt idx="320">
                  <c:v>0.12300000000000001</c:v>
                </c:pt>
                <c:pt idx="321">
                  <c:v>0.115</c:v>
                </c:pt>
                <c:pt idx="322">
                  <c:v>0.11699999999999999</c:v>
                </c:pt>
                <c:pt idx="323">
                  <c:v>0.127</c:v>
                </c:pt>
                <c:pt idx="324">
                  <c:v>0.13</c:v>
                </c:pt>
                <c:pt idx="325">
                  <c:v>0.124</c:v>
                </c:pt>
                <c:pt idx="326">
                  <c:v>0.13</c:v>
                </c:pt>
                <c:pt idx="327">
                  <c:v>0.128</c:v>
                </c:pt>
                <c:pt idx="328">
                  <c:v>0.13600000000000001</c:v>
                </c:pt>
                <c:pt idx="329">
                  <c:v>0.13699999999999998</c:v>
                </c:pt>
                <c:pt idx="330">
                  <c:v>0.13200000000000001</c:v>
                </c:pt>
                <c:pt idx="331">
                  <c:v>0.128</c:v>
                </c:pt>
                <c:pt idx="332">
                  <c:v>0.125</c:v>
                </c:pt>
                <c:pt idx="333">
                  <c:v>0.12300000000000001</c:v>
                </c:pt>
                <c:pt idx="334">
                  <c:v>0.122</c:v>
                </c:pt>
                <c:pt idx="335">
                  <c:v>0.124</c:v>
                </c:pt>
                <c:pt idx="336">
                  <c:v>0.11599999999999999</c:v>
                </c:pt>
                <c:pt idx="337">
                  <c:v>0.115</c:v>
                </c:pt>
                <c:pt idx="338">
                  <c:v>0.113</c:v>
                </c:pt>
                <c:pt idx="339">
                  <c:v>0.11800000000000001</c:v>
                </c:pt>
                <c:pt idx="340">
                  <c:v>0.11800000000000001</c:v>
                </c:pt>
                <c:pt idx="341">
                  <c:v>0.11</c:v>
                </c:pt>
                <c:pt idx="342">
                  <c:v>0.114</c:v>
                </c:pt>
                <c:pt idx="343">
                  <c:v>0.11699999999999999</c:v>
                </c:pt>
                <c:pt idx="344">
                  <c:v>0.115</c:v>
                </c:pt>
                <c:pt idx="345">
                  <c:v>0.128</c:v>
                </c:pt>
                <c:pt idx="346">
                  <c:v>0.129</c:v>
                </c:pt>
                <c:pt idx="347">
                  <c:v>0.122</c:v>
                </c:pt>
                <c:pt idx="348">
                  <c:v>0.11699999999999999</c:v>
                </c:pt>
                <c:pt idx="349">
                  <c:v>0.127</c:v>
                </c:pt>
                <c:pt idx="350">
                  <c:v>0.13200000000000001</c:v>
                </c:pt>
                <c:pt idx="351">
                  <c:v>0.122</c:v>
                </c:pt>
                <c:pt idx="352">
                  <c:v>0.14000000000000001</c:v>
                </c:pt>
                <c:pt idx="353">
                  <c:v>0.129</c:v>
                </c:pt>
                <c:pt idx="354">
                  <c:v>0.14699999999999999</c:v>
                </c:pt>
                <c:pt idx="355">
                  <c:v>0.14300000000000002</c:v>
                </c:pt>
                <c:pt idx="356">
                  <c:v>0.158</c:v>
                </c:pt>
                <c:pt idx="357">
                  <c:v>0.152</c:v>
                </c:pt>
                <c:pt idx="358">
                  <c:v>0.152</c:v>
                </c:pt>
                <c:pt idx="359">
                  <c:v>0.159</c:v>
                </c:pt>
                <c:pt idx="360">
                  <c:v>0.16699999999999998</c:v>
                </c:pt>
                <c:pt idx="361">
                  <c:v>0.17100000000000001</c:v>
                </c:pt>
                <c:pt idx="362">
                  <c:v>0.16600000000000001</c:v>
                </c:pt>
                <c:pt idx="363">
                  <c:v>0.161</c:v>
                </c:pt>
                <c:pt idx="364">
                  <c:v>0.16600000000000001</c:v>
                </c:pt>
                <c:pt idx="365">
                  <c:v>0.16500000000000001</c:v>
                </c:pt>
                <c:pt idx="366">
                  <c:v>0.16600000000000001</c:v>
                </c:pt>
                <c:pt idx="367">
                  <c:v>0.158</c:v>
                </c:pt>
                <c:pt idx="368">
                  <c:v>0.16800000000000001</c:v>
                </c:pt>
                <c:pt idx="369">
                  <c:v>0.16699999999999998</c:v>
                </c:pt>
                <c:pt idx="370">
                  <c:v>0.155</c:v>
                </c:pt>
                <c:pt idx="371">
                  <c:v>0.155</c:v>
                </c:pt>
                <c:pt idx="372">
                  <c:v>0.16300000000000001</c:v>
                </c:pt>
                <c:pt idx="373">
                  <c:v>0.151</c:v>
                </c:pt>
                <c:pt idx="374">
                  <c:v>0.159</c:v>
                </c:pt>
                <c:pt idx="375">
                  <c:v>0.161</c:v>
                </c:pt>
                <c:pt idx="376">
                  <c:v>0.155</c:v>
                </c:pt>
                <c:pt idx="377">
                  <c:v>0.158</c:v>
                </c:pt>
                <c:pt idx="378">
                  <c:v>0.185</c:v>
                </c:pt>
                <c:pt idx="379">
                  <c:v>0.17399999999999999</c:v>
                </c:pt>
                <c:pt idx="380">
                  <c:v>0.16399999999999998</c:v>
                </c:pt>
                <c:pt idx="381">
                  <c:v>0.17</c:v>
                </c:pt>
                <c:pt idx="382">
                  <c:v>0.16500000000000001</c:v>
                </c:pt>
                <c:pt idx="383">
                  <c:v>0.17100000000000001</c:v>
                </c:pt>
                <c:pt idx="384">
                  <c:v>0.17300000000000001</c:v>
                </c:pt>
                <c:pt idx="385">
                  <c:v>0.17199999999999999</c:v>
                </c:pt>
                <c:pt idx="386">
                  <c:v>0.159</c:v>
                </c:pt>
                <c:pt idx="387">
                  <c:v>0.14300000000000002</c:v>
                </c:pt>
                <c:pt idx="388">
                  <c:v>0.159</c:v>
                </c:pt>
                <c:pt idx="389">
                  <c:v>0.157</c:v>
                </c:pt>
                <c:pt idx="390">
                  <c:v>0.152</c:v>
                </c:pt>
                <c:pt idx="391">
                  <c:v>0.14899999999999999</c:v>
                </c:pt>
                <c:pt idx="392">
                  <c:v>0.152</c:v>
                </c:pt>
                <c:pt idx="393">
                  <c:v>0.161</c:v>
                </c:pt>
                <c:pt idx="394">
                  <c:v>0.158</c:v>
                </c:pt>
                <c:pt idx="395">
                  <c:v>0.16</c:v>
                </c:pt>
                <c:pt idx="396">
                  <c:v>0.155</c:v>
                </c:pt>
                <c:pt idx="397">
                  <c:v>0.159</c:v>
                </c:pt>
                <c:pt idx="398">
                  <c:v>0.152</c:v>
                </c:pt>
                <c:pt idx="399">
                  <c:v>0.14000000000000001</c:v>
                </c:pt>
                <c:pt idx="400">
                  <c:v>0.14899999999999999</c:v>
                </c:pt>
                <c:pt idx="401">
                  <c:v>0.13900000000000001</c:v>
                </c:pt>
                <c:pt idx="402">
                  <c:v>0.14499999999999999</c:v>
                </c:pt>
                <c:pt idx="403">
                  <c:v>0.156</c:v>
                </c:pt>
                <c:pt idx="404">
                  <c:v>0.14499999999999999</c:v>
                </c:pt>
                <c:pt idx="405">
                  <c:v>0.14300000000000002</c:v>
                </c:pt>
                <c:pt idx="406">
                  <c:v>0.14699999999999999</c:v>
                </c:pt>
                <c:pt idx="407">
                  <c:v>0.14800000000000002</c:v>
                </c:pt>
                <c:pt idx="408">
                  <c:v>0.157</c:v>
                </c:pt>
                <c:pt idx="409">
                  <c:v>0.16600000000000001</c:v>
                </c:pt>
                <c:pt idx="410">
                  <c:v>0.151</c:v>
                </c:pt>
                <c:pt idx="411">
                  <c:v>0.14300000000000002</c:v>
                </c:pt>
                <c:pt idx="412">
                  <c:v>0.13800000000000001</c:v>
                </c:pt>
                <c:pt idx="413">
                  <c:v>0.14199999999999999</c:v>
                </c:pt>
                <c:pt idx="414">
                  <c:v>0.13800000000000001</c:v>
                </c:pt>
                <c:pt idx="415">
                  <c:v>0.13800000000000001</c:v>
                </c:pt>
                <c:pt idx="416">
                  <c:v>0.14300000000000002</c:v>
                </c:pt>
                <c:pt idx="417">
                  <c:v>0.14499999999999999</c:v>
                </c:pt>
                <c:pt idx="418">
                  <c:v>0.14899999999999999</c:v>
                </c:pt>
                <c:pt idx="419">
                  <c:v>0.14699999999999999</c:v>
                </c:pt>
                <c:pt idx="420">
                  <c:v>0.14499999999999999</c:v>
                </c:pt>
                <c:pt idx="421">
                  <c:v>0.13800000000000001</c:v>
                </c:pt>
                <c:pt idx="422">
                  <c:v>0.151</c:v>
                </c:pt>
                <c:pt idx="423">
                  <c:v>0.155</c:v>
                </c:pt>
                <c:pt idx="424">
                  <c:v>0.16</c:v>
                </c:pt>
                <c:pt idx="425">
                  <c:v>0.16300000000000001</c:v>
                </c:pt>
                <c:pt idx="426">
                  <c:v>0.152</c:v>
                </c:pt>
                <c:pt idx="427">
                  <c:v>0.153</c:v>
                </c:pt>
                <c:pt idx="428">
                  <c:v>0.151</c:v>
                </c:pt>
                <c:pt idx="429">
                  <c:v>0.13600000000000001</c:v>
                </c:pt>
                <c:pt idx="430">
                  <c:v>0.13699999999999998</c:v>
                </c:pt>
                <c:pt idx="431">
                  <c:v>0.155</c:v>
                </c:pt>
                <c:pt idx="432">
                  <c:v>0.154</c:v>
                </c:pt>
                <c:pt idx="433">
                  <c:v>0.14899999999999999</c:v>
                </c:pt>
                <c:pt idx="434">
                  <c:v>0.14899999999999999</c:v>
                </c:pt>
                <c:pt idx="435">
                  <c:v>0.17</c:v>
                </c:pt>
                <c:pt idx="436">
                  <c:v>0.14300000000000002</c:v>
                </c:pt>
                <c:pt idx="437">
                  <c:v>0.154</c:v>
                </c:pt>
                <c:pt idx="438">
                  <c:v>0.16500000000000001</c:v>
                </c:pt>
                <c:pt idx="439">
                  <c:v>0.16500000000000001</c:v>
                </c:pt>
                <c:pt idx="440">
                  <c:v>0.16800000000000001</c:v>
                </c:pt>
                <c:pt idx="441">
                  <c:v>0.16699999999999998</c:v>
                </c:pt>
                <c:pt idx="442">
                  <c:v>0.16200000000000001</c:v>
                </c:pt>
                <c:pt idx="443">
                  <c:v>0.17100000000000001</c:v>
                </c:pt>
                <c:pt idx="444">
                  <c:v>0.17300000000000001</c:v>
                </c:pt>
                <c:pt idx="445">
                  <c:v>0.191</c:v>
                </c:pt>
                <c:pt idx="446">
                  <c:v>0.19500000000000001</c:v>
                </c:pt>
                <c:pt idx="447">
                  <c:v>0.19</c:v>
                </c:pt>
                <c:pt idx="448">
                  <c:v>0.20699999999999999</c:v>
                </c:pt>
                <c:pt idx="449">
                  <c:v>0.23199999999999998</c:v>
                </c:pt>
                <c:pt idx="450">
                  <c:v>0.20199999999999999</c:v>
                </c:pt>
                <c:pt idx="451">
                  <c:v>0.19</c:v>
                </c:pt>
                <c:pt idx="452">
                  <c:v>0.19399999999999998</c:v>
                </c:pt>
                <c:pt idx="453">
                  <c:v>0.19500000000000001</c:v>
                </c:pt>
                <c:pt idx="454">
                  <c:v>0.18899999999999997</c:v>
                </c:pt>
                <c:pt idx="455">
                  <c:v>0.17899999999999999</c:v>
                </c:pt>
                <c:pt idx="456">
                  <c:v>0.16899999999999998</c:v>
                </c:pt>
                <c:pt idx="457">
                  <c:v>0.185</c:v>
                </c:pt>
                <c:pt idx="458">
                  <c:v>0.16800000000000001</c:v>
                </c:pt>
                <c:pt idx="459">
                  <c:v>0.156</c:v>
                </c:pt>
                <c:pt idx="460">
                  <c:v>0.153</c:v>
                </c:pt>
                <c:pt idx="461">
                  <c:v>0.155</c:v>
                </c:pt>
                <c:pt idx="462">
                  <c:v>0.152</c:v>
                </c:pt>
                <c:pt idx="463">
                  <c:v>0.14800000000000002</c:v>
                </c:pt>
                <c:pt idx="464">
                  <c:v>0.157</c:v>
                </c:pt>
                <c:pt idx="465">
                  <c:v>0.16300000000000001</c:v>
                </c:pt>
                <c:pt idx="466">
                  <c:v>0.159</c:v>
                </c:pt>
                <c:pt idx="467">
                  <c:v>0.14699999999999999</c:v>
                </c:pt>
                <c:pt idx="468">
                  <c:v>0.157</c:v>
                </c:pt>
                <c:pt idx="469">
                  <c:v>0.16600000000000001</c:v>
                </c:pt>
                <c:pt idx="470">
                  <c:v>0.151</c:v>
                </c:pt>
                <c:pt idx="471">
                  <c:v>0.152</c:v>
                </c:pt>
                <c:pt idx="472">
                  <c:v>0.14899999999999999</c:v>
                </c:pt>
                <c:pt idx="473">
                  <c:v>0.13300000000000001</c:v>
                </c:pt>
                <c:pt idx="474">
                  <c:v>0.14400000000000002</c:v>
                </c:pt>
                <c:pt idx="475">
                  <c:v>0.158</c:v>
                </c:pt>
                <c:pt idx="476">
                  <c:v>0.14400000000000002</c:v>
                </c:pt>
                <c:pt idx="477">
                  <c:v>0.14300000000000002</c:v>
                </c:pt>
                <c:pt idx="478">
                  <c:v>0.152</c:v>
                </c:pt>
                <c:pt idx="479">
                  <c:v>0.15</c:v>
                </c:pt>
                <c:pt idx="480">
                  <c:v>0.153</c:v>
                </c:pt>
                <c:pt idx="481">
                  <c:v>0.161</c:v>
                </c:pt>
                <c:pt idx="482">
                  <c:v>0.153</c:v>
                </c:pt>
                <c:pt idx="483">
                  <c:v>0.154</c:v>
                </c:pt>
                <c:pt idx="484">
                  <c:v>0.13400000000000001</c:v>
                </c:pt>
                <c:pt idx="485">
                  <c:v>0.14199999999999999</c:v>
                </c:pt>
                <c:pt idx="486">
                  <c:v>0.14000000000000001</c:v>
                </c:pt>
                <c:pt idx="487">
                  <c:v>0.14800000000000002</c:v>
                </c:pt>
                <c:pt idx="488">
                  <c:v>0.154</c:v>
                </c:pt>
                <c:pt idx="489">
                  <c:v>0.14599999999999999</c:v>
                </c:pt>
                <c:pt idx="490">
                  <c:v>0.14599999999999999</c:v>
                </c:pt>
                <c:pt idx="491">
                  <c:v>0.151</c:v>
                </c:pt>
                <c:pt idx="492">
                  <c:v>0.151</c:v>
                </c:pt>
                <c:pt idx="493">
                  <c:v>0.14599999999999999</c:v>
                </c:pt>
                <c:pt idx="494">
                  <c:v>0.153</c:v>
                </c:pt>
                <c:pt idx="495">
                  <c:v>0.16699999999999998</c:v>
                </c:pt>
                <c:pt idx="496">
                  <c:v>0.16800000000000001</c:v>
                </c:pt>
                <c:pt idx="497">
                  <c:v>0.161</c:v>
                </c:pt>
                <c:pt idx="498">
                  <c:v>0.157</c:v>
                </c:pt>
                <c:pt idx="499">
                  <c:v>0.154</c:v>
                </c:pt>
                <c:pt idx="500">
                  <c:v>0.16200000000000001</c:v>
                </c:pt>
                <c:pt idx="501">
                  <c:v>0.159</c:v>
                </c:pt>
                <c:pt idx="502">
                  <c:v>0.157</c:v>
                </c:pt>
                <c:pt idx="503">
                  <c:v>0.159</c:v>
                </c:pt>
                <c:pt idx="504">
                  <c:v>0.16699999999999998</c:v>
                </c:pt>
                <c:pt idx="505">
                  <c:v>0.154</c:v>
                </c:pt>
                <c:pt idx="506">
                  <c:v>0.16200000000000001</c:v>
                </c:pt>
                <c:pt idx="507">
                  <c:v>0.158</c:v>
                </c:pt>
                <c:pt idx="508">
                  <c:v>0.14800000000000002</c:v>
                </c:pt>
                <c:pt idx="509">
                  <c:v>0.16</c:v>
                </c:pt>
                <c:pt idx="510">
                  <c:v>0.14800000000000002</c:v>
                </c:pt>
                <c:pt idx="511">
                  <c:v>0.159</c:v>
                </c:pt>
                <c:pt idx="512">
                  <c:v>0.155</c:v>
                </c:pt>
                <c:pt idx="513">
                  <c:v>0.157</c:v>
                </c:pt>
                <c:pt idx="514">
                  <c:v>0.152</c:v>
                </c:pt>
                <c:pt idx="515">
                  <c:v>0.14300000000000002</c:v>
                </c:pt>
                <c:pt idx="516">
                  <c:v>0.157</c:v>
                </c:pt>
                <c:pt idx="517">
                  <c:v>0.153</c:v>
                </c:pt>
                <c:pt idx="518">
                  <c:v>0.14499999999999999</c:v>
                </c:pt>
                <c:pt idx="519">
                  <c:v>0.13</c:v>
                </c:pt>
                <c:pt idx="520">
                  <c:v>0.14800000000000002</c:v>
                </c:pt>
                <c:pt idx="521">
                  <c:v>0.17</c:v>
                </c:pt>
                <c:pt idx="522">
                  <c:v>0.14599999999999999</c:v>
                </c:pt>
                <c:pt idx="523">
                  <c:v>0.16200000000000001</c:v>
                </c:pt>
                <c:pt idx="524">
                  <c:v>0.155</c:v>
                </c:pt>
                <c:pt idx="525">
                  <c:v>0.153</c:v>
                </c:pt>
                <c:pt idx="526">
                  <c:v>0.158</c:v>
                </c:pt>
                <c:pt idx="527">
                  <c:v>0.155</c:v>
                </c:pt>
                <c:pt idx="528">
                  <c:v>0.14699999999999999</c:v>
                </c:pt>
                <c:pt idx="529">
                  <c:v>0.14499999999999999</c:v>
                </c:pt>
                <c:pt idx="530">
                  <c:v>0.14599999999999999</c:v>
                </c:pt>
                <c:pt idx="531">
                  <c:v>0.159</c:v>
                </c:pt>
                <c:pt idx="532">
                  <c:v>0.156</c:v>
                </c:pt>
                <c:pt idx="533">
                  <c:v>0.14800000000000002</c:v>
                </c:pt>
                <c:pt idx="534">
                  <c:v>0.152</c:v>
                </c:pt>
                <c:pt idx="535">
                  <c:v>0.14000000000000001</c:v>
                </c:pt>
                <c:pt idx="536">
                  <c:v>0.14699999999999999</c:v>
                </c:pt>
                <c:pt idx="537">
                  <c:v>0.15</c:v>
                </c:pt>
                <c:pt idx="538">
                  <c:v>0.14400000000000002</c:v>
                </c:pt>
                <c:pt idx="539">
                  <c:v>0.158</c:v>
                </c:pt>
                <c:pt idx="540">
                  <c:v>0.157</c:v>
                </c:pt>
                <c:pt idx="541">
                  <c:v>0.14000000000000001</c:v>
                </c:pt>
                <c:pt idx="542">
                  <c:v>0.154</c:v>
                </c:pt>
                <c:pt idx="543">
                  <c:v>0.154</c:v>
                </c:pt>
                <c:pt idx="544">
                  <c:v>0.16699999999999998</c:v>
                </c:pt>
                <c:pt idx="545">
                  <c:v>0.13800000000000001</c:v>
                </c:pt>
                <c:pt idx="546">
                  <c:v>0.13900000000000001</c:v>
                </c:pt>
                <c:pt idx="547">
                  <c:v>0.15</c:v>
                </c:pt>
                <c:pt idx="548">
                  <c:v>0.14199999999999999</c:v>
                </c:pt>
                <c:pt idx="549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0B-4BAA-8DCF-57F45C003BF7}"/>
            </c:ext>
          </c:extLst>
        </c:ser>
        <c:ser>
          <c:idx val="1"/>
          <c:order val="1"/>
          <c:tx>
            <c:strRef>
              <c:f>'S13-Data'!$F$1</c:f>
              <c:strCache>
                <c:ptCount val="1"/>
                <c:pt idx="0">
                  <c:v>Unemployed 27+ Weeks</c:v>
                </c:pt>
              </c:strCache>
            </c:strRef>
          </c:tx>
          <c:spPr>
            <a:ln w="25400" cmpd="sng">
              <a:solidFill>
                <a:srgbClr val="111D31"/>
              </a:solidFill>
            </a:ln>
          </c:spPr>
          <c:marker>
            <c:symbol val="none"/>
          </c:marker>
          <c:dLbls>
            <c:dLbl>
              <c:idx val="549"/>
              <c:layout>
                <c:manualLayout>
                  <c:x val="0"/>
                  <c:y val="-0.103810695538057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Oct</a:t>
                    </a:r>
                    <a:r>
                      <a:rPr lang="en-US" baseline="0"/>
                      <a:t> 2017:</a:t>
                    </a:r>
                  </a:p>
                  <a:p>
                    <a:fld id="{7523D400-45CB-4CE9-877A-7EBAB1C65B4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E76-4421-950D-A980D62D39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'S13-Data'!$C$2:$C$551</c:f>
              <c:numCache>
                <c:formatCode>yyyy\-mm\-dd</c:formatCode>
                <c:ptCount val="550"/>
                <c:pt idx="0">
                  <c:v>26299</c:v>
                </c:pt>
                <c:pt idx="1">
                  <c:v>26330</c:v>
                </c:pt>
                <c:pt idx="2">
                  <c:v>26359</c:v>
                </c:pt>
                <c:pt idx="3">
                  <c:v>26390</c:v>
                </c:pt>
                <c:pt idx="4">
                  <c:v>26420</c:v>
                </c:pt>
                <c:pt idx="5">
                  <c:v>26451</c:v>
                </c:pt>
                <c:pt idx="6">
                  <c:v>26481</c:v>
                </c:pt>
                <c:pt idx="7">
                  <c:v>26512</c:v>
                </c:pt>
                <c:pt idx="8">
                  <c:v>26543</c:v>
                </c:pt>
                <c:pt idx="9">
                  <c:v>26573</c:v>
                </c:pt>
                <c:pt idx="10">
                  <c:v>26604</c:v>
                </c:pt>
                <c:pt idx="11">
                  <c:v>26634</c:v>
                </c:pt>
                <c:pt idx="12">
                  <c:v>26665</c:v>
                </c:pt>
                <c:pt idx="13">
                  <c:v>26696</c:v>
                </c:pt>
                <c:pt idx="14">
                  <c:v>26724</c:v>
                </c:pt>
                <c:pt idx="15">
                  <c:v>26755</c:v>
                </c:pt>
                <c:pt idx="16">
                  <c:v>26785</c:v>
                </c:pt>
                <c:pt idx="17">
                  <c:v>26816</c:v>
                </c:pt>
                <c:pt idx="18">
                  <c:v>26846</c:v>
                </c:pt>
                <c:pt idx="19">
                  <c:v>26877</c:v>
                </c:pt>
                <c:pt idx="20">
                  <c:v>26908</c:v>
                </c:pt>
                <c:pt idx="21">
                  <c:v>26938</c:v>
                </c:pt>
                <c:pt idx="22">
                  <c:v>26969</c:v>
                </c:pt>
                <c:pt idx="23">
                  <c:v>26999</c:v>
                </c:pt>
                <c:pt idx="24">
                  <c:v>27030</c:v>
                </c:pt>
                <c:pt idx="25">
                  <c:v>27061</c:v>
                </c:pt>
                <c:pt idx="26">
                  <c:v>27089</c:v>
                </c:pt>
                <c:pt idx="27">
                  <c:v>27120</c:v>
                </c:pt>
                <c:pt idx="28">
                  <c:v>27150</c:v>
                </c:pt>
                <c:pt idx="29">
                  <c:v>27181</c:v>
                </c:pt>
                <c:pt idx="30">
                  <c:v>27211</c:v>
                </c:pt>
                <c:pt idx="31">
                  <c:v>27242</c:v>
                </c:pt>
                <c:pt idx="32">
                  <c:v>27273</c:v>
                </c:pt>
                <c:pt idx="33">
                  <c:v>27303</c:v>
                </c:pt>
                <c:pt idx="34">
                  <c:v>27334</c:v>
                </c:pt>
                <c:pt idx="35">
                  <c:v>27364</c:v>
                </c:pt>
                <c:pt idx="36">
                  <c:v>27395</c:v>
                </c:pt>
                <c:pt idx="37">
                  <c:v>27426</c:v>
                </c:pt>
                <c:pt idx="38">
                  <c:v>27454</c:v>
                </c:pt>
                <c:pt idx="39">
                  <c:v>27485</c:v>
                </c:pt>
                <c:pt idx="40">
                  <c:v>27515</c:v>
                </c:pt>
                <c:pt idx="41">
                  <c:v>27546</c:v>
                </c:pt>
                <c:pt idx="42">
                  <c:v>27576</c:v>
                </c:pt>
                <c:pt idx="43">
                  <c:v>27607</c:v>
                </c:pt>
                <c:pt idx="44">
                  <c:v>27638</c:v>
                </c:pt>
                <c:pt idx="45">
                  <c:v>27668</c:v>
                </c:pt>
                <c:pt idx="46">
                  <c:v>27699</c:v>
                </c:pt>
                <c:pt idx="47">
                  <c:v>27729</c:v>
                </c:pt>
                <c:pt idx="48">
                  <c:v>27760</c:v>
                </c:pt>
                <c:pt idx="49">
                  <c:v>27791</c:v>
                </c:pt>
                <c:pt idx="50">
                  <c:v>27820</c:v>
                </c:pt>
                <c:pt idx="51">
                  <c:v>27851</c:v>
                </c:pt>
                <c:pt idx="52">
                  <c:v>27881</c:v>
                </c:pt>
                <c:pt idx="53">
                  <c:v>27912</c:v>
                </c:pt>
                <c:pt idx="54">
                  <c:v>27942</c:v>
                </c:pt>
                <c:pt idx="55">
                  <c:v>27973</c:v>
                </c:pt>
                <c:pt idx="56">
                  <c:v>28004</c:v>
                </c:pt>
                <c:pt idx="57">
                  <c:v>28034</c:v>
                </c:pt>
                <c:pt idx="58">
                  <c:v>28065</c:v>
                </c:pt>
                <c:pt idx="59">
                  <c:v>28095</c:v>
                </c:pt>
                <c:pt idx="60">
                  <c:v>28126</c:v>
                </c:pt>
                <c:pt idx="61">
                  <c:v>28157</c:v>
                </c:pt>
                <c:pt idx="62">
                  <c:v>28185</c:v>
                </c:pt>
                <c:pt idx="63">
                  <c:v>28216</c:v>
                </c:pt>
                <c:pt idx="64">
                  <c:v>28246</c:v>
                </c:pt>
                <c:pt idx="65">
                  <c:v>28277</c:v>
                </c:pt>
                <c:pt idx="66">
                  <c:v>28307</c:v>
                </c:pt>
                <c:pt idx="67">
                  <c:v>28338</c:v>
                </c:pt>
                <c:pt idx="68">
                  <c:v>28369</c:v>
                </c:pt>
                <c:pt idx="69">
                  <c:v>28399</c:v>
                </c:pt>
                <c:pt idx="70">
                  <c:v>28430</c:v>
                </c:pt>
                <c:pt idx="71">
                  <c:v>28460</c:v>
                </c:pt>
                <c:pt idx="72">
                  <c:v>28491</c:v>
                </c:pt>
                <c:pt idx="73">
                  <c:v>28522</c:v>
                </c:pt>
                <c:pt idx="74">
                  <c:v>28550</c:v>
                </c:pt>
                <c:pt idx="75">
                  <c:v>28581</c:v>
                </c:pt>
                <c:pt idx="76">
                  <c:v>28611</c:v>
                </c:pt>
                <c:pt idx="77">
                  <c:v>28642</c:v>
                </c:pt>
                <c:pt idx="78">
                  <c:v>28672</c:v>
                </c:pt>
                <c:pt idx="79">
                  <c:v>28703</c:v>
                </c:pt>
                <c:pt idx="80">
                  <c:v>28734</c:v>
                </c:pt>
                <c:pt idx="81">
                  <c:v>28764</c:v>
                </c:pt>
                <c:pt idx="82">
                  <c:v>28795</c:v>
                </c:pt>
                <c:pt idx="83">
                  <c:v>28825</c:v>
                </c:pt>
                <c:pt idx="84">
                  <c:v>28856</c:v>
                </c:pt>
                <c:pt idx="85">
                  <c:v>28887</c:v>
                </c:pt>
                <c:pt idx="86">
                  <c:v>28915</c:v>
                </c:pt>
                <c:pt idx="87">
                  <c:v>28946</c:v>
                </c:pt>
                <c:pt idx="88">
                  <c:v>28976</c:v>
                </c:pt>
                <c:pt idx="89">
                  <c:v>29007</c:v>
                </c:pt>
                <c:pt idx="90">
                  <c:v>29037</c:v>
                </c:pt>
                <c:pt idx="91">
                  <c:v>29068</c:v>
                </c:pt>
                <c:pt idx="92">
                  <c:v>29099</c:v>
                </c:pt>
                <c:pt idx="93">
                  <c:v>29129</c:v>
                </c:pt>
                <c:pt idx="94">
                  <c:v>29160</c:v>
                </c:pt>
                <c:pt idx="95">
                  <c:v>29190</c:v>
                </c:pt>
                <c:pt idx="96">
                  <c:v>29221</c:v>
                </c:pt>
                <c:pt idx="97">
                  <c:v>29252</c:v>
                </c:pt>
                <c:pt idx="98">
                  <c:v>29281</c:v>
                </c:pt>
                <c:pt idx="99">
                  <c:v>29312</c:v>
                </c:pt>
                <c:pt idx="100">
                  <c:v>29342</c:v>
                </c:pt>
                <c:pt idx="101">
                  <c:v>29373</c:v>
                </c:pt>
                <c:pt idx="102">
                  <c:v>29403</c:v>
                </c:pt>
                <c:pt idx="103">
                  <c:v>29434</c:v>
                </c:pt>
                <c:pt idx="104">
                  <c:v>29465</c:v>
                </c:pt>
                <c:pt idx="105">
                  <c:v>29495</c:v>
                </c:pt>
                <c:pt idx="106">
                  <c:v>29526</c:v>
                </c:pt>
                <c:pt idx="107">
                  <c:v>29556</c:v>
                </c:pt>
                <c:pt idx="108">
                  <c:v>29587</c:v>
                </c:pt>
                <c:pt idx="109">
                  <c:v>29618</c:v>
                </c:pt>
                <c:pt idx="110">
                  <c:v>29646</c:v>
                </c:pt>
                <c:pt idx="111">
                  <c:v>29677</c:v>
                </c:pt>
                <c:pt idx="112">
                  <c:v>29707</c:v>
                </c:pt>
                <c:pt idx="113">
                  <c:v>29738</c:v>
                </c:pt>
                <c:pt idx="114">
                  <c:v>29768</c:v>
                </c:pt>
                <c:pt idx="115">
                  <c:v>29799</c:v>
                </c:pt>
                <c:pt idx="116">
                  <c:v>29830</c:v>
                </c:pt>
                <c:pt idx="117">
                  <c:v>29860</c:v>
                </c:pt>
                <c:pt idx="118">
                  <c:v>29891</c:v>
                </c:pt>
                <c:pt idx="119">
                  <c:v>29921</c:v>
                </c:pt>
                <c:pt idx="120">
                  <c:v>29952</c:v>
                </c:pt>
                <c:pt idx="121">
                  <c:v>29983</c:v>
                </c:pt>
                <c:pt idx="122">
                  <c:v>30011</c:v>
                </c:pt>
                <c:pt idx="123">
                  <c:v>30042</c:v>
                </c:pt>
                <c:pt idx="124">
                  <c:v>30072</c:v>
                </c:pt>
                <c:pt idx="125">
                  <c:v>30103</c:v>
                </c:pt>
                <c:pt idx="126">
                  <c:v>30133</c:v>
                </c:pt>
                <c:pt idx="127">
                  <c:v>30164</c:v>
                </c:pt>
                <c:pt idx="128">
                  <c:v>30195</c:v>
                </c:pt>
                <c:pt idx="129">
                  <c:v>30225</c:v>
                </c:pt>
                <c:pt idx="130">
                  <c:v>30256</c:v>
                </c:pt>
                <c:pt idx="131">
                  <c:v>30286</c:v>
                </c:pt>
                <c:pt idx="132">
                  <c:v>30317</c:v>
                </c:pt>
                <c:pt idx="133">
                  <c:v>30348</c:v>
                </c:pt>
                <c:pt idx="134">
                  <c:v>30376</c:v>
                </c:pt>
                <c:pt idx="135">
                  <c:v>30407</c:v>
                </c:pt>
                <c:pt idx="136">
                  <c:v>30437</c:v>
                </c:pt>
                <c:pt idx="137">
                  <c:v>30468</c:v>
                </c:pt>
                <c:pt idx="138">
                  <c:v>30498</c:v>
                </c:pt>
                <c:pt idx="139">
                  <c:v>30529</c:v>
                </c:pt>
                <c:pt idx="140">
                  <c:v>30560</c:v>
                </c:pt>
                <c:pt idx="141">
                  <c:v>30590</c:v>
                </c:pt>
                <c:pt idx="142">
                  <c:v>30621</c:v>
                </c:pt>
                <c:pt idx="143">
                  <c:v>30651</c:v>
                </c:pt>
                <c:pt idx="144">
                  <c:v>30682</c:v>
                </c:pt>
                <c:pt idx="145">
                  <c:v>30713</c:v>
                </c:pt>
                <c:pt idx="146">
                  <c:v>30742</c:v>
                </c:pt>
                <c:pt idx="147">
                  <c:v>30773</c:v>
                </c:pt>
                <c:pt idx="148">
                  <c:v>30803</c:v>
                </c:pt>
                <c:pt idx="149">
                  <c:v>30834</c:v>
                </c:pt>
                <c:pt idx="150">
                  <c:v>30864</c:v>
                </c:pt>
                <c:pt idx="151">
                  <c:v>30895</c:v>
                </c:pt>
                <c:pt idx="152">
                  <c:v>30926</c:v>
                </c:pt>
                <c:pt idx="153">
                  <c:v>30956</c:v>
                </c:pt>
                <c:pt idx="154">
                  <c:v>30987</c:v>
                </c:pt>
                <c:pt idx="155">
                  <c:v>31017</c:v>
                </c:pt>
                <c:pt idx="156">
                  <c:v>31048</c:v>
                </c:pt>
                <c:pt idx="157">
                  <c:v>31079</c:v>
                </c:pt>
                <c:pt idx="158">
                  <c:v>31107</c:v>
                </c:pt>
                <c:pt idx="159">
                  <c:v>31138</c:v>
                </c:pt>
                <c:pt idx="160">
                  <c:v>31168</c:v>
                </c:pt>
                <c:pt idx="161">
                  <c:v>31199</c:v>
                </c:pt>
                <c:pt idx="162">
                  <c:v>31229</c:v>
                </c:pt>
                <c:pt idx="163">
                  <c:v>31260</c:v>
                </c:pt>
                <c:pt idx="164">
                  <c:v>31291</c:v>
                </c:pt>
                <c:pt idx="165">
                  <c:v>31321</c:v>
                </c:pt>
                <c:pt idx="166">
                  <c:v>31352</c:v>
                </c:pt>
                <c:pt idx="167">
                  <c:v>31382</c:v>
                </c:pt>
                <c:pt idx="168">
                  <c:v>31413</c:v>
                </c:pt>
                <c:pt idx="169">
                  <c:v>31444</c:v>
                </c:pt>
                <c:pt idx="170">
                  <c:v>31472</c:v>
                </c:pt>
                <c:pt idx="171">
                  <c:v>31503</c:v>
                </c:pt>
                <c:pt idx="172">
                  <c:v>31533</c:v>
                </c:pt>
                <c:pt idx="173">
                  <c:v>31564</c:v>
                </c:pt>
                <c:pt idx="174">
                  <c:v>31594</c:v>
                </c:pt>
                <c:pt idx="175">
                  <c:v>31625</c:v>
                </c:pt>
                <c:pt idx="176">
                  <c:v>31656</c:v>
                </c:pt>
                <c:pt idx="177">
                  <c:v>31686</c:v>
                </c:pt>
                <c:pt idx="178">
                  <c:v>31717</c:v>
                </c:pt>
                <c:pt idx="179">
                  <c:v>31747</c:v>
                </c:pt>
                <c:pt idx="180">
                  <c:v>31778</c:v>
                </c:pt>
                <c:pt idx="181">
                  <c:v>31809</c:v>
                </c:pt>
                <c:pt idx="182">
                  <c:v>31837</c:v>
                </c:pt>
                <c:pt idx="183">
                  <c:v>31868</c:v>
                </c:pt>
                <c:pt idx="184">
                  <c:v>31898</c:v>
                </c:pt>
                <c:pt idx="185">
                  <c:v>31929</c:v>
                </c:pt>
                <c:pt idx="186">
                  <c:v>31959</c:v>
                </c:pt>
                <c:pt idx="187">
                  <c:v>31990</c:v>
                </c:pt>
                <c:pt idx="188">
                  <c:v>32021</c:v>
                </c:pt>
                <c:pt idx="189">
                  <c:v>32051</c:v>
                </c:pt>
                <c:pt idx="190">
                  <c:v>32082</c:v>
                </c:pt>
                <c:pt idx="191">
                  <c:v>32112</c:v>
                </c:pt>
                <c:pt idx="192">
                  <c:v>32143</c:v>
                </c:pt>
                <c:pt idx="193">
                  <c:v>32174</c:v>
                </c:pt>
                <c:pt idx="194">
                  <c:v>32203</c:v>
                </c:pt>
                <c:pt idx="195">
                  <c:v>32234</c:v>
                </c:pt>
                <c:pt idx="196">
                  <c:v>32264</c:v>
                </c:pt>
                <c:pt idx="197">
                  <c:v>32295</c:v>
                </c:pt>
                <c:pt idx="198">
                  <c:v>32325</c:v>
                </c:pt>
                <c:pt idx="199">
                  <c:v>32356</c:v>
                </c:pt>
                <c:pt idx="200">
                  <c:v>32387</c:v>
                </c:pt>
                <c:pt idx="201">
                  <c:v>32417</c:v>
                </c:pt>
                <c:pt idx="202">
                  <c:v>32448</c:v>
                </c:pt>
                <c:pt idx="203">
                  <c:v>32478</c:v>
                </c:pt>
                <c:pt idx="204">
                  <c:v>32509</c:v>
                </c:pt>
                <c:pt idx="205">
                  <c:v>32540</c:v>
                </c:pt>
                <c:pt idx="206">
                  <c:v>32568</c:v>
                </c:pt>
                <c:pt idx="207">
                  <c:v>32599</c:v>
                </c:pt>
                <c:pt idx="208">
                  <c:v>32629</c:v>
                </c:pt>
                <c:pt idx="209">
                  <c:v>32660</c:v>
                </c:pt>
                <c:pt idx="210">
                  <c:v>32690</c:v>
                </c:pt>
                <c:pt idx="211">
                  <c:v>32721</c:v>
                </c:pt>
                <c:pt idx="212">
                  <c:v>32752</c:v>
                </c:pt>
                <c:pt idx="213">
                  <c:v>32782</c:v>
                </c:pt>
                <c:pt idx="214">
                  <c:v>32813</c:v>
                </c:pt>
                <c:pt idx="215">
                  <c:v>32843</c:v>
                </c:pt>
                <c:pt idx="216">
                  <c:v>32874</c:v>
                </c:pt>
                <c:pt idx="217">
                  <c:v>32905</c:v>
                </c:pt>
                <c:pt idx="218">
                  <c:v>32933</c:v>
                </c:pt>
                <c:pt idx="219">
                  <c:v>32964</c:v>
                </c:pt>
                <c:pt idx="220">
                  <c:v>32994</c:v>
                </c:pt>
                <c:pt idx="221">
                  <c:v>33025</c:v>
                </c:pt>
                <c:pt idx="222">
                  <c:v>33055</c:v>
                </c:pt>
                <c:pt idx="223">
                  <c:v>33086</c:v>
                </c:pt>
                <c:pt idx="224">
                  <c:v>33117</c:v>
                </c:pt>
                <c:pt idx="225">
                  <c:v>33147</c:v>
                </c:pt>
                <c:pt idx="226">
                  <c:v>33178</c:v>
                </c:pt>
                <c:pt idx="227">
                  <c:v>33208</c:v>
                </c:pt>
                <c:pt idx="228">
                  <c:v>33239</c:v>
                </c:pt>
                <c:pt idx="229">
                  <c:v>33270</c:v>
                </c:pt>
                <c:pt idx="230">
                  <c:v>33298</c:v>
                </c:pt>
                <c:pt idx="231">
                  <c:v>33329</c:v>
                </c:pt>
                <c:pt idx="232">
                  <c:v>33359</c:v>
                </c:pt>
                <c:pt idx="233">
                  <c:v>33390</c:v>
                </c:pt>
                <c:pt idx="234">
                  <c:v>33420</c:v>
                </c:pt>
                <c:pt idx="235">
                  <c:v>33451</c:v>
                </c:pt>
                <c:pt idx="236">
                  <c:v>33482</c:v>
                </c:pt>
                <c:pt idx="237">
                  <c:v>33512</c:v>
                </c:pt>
                <c:pt idx="238">
                  <c:v>33543</c:v>
                </c:pt>
                <c:pt idx="239">
                  <c:v>33573</c:v>
                </c:pt>
                <c:pt idx="240">
                  <c:v>33604</c:v>
                </c:pt>
                <c:pt idx="241">
                  <c:v>33635</c:v>
                </c:pt>
                <c:pt idx="242">
                  <c:v>33664</c:v>
                </c:pt>
                <c:pt idx="243">
                  <c:v>33695</c:v>
                </c:pt>
                <c:pt idx="244">
                  <c:v>33725</c:v>
                </c:pt>
                <c:pt idx="245">
                  <c:v>33756</c:v>
                </c:pt>
                <c:pt idx="246">
                  <c:v>33786</c:v>
                </c:pt>
                <c:pt idx="247">
                  <c:v>33817</c:v>
                </c:pt>
                <c:pt idx="248">
                  <c:v>33848</c:v>
                </c:pt>
                <c:pt idx="249">
                  <c:v>33878</c:v>
                </c:pt>
                <c:pt idx="250">
                  <c:v>33909</c:v>
                </c:pt>
                <c:pt idx="251">
                  <c:v>33939</c:v>
                </c:pt>
                <c:pt idx="252">
                  <c:v>33970</c:v>
                </c:pt>
                <c:pt idx="253">
                  <c:v>34001</c:v>
                </c:pt>
                <c:pt idx="254">
                  <c:v>34029</c:v>
                </c:pt>
                <c:pt idx="255">
                  <c:v>34060</c:v>
                </c:pt>
                <c:pt idx="256">
                  <c:v>34090</c:v>
                </c:pt>
                <c:pt idx="257">
                  <c:v>34121</c:v>
                </c:pt>
                <c:pt idx="258">
                  <c:v>34151</c:v>
                </c:pt>
                <c:pt idx="259">
                  <c:v>34182</c:v>
                </c:pt>
                <c:pt idx="260">
                  <c:v>34213</c:v>
                </c:pt>
                <c:pt idx="261">
                  <c:v>34243</c:v>
                </c:pt>
                <c:pt idx="262">
                  <c:v>34274</c:v>
                </c:pt>
                <c:pt idx="263">
                  <c:v>34304</c:v>
                </c:pt>
                <c:pt idx="264">
                  <c:v>34335</c:v>
                </c:pt>
                <c:pt idx="265">
                  <c:v>34366</c:v>
                </c:pt>
                <c:pt idx="266">
                  <c:v>34394</c:v>
                </c:pt>
                <c:pt idx="267">
                  <c:v>34425</c:v>
                </c:pt>
                <c:pt idx="268">
                  <c:v>34455</c:v>
                </c:pt>
                <c:pt idx="269">
                  <c:v>34486</c:v>
                </c:pt>
                <c:pt idx="270">
                  <c:v>34516</c:v>
                </c:pt>
                <c:pt idx="271">
                  <c:v>34547</c:v>
                </c:pt>
                <c:pt idx="272">
                  <c:v>34578</c:v>
                </c:pt>
                <c:pt idx="273">
                  <c:v>34608</c:v>
                </c:pt>
                <c:pt idx="274">
                  <c:v>34639</c:v>
                </c:pt>
                <c:pt idx="275">
                  <c:v>34669</c:v>
                </c:pt>
                <c:pt idx="276">
                  <c:v>34700</c:v>
                </c:pt>
                <c:pt idx="277">
                  <c:v>34731</c:v>
                </c:pt>
                <c:pt idx="278">
                  <c:v>34759</c:v>
                </c:pt>
                <c:pt idx="279">
                  <c:v>34790</c:v>
                </c:pt>
                <c:pt idx="280">
                  <c:v>34820</c:v>
                </c:pt>
                <c:pt idx="281">
                  <c:v>34851</c:v>
                </c:pt>
                <c:pt idx="282">
                  <c:v>34881</c:v>
                </c:pt>
                <c:pt idx="283">
                  <c:v>34912</c:v>
                </c:pt>
                <c:pt idx="284">
                  <c:v>34943</c:v>
                </c:pt>
                <c:pt idx="285">
                  <c:v>34973</c:v>
                </c:pt>
                <c:pt idx="286">
                  <c:v>35004</c:v>
                </c:pt>
                <c:pt idx="287">
                  <c:v>35034</c:v>
                </c:pt>
                <c:pt idx="288">
                  <c:v>35065</c:v>
                </c:pt>
                <c:pt idx="289">
                  <c:v>35096</c:v>
                </c:pt>
                <c:pt idx="290">
                  <c:v>35125</c:v>
                </c:pt>
                <c:pt idx="291">
                  <c:v>35156</c:v>
                </c:pt>
                <c:pt idx="292">
                  <c:v>35186</c:v>
                </c:pt>
                <c:pt idx="293">
                  <c:v>35217</c:v>
                </c:pt>
                <c:pt idx="294">
                  <c:v>35247</c:v>
                </c:pt>
                <c:pt idx="295">
                  <c:v>35278</c:v>
                </c:pt>
                <c:pt idx="296">
                  <c:v>35309</c:v>
                </c:pt>
                <c:pt idx="297">
                  <c:v>35339</c:v>
                </c:pt>
                <c:pt idx="298">
                  <c:v>35370</c:v>
                </c:pt>
                <c:pt idx="299">
                  <c:v>35400</c:v>
                </c:pt>
                <c:pt idx="300">
                  <c:v>35431</c:v>
                </c:pt>
                <c:pt idx="301">
                  <c:v>35462</c:v>
                </c:pt>
                <c:pt idx="302">
                  <c:v>35490</c:v>
                </c:pt>
                <c:pt idx="303">
                  <c:v>35521</c:v>
                </c:pt>
                <c:pt idx="304">
                  <c:v>35551</c:v>
                </c:pt>
                <c:pt idx="305">
                  <c:v>35582</c:v>
                </c:pt>
                <c:pt idx="306">
                  <c:v>35612</c:v>
                </c:pt>
                <c:pt idx="307">
                  <c:v>35643</c:v>
                </c:pt>
                <c:pt idx="308">
                  <c:v>35674</c:v>
                </c:pt>
                <c:pt idx="309">
                  <c:v>35704</c:v>
                </c:pt>
                <c:pt idx="310">
                  <c:v>35735</c:v>
                </c:pt>
                <c:pt idx="311">
                  <c:v>35765</c:v>
                </c:pt>
                <c:pt idx="312">
                  <c:v>35796</c:v>
                </c:pt>
                <c:pt idx="313">
                  <c:v>35827</c:v>
                </c:pt>
                <c:pt idx="314">
                  <c:v>35855</c:v>
                </c:pt>
                <c:pt idx="315">
                  <c:v>35886</c:v>
                </c:pt>
                <c:pt idx="316">
                  <c:v>35916</c:v>
                </c:pt>
                <c:pt idx="317">
                  <c:v>35947</c:v>
                </c:pt>
                <c:pt idx="318">
                  <c:v>35977</c:v>
                </c:pt>
                <c:pt idx="319">
                  <c:v>36008</c:v>
                </c:pt>
                <c:pt idx="320">
                  <c:v>36039</c:v>
                </c:pt>
                <c:pt idx="321">
                  <c:v>36069</c:v>
                </c:pt>
                <c:pt idx="322">
                  <c:v>36100</c:v>
                </c:pt>
                <c:pt idx="323">
                  <c:v>36130</c:v>
                </c:pt>
                <c:pt idx="324">
                  <c:v>36161</c:v>
                </c:pt>
                <c:pt idx="325">
                  <c:v>36192</c:v>
                </c:pt>
                <c:pt idx="326">
                  <c:v>36220</c:v>
                </c:pt>
                <c:pt idx="327">
                  <c:v>36251</c:v>
                </c:pt>
                <c:pt idx="328">
                  <c:v>36281</c:v>
                </c:pt>
                <c:pt idx="329">
                  <c:v>36312</c:v>
                </c:pt>
                <c:pt idx="330">
                  <c:v>36342</c:v>
                </c:pt>
                <c:pt idx="331">
                  <c:v>36373</c:v>
                </c:pt>
                <c:pt idx="332">
                  <c:v>36404</c:v>
                </c:pt>
                <c:pt idx="333">
                  <c:v>36434</c:v>
                </c:pt>
                <c:pt idx="334">
                  <c:v>36465</c:v>
                </c:pt>
                <c:pt idx="335">
                  <c:v>36495</c:v>
                </c:pt>
                <c:pt idx="336">
                  <c:v>36526</c:v>
                </c:pt>
                <c:pt idx="337">
                  <c:v>36557</c:v>
                </c:pt>
                <c:pt idx="338">
                  <c:v>36586</c:v>
                </c:pt>
                <c:pt idx="339">
                  <c:v>36617</c:v>
                </c:pt>
                <c:pt idx="340">
                  <c:v>36647</c:v>
                </c:pt>
                <c:pt idx="341">
                  <c:v>36678</c:v>
                </c:pt>
                <c:pt idx="342">
                  <c:v>36708</c:v>
                </c:pt>
                <c:pt idx="343">
                  <c:v>36739</c:v>
                </c:pt>
                <c:pt idx="344">
                  <c:v>36770</c:v>
                </c:pt>
                <c:pt idx="345">
                  <c:v>36800</c:v>
                </c:pt>
                <c:pt idx="346">
                  <c:v>36831</c:v>
                </c:pt>
                <c:pt idx="347">
                  <c:v>36861</c:v>
                </c:pt>
                <c:pt idx="348">
                  <c:v>36892</c:v>
                </c:pt>
                <c:pt idx="349">
                  <c:v>36923</c:v>
                </c:pt>
                <c:pt idx="350">
                  <c:v>36951</c:v>
                </c:pt>
                <c:pt idx="351">
                  <c:v>36982</c:v>
                </c:pt>
                <c:pt idx="352">
                  <c:v>37012</c:v>
                </c:pt>
                <c:pt idx="353">
                  <c:v>37043</c:v>
                </c:pt>
                <c:pt idx="354">
                  <c:v>37073</c:v>
                </c:pt>
                <c:pt idx="355">
                  <c:v>37104</c:v>
                </c:pt>
                <c:pt idx="356">
                  <c:v>37135</c:v>
                </c:pt>
                <c:pt idx="357">
                  <c:v>37165</c:v>
                </c:pt>
                <c:pt idx="358">
                  <c:v>37196</c:v>
                </c:pt>
                <c:pt idx="359">
                  <c:v>37226</c:v>
                </c:pt>
                <c:pt idx="360">
                  <c:v>37257</c:v>
                </c:pt>
                <c:pt idx="361">
                  <c:v>37288</c:v>
                </c:pt>
                <c:pt idx="362">
                  <c:v>37316</c:v>
                </c:pt>
                <c:pt idx="363">
                  <c:v>37347</c:v>
                </c:pt>
                <c:pt idx="364">
                  <c:v>37377</c:v>
                </c:pt>
                <c:pt idx="365">
                  <c:v>37408</c:v>
                </c:pt>
                <c:pt idx="366">
                  <c:v>37438</c:v>
                </c:pt>
                <c:pt idx="367">
                  <c:v>37469</c:v>
                </c:pt>
                <c:pt idx="368">
                  <c:v>37500</c:v>
                </c:pt>
                <c:pt idx="369">
                  <c:v>37530</c:v>
                </c:pt>
                <c:pt idx="370">
                  <c:v>37561</c:v>
                </c:pt>
                <c:pt idx="371">
                  <c:v>37591</c:v>
                </c:pt>
                <c:pt idx="372">
                  <c:v>37622</c:v>
                </c:pt>
                <c:pt idx="373">
                  <c:v>37653</c:v>
                </c:pt>
                <c:pt idx="374">
                  <c:v>37681</c:v>
                </c:pt>
                <c:pt idx="375">
                  <c:v>37712</c:v>
                </c:pt>
                <c:pt idx="376">
                  <c:v>37742</c:v>
                </c:pt>
                <c:pt idx="377">
                  <c:v>37773</c:v>
                </c:pt>
                <c:pt idx="378">
                  <c:v>37803</c:v>
                </c:pt>
                <c:pt idx="379">
                  <c:v>37834</c:v>
                </c:pt>
                <c:pt idx="380">
                  <c:v>37865</c:v>
                </c:pt>
                <c:pt idx="381">
                  <c:v>37895</c:v>
                </c:pt>
                <c:pt idx="382">
                  <c:v>37926</c:v>
                </c:pt>
                <c:pt idx="383">
                  <c:v>37956</c:v>
                </c:pt>
                <c:pt idx="384">
                  <c:v>37987</c:v>
                </c:pt>
                <c:pt idx="385">
                  <c:v>38018</c:v>
                </c:pt>
                <c:pt idx="386">
                  <c:v>38047</c:v>
                </c:pt>
                <c:pt idx="387">
                  <c:v>38078</c:v>
                </c:pt>
                <c:pt idx="388">
                  <c:v>38108</c:v>
                </c:pt>
                <c:pt idx="389">
                  <c:v>38139</c:v>
                </c:pt>
                <c:pt idx="390">
                  <c:v>38169</c:v>
                </c:pt>
                <c:pt idx="391">
                  <c:v>38200</c:v>
                </c:pt>
                <c:pt idx="392">
                  <c:v>38231</c:v>
                </c:pt>
                <c:pt idx="393">
                  <c:v>38261</c:v>
                </c:pt>
                <c:pt idx="394">
                  <c:v>38292</c:v>
                </c:pt>
                <c:pt idx="395">
                  <c:v>38322</c:v>
                </c:pt>
                <c:pt idx="396">
                  <c:v>38353</c:v>
                </c:pt>
                <c:pt idx="397">
                  <c:v>38384</c:v>
                </c:pt>
                <c:pt idx="398">
                  <c:v>38412</c:v>
                </c:pt>
                <c:pt idx="399">
                  <c:v>38443</c:v>
                </c:pt>
                <c:pt idx="400">
                  <c:v>38473</c:v>
                </c:pt>
                <c:pt idx="401">
                  <c:v>38504</c:v>
                </c:pt>
                <c:pt idx="402">
                  <c:v>38534</c:v>
                </c:pt>
                <c:pt idx="403">
                  <c:v>38565</c:v>
                </c:pt>
                <c:pt idx="404">
                  <c:v>38596</c:v>
                </c:pt>
                <c:pt idx="405">
                  <c:v>38626</c:v>
                </c:pt>
                <c:pt idx="406">
                  <c:v>38657</c:v>
                </c:pt>
                <c:pt idx="407">
                  <c:v>38687</c:v>
                </c:pt>
                <c:pt idx="408">
                  <c:v>38718</c:v>
                </c:pt>
                <c:pt idx="409">
                  <c:v>38749</c:v>
                </c:pt>
                <c:pt idx="410">
                  <c:v>38777</c:v>
                </c:pt>
                <c:pt idx="411">
                  <c:v>38808</c:v>
                </c:pt>
                <c:pt idx="412">
                  <c:v>38838</c:v>
                </c:pt>
                <c:pt idx="413">
                  <c:v>38869</c:v>
                </c:pt>
                <c:pt idx="414">
                  <c:v>38899</c:v>
                </c:pt>
                <c:pt idx="415">
                  <c:v>38930</c:v>
                </c:pt>
                <c:pt idx="416">
                  <c:v>38961</c:v>
                </c:pt>
                <c:pt idx="417">
                  <c:v>38991</c:v>
                </c:pt>
                <c:pt idx="418">
                  <c:v>39022</c:v>
                </c:pt>
                <c:pt idx="419">
                  <c:v>39052</c:v>
                </c:pt>
                <c:pt idx="420">
                  <c:v>39083</c:v>
                </c:pt>
                <c:pt idx="421">
                  <c:v>39114</c:v>
                </c:pt>
                <c:pt idx="422">
                  <c:v>39142</c:v>
                </c:pt>
                <c:pt idx="423">
                  <c:v>39173</c:v>
                </c:pt>
                <c:pt idx="424">
                  <c:v>39203</c:v>
                </c:pt>
                <c:pt idx="425">
                  <c:v>39234</c:v>
                </c:pt>
                <c:pt idx="426">
                  <c:v>39264</c:v>
                </c:pt>
                <c:pt idx="427">
                  <c:v>39295</c:v>
                </c:pt>
                <c:pt idx="428">
                  <c:v>39326</c:v>
                </c:pt>
                <c:pt idx="429">
                  <c:v>39356</c:v>
                </c:pt>
                <c:pt idx="430">
                  <c:v>39387</c:v>
                </c:pt>
                <c:pt idx="431">
                  <c:v>39417</c:v>
                </c:pt>
                <c:pt idx="432">
                  <c:v>39448</c:v>
                </c:pt>
                <c:pt idx="433">
                  <c:v>39479</c:v>
                </c:pt>
                <c:pt idx="434">
                  <c:v>39508</c:v>
                </c:pt>
                <c:pt idx="435">
                  <c:v>39539</c:v>
                </c:pt>
                <c:pt idx="436">
                  <c:v>39569</c:v>
                </c:pt>
                <c:pt idx="437">
                  <c:v>39600</c:v>
                </c:pt>
                <c:pt idx="438">
                  <c:v>39630</c:v>
                </c:pt>
                <c:pt idx="439">
                  <c:v>39661</c:v>
                </c:pt>
                <c:pt idx="440">
                  <c:v>39692</c:v>
                </c:pt>
                <c:pt idx="441">
                  <c:v>39722</c:v>
                </c:pt>
                <c:pt idx="442">
                  <c:v>39753</c:v>
                </c:pt>
                <c:pt idx="443">
                  <c:v>39783</c:v>
                </c:pt>
                <c:pt idx="444">
                  <c:v>39814</c:v>
                </c:pt>
                <c:pt idx="445">
                  <c:v>39845</c:v>
                </c:pt>
                <c:pt idx="446">
                  <c:v>39873</c:v>
                </c:pt>
                <c:pt idx="447">
                  <c:v>39904</c:v>
                </c:pt>
                <c:pt idx="448">
                  <c:v>39934</c:v>
                </c:pt>
                <c:pt idx="449">
                  <c:v>39965</c:v>
                </c:pt>
                <c:pt idx="450">
                  <c:v>39995</c:v>
                </c:pt>
                <c:pt idx="451">
                  <c:v>40026</c:v>
                </c:pt>
                <c:pt idx="452">
                  <c:v>40057</c:v>
                </c:pt>
                <c:pt idx="453">
                  <c:v>40087</c:v>
                </c:pt>
                <c:pt idx="454">
                  <c:v>40118</c:v>
                </c:pt>
                <c:pt idx="455">
                  <c:v>40148</c:v>
                </c:pt>
                <c:pt idx="456">
                  <c:v>40179</c:v>
                </c:pt>
                <c:pt idx="457">
                  <c:v>40210</c:v>
                </c:pt>
                <c:pt idx="458">
                  <c:v>40238</c:v>
                </c:pt>
                <c:pt idx="459">
                  <c:v>40269</c:v>
                </c:pt>
                <c:pt idx="460">
                  <c:v>40299</c:v>
                </c:pt>
                <c:pt idx="461">
                  <c:v>40330</c:v>
                </c:pt>
                <c:pt idx="462">
                  <c:v>40360</c:v>
                </c:pt>
                <c:pt idx="463">
                  <c:v>40391</c:v>
                </c:pt>
                <c:pt idx="464">
                  <c:v>40422</c:v>
                </c:pt>
                <c:pt idx="465">
                  <c:v>40452</c:v>
                </c:pt>
                <c:pt idx="466">
                  <c:v>40483</c:v>
                </c:pt>
                <c:pt idx="467">
                  <c:v>40513</c:v>
                </c:pt>
                <c:pt idx="468">
                  <c:v>40544</c:v>
                </c:pt>
                <c:pt idx="469">
                  <c:v>40575</c:v>
                </c:pt>
                <c:pt idx="470">
                  <c:v>40603</c:v>
                </c:pt>
                <c:pt idx="471">
                  <c:v>40634</c:v>
                </c:pt>
                <c:pt idx="472">
                  <c:v>40664</c:v>
                </c:pt>
                <c:pt idx="473">
                  <c:v>40695</c:v>
                </c:pt>
                <c:pt idx="474">
                  <c:v>40725</c:v>
                </c:pt>
                <c:pt idx="475">
                  <c:v>40756</c:v>
                </c:pt>
                <c:pt idx="476">
                  <c:v>40787</c:v>
                </c:pt>
                <c:pt idx="477">
                  <c:v>40817</c:v>
                </c:pt>
                <c:pt idx="478">
                  <c:v>40848</c:v>
                </c:pt>
                <c:pt idx="479">
                  <c:v>40878</c:v>
                </c:pt>
                <c:pt idx="480">
                  <c:v>40909</c:v>
                </c:pt>
                <c:pt idx="481">
                  <c:v>40940</c:v>
                </c:pt>
                <c:pt idx="482">
                  <c:v>40969</c:v>
                </c:pt>
                <c:pt idx="483">
                  <c:v>41000</c:v>
                </c:pt>
                <c:pt idx="484">
                  <c:v>41030</c:v>
                </c:pt>
                <c:pt idx="485">
                  <c:v>41061</c:v>
                </c:pt>
                <c:pt idx="486">
                  <c:v>41091</c:v>
                </c:pt>
                <c:pt idx="487">
                  <c:v>41122</c:v>
                </c:pt>
                <c:pt idx="488">
                  <c:v>41153</c:v>
                </c:pt>
                <c:pt idx="489">
                  <c:v>41183</c:v>
                </c:pt>
                <c:pt idx="490">
                  <c:v>41214</c:v>
                </c:pt>
                <c:pt idx="491">
                  <c:v>41244</c:v>
                </c:pt>
                <c:pt idx="492">
                  <c:v>41275</c:v>
                </c:pt>
                <c:pt idx="493">
                  <c:v>41306</c:v>
                </c:pt>
                <c:pt idx="494">
                  <c:v>41334</c:v>
                </c:pt>
                <c:pt idx="495">
                  <c:v>41365</c:v>
                </c:pt>
                <c:pt idx="496">
                  <c:v>41395</c:v>
                </c:pt>
                <c:pt idx="497">
                  <c:v>41426</c:v>
                </c:pt>
                <c:pt idx="498">
                  <c:v>41456</c:v>
                </c:pt>
                <c:pt idx="499">
                  <c:v>41487</c:v>
                </c:pt>
                <c:pt idx="500">
                  <c:v>41518</c:v>
                </c:pt>
                <c:pt idx="501">
                  <c:v>41548</c:v>
                </c:pt>
                <c:pt idx="502">
                  <c:v>41579</c:v>
                </c:pt>
                <c:pt idx="503">
                  <c:v>41609</c:v>
                </c:pt>
                <c:pt idx="504">
                  <c:v>41640</c:v>
                </c:pt>
                <c:pt idx="505">
                  <c:v>41671</c:v>
                </c:pt>
                <c:pt idx="506">
                  <c:v>41699</c:v>
                </c:pt>
                <c:pt idx="507">
                  <c:v>41730</c:v>
                </c:pt>
                <c:pt idx="508">
                  <c:v>41760</c:v>
                </c:pt>
                <c:pt idx="509">
                  <c:v>41791</c:v>
                </c:pt>
                <c:pt idx="510">
                  <c:v>41821</c:v>
                </c:pt>
                <c:pt idx="511">
                  <c:v>41852</c:v>
                </c:pt>
                <c:pt idx="512">
                  <c:v>41883</c:v>
                </c:pt>
                <c:pt idx="513">
                  <c:v>41913</c:v>
                </c:pt>
                <c:pt idx="514">
                  <c:v>41944</c:v>
                </c:pt>
                <c:pt idx="515">
                  <c:v>41974</c:v>
                </c:pt>
                <c:pt idx="516">
                  <c:v>42005</c:v>
                </c:pt>
                <c:pt idx="517">
                  <c:v>42036</c:v>
                </c:pt>
                <c:pt idx="518">
                  <c:v>42064</c:v>
                </c:pt>
                <c:pt idx="519">
                  <c:v>42095</c:v>
                </c:pt>
                <c:pt idx="520">
                  <c:v>42125</c:v>
                </c:pt>
                <c:pt idx="521">
                  <c:v>42156</c:v>
                </c:pt>
                <c:pt idx="522">
                  <c:v>42186</c:v>
                </c:pt>
                <c:pt idx="523">
                  <c:v>42217</c:v>
                </c:pt>
                <c:pt idx="524">
                  <c:v>42248</c:v>
                </c:pt>
                <c:pt idx="525">
                  <c:v>42278</c:v>
                </c:pt>
                <c:pt idx="526">
                  <c:v>42309</c:v>
                </c:pt>
                <c:pt idx="527">
                  <c:v>42339</c:v>
                </c:pt>
                <c:pt idx="528">
                  <c:v>42370</c:v>
                </c:pt>
                <c:pt idx="529">
                  <c:v>42401</c:v>
                </c:pt>
                <c:pt idx="530">
                  <c:v>42430</c:v>
                </c:pt>
                <c:pt idx="531">
                  <c:v>42461</c:v>
                </c:pt>
                <c:pt idx="532">
                  <c:v>42491</c:v>
                </c:pt>
                <c:pt idx="533">
                  <c:v>42522</c:v>
                </c:pt>
                <c:pt idx="534">
                  <c:v>42552</c:v>
                </c:pt>
                <c:pt idx="535">
                  <c:v>42583</c:v>
                </c:pt>
                <c:pt idx="536">
                  <c:v>42614</c:v>
                </c:pt>
                <c:pt idx="537">
                  <c:v>42644</c:v>
                </c:pt>
                <c:pt idx="538">
                  <c:v>42675</c:v>
                </c:pt>
                <c:pt idx="539">
                  <c:v>42705</c:v>
                </c:pt>
                <c:pt idx="540">
                  <c:v>42736</c:v>
                </c:pt>
                <c:pt idx="541">
                  <c:v>42767</c:v>
                </c:pt>
                <c:pt idx="542">
                  <c:v>42795</c:v>
                </c:pt>
                <c:pt idx="543">
                  <c:v>42826</c:v>
                </c:pt>
                <c:pt idx="544">
                  <c:v>42856</c:v>
                </c:pt>
                <c:pt idx="545">
                  <c:v>42887</c:v>
                </c:pt>
                <c:pt idx="546">
                  <c:v>42917</c:v>
                </c:pt>
                <c:pt idx="547">
                  <c:v>42948</c:v>
                </c:pt>
                <c:pt idx="548">
                  <c:v>42979</c:v>
                </c:pt>
                <c:pt idx="549">
                  <c:v>43009</c:v>
                </c:pt>
              </c:numCache>
            </c:numRef>
          </c:cat>
          <c:val>
            <c:numRef>
              <c:f>'S13-Data'!$F$2:$F$551</c:f>
              <c:numCache>
                <c:formatCode>0.0%</c:formatCode>
                <c:ptCount val="550"/>
                <c:pt idx="0">
                  <c:v>0.11699999999999999</c:v>
                </c:pt>
                <c:pt idx="1">
                  <c:v>0.13400000000000001</c:v>
                </c:pt>
                <c:pt idx="2">
                  <c:v>0.128</c:v>
                </c:pt>
                <c:pt idx="3">
                  <c:v>0.13600000000000001</c:v>
                </c:pt>
                <c:pt idx="4">
                  <c:v>0.11900000000000001</c:v>
                </c:pt>
                <c:pt idx="5">
                  <c:v>0.11199999999999999</c:v>
                </c:pt>
                <c:pt idx="6">
                  <c:v>0.106</c:v>
                </c:pt>
                <c:pt idx="7">
                  <c:v>0.10800000000000001</c:v>
                </c:pt>
                <c:pt idx="8">
                  <c:v>0.11199999999999999</c:v>
                </c:pt>
                <c:pt idx="9">
                  <c:v>0.106</c:v>
                </c:pt>
                <c:pt idx="10">
                  <c:v>0.10199999999999999</c:v>
                </c:pt>
                <c:pt idx="11">
                  <c:v>0.10199999999999999</c:v>
                </c:pt>
                <c:pt idx="12">
                  <c:v>9.5000000000000001E-2</c:v>
                </c:pt>
                <c:pt idx="13">
                  <c:v>8.4000000000000005E-2</c:v>
                </c:pt>
                <c:pt idx="14">
                  <c:v>8.900000000000001E-2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7.4999999999999997E-2</c:v>
                </c:pt>
                <c:pt idx="18">
                  <c:v>6.5000000000000002E-2</c:v>
                </c:pt>
                <c:pt idx="19">
                  <c:v>7.6999999999999999E-2</c:v>
                </c:pt>
                <c:pt idx="20">
                  <c:v>6.8000000000000005E-2</c:v>
                </c:pt>
                <c:pt idx="21">
                  <c:v>0.08</c:v>
                </c:pt>
                <c:pt idx="22">
                  <c:v>0.08</c:v>
                </c:pt>
                <c:pt idx="23">
                  <c:v>7.400000000000001E-2</c:v>
                </c:pt>
                <c:pt idx="24">
                  <c:v>7.2000000000000008E-2</c:v>
                </c:pt>
                <c:pt idx="25">
                  <c:v>7.0999999999999994E-2</c:v>
                </c:pt>
                <c:pt idx="26">
                  <c:v>7.0999999999999994E-2</c:v>
                </c:pt>
                <c:pt idx="27">
                  <c:v>7.5999999999999998E-2</c:v>
                </c:pt>
                <c:pt idx="28">
                  <c:v>7.4999999999999997E-2</c:v>
                </c:pt>
                <c:pt idx="29">
                  <c:v>7.400000000000001E-2</c:v>
                </c:pt>
                <c:pt idx="30">
                  <c:v>7.6999999999999999E-2</c:v>
                </c:pt>
                <c:pt idx="31">
                  <c:v>7.6999999999999999E-2</c:v>
                </c:pt>
                <c:pt idx="32">
                  <c:v>7.2000000000000008E-2</c:v>
                </c:pt>
                <c:pt idx="33">
                  <c:v>7.2000000000000008E-2</c:v>
                </c:pt>
                <c:pt idx="34">
                  <c:v>7.0999999999999994E-2</c:v>
                </c:pt>
                <c:pt idx="35">
                  <c:v>8.1000000000000003E-2</c:v>
                </c:pt>
                <c:pt idx="36">
                  <c:v>8.3000000000000004E-2</c:v>
                </c:pt>
                <c:pt idx="37">
                  <c:v>9.6999999999999989E-2</c:v>
                </c:pt>
                <c:pt idx="38">
                  <c:v>9.6999999999999989E-2</c:v>
                </c:pt>
                <c:pt idx="39">
                  <c:v>0.11900000000000001</c:v>
                </c:pt>
                <c:pt idx="40">
                  <c:v>0.13</c:v>
                </c:pt>
                <c:pt idx="41">
                  <c:v>0.158</c:v>
                </c:pt>
                <c:pt idx="42">
                  <c:v>0.17300000000000001</c:v>
                </c:pt>
                <c:pt idx="43">
                  <c:v>0.183</c:v>
                </c:pt>
                <c:pt idx="44">
                  <c:v>0.19600000000000001</c:v>
                </c:pt>
                <c:pt idx="45">
                  <c:v>0.18</c:v>
                </c:pt>
                <c:pt idx="46">
                  <c:v>0.21</c:v>
                </c:pt>
                <c:pt idx="47">
                  <c:v>0.20300000000000001</c:v>
                </c:pt>
                <c:pt idx="48">
                  <c:v>0.20800000000000002</c:v>
                </c:pt>
                <c:pt idx="49">
                  <c:v>0.21</c:v>
                </c:pt>
                <c:pt idx="50">
                  <c:v>0.20699999999999999</c:v>
                </c:pt>
                <c:pt idx="51">
                  <c:v>0.19699999999999998</c:v>
                </c:pt>
                <c:pt idx="52">
                  <c:v>0.17499999999999999</c:v>
                </c:pt>
                <c:pt idx="53">
                  <c:v>0.183</c:v>
                </c:pt>
                <c:pt idx="54">
                  <c:v>0.16800000000000001</c:v>
                </c:pt>
                <c:pt idx="55">
                  <c:v>0.16899999999999998</c:v>
                </c:pt>
                <c:pt idx="56">
                  <c:v>0.16</c:v>
                </c:pt>
                <c:pt idx="57">
                  <c:v>0.16399999999999998</c:v>
                </c:pt>
                <c:pt idx="58">
                  <c:v>0.16800000000000001</c:v>
                </c:pt>
                <c:pt idx="59">
                  <c:v>0.17600000000000002</c:v>
                </c:pt>
                <c:pt idx="60">
                  <c:v>0.16600000000000001</c:v>
                </c:pt>
                <c:pt idx="61">
                  <c:v>0.16200000000000001</c:v>
                </c:pt>
                <c:pt idx="62">
                  <c:v>0.16</c:v>
                </c:pt>
                <c:pt idx="63">
                  <c:v>0.161</c:v>
                </c:pt>
                <c:pt idx="64">
                  <c:v>0.156</c:v>
                </c:pt>
                <c:pt idx="65">
                  <c:v>0.14400000000000002</c:v>
                </c:pt>
                <c:pt idx="66">
                  <c:v>0.14300000000000002</c:v>
                </c:pt>
                <c:pt idx="67">
                  <c:v>0.129</c:v>
                </c:pt>
                <c:pt idx="68">
                  <c:v>0.13699999999999998</c:v>
                </c:pt>
                <c:pt idx="69">
                  <c:v>0.13400000000000001</c:v>
                </c:pt>
                <c:pt idx="70">
                  <c:v>0.13200000000000001</c:v>
                </c:pt>
                <c:pt idx="71">
                  <c:v>0.13400000000000001</c:v>
                </c:pt>
                <c:pt idx="72">
                  <c:v>0.126</c:v>
                </c:pt>
                <c:pt idx="73">
                  <c:v>0.106</c:v>
                </c:pt>
                <c:pt idx="74">
                  <c:v>0.11199999999999999</c:v>
                </c:pt>
                <c:pt idx="75">
                  <c:v>0.111</c:v>
                </c:pt>
                <c:pt idx="76">
                  <c:v>0.113</c:v>
                </c:pt>
                <c:pt idx="77">
                  <c:v>0.105</c:v>
                </c:pt>
                <c:pt idx="78">
                  <c:v>0.10400000000000001</c:v>
                </c:pt>
                <c:pt idx="79">
                  <c:v>0.10099999999999999</c:v>
                </c:pt>
                <c:pt idx="80">
                  <c:v>0.10199999999999999</c:v>
                </c:pt>
                <c:pt idx="81">
                  <c:v>0.1</c:v>
                </c:pt>
                <c:pt idx="82">
                  <c:v>8.8000000000000009E-2</c:v>
                </c:pt>
                <c:pt idx="83">
                  <c:v>8.199999999999999E-2</c:v>
                </c:pt>
                <c:pt idx="84">
                  <c:v>8.8000000000000009E-2</c:v>
                </c:pt>
                <c:pt idx="85">
                  <c:v>0.09</c:v>
                </c:pt>
                <c:pt idx="86">
                  <c:v>9.6000000000000002E-2</c:v>
                </c:pt>
                <c:pt idx="87">
                  <c:v>0.09</c:v>
                </c:pt>
                <c:pt idx="88">
                  <c:v>8.8000000000000009E-2</c:v>
                </c:pt>
                <c:pt idx="89">
                  <c:v>8.8000000000000009E-2</c:v>
                </c:pt>
                <c:pt idx="90">
                  <c:v>7.8E-2</c:v>
                </c:pt>
                <c:pt idx="91">
                  <c:v>8.5000000000000006E-2</c:v>
                </c:pt>
                <c:pt idx="92">
                  <c:v>8.5999999999999993E-2</c:v>
                </c:pt>
                <c:pt idx="93">
                  <c:v>8.5000000000000006E-2</c:v>
                </c:pt>
                <c:pt idx="94">
                  <c:v>0.09</c:v>
                </c:pt>
                <c:pt idx="95">
                  <c:v>8.5999999999999993E-2</c:v>
                </c:pt>
                <c:pt idx="96">
                  <c:v>8.3000000000000004E-2</c:v>
                </c:pt>
                <c:pt idx="97">
                  <c:v>7.5999999999999998E-2</c:v>
                </c:pt>
                <c:pt idx="98">
                  <c:v>9.0999999999999998E-2</c:v>
                </c:pt>
                <c:pt idx="99">
                  <c:v>9.3000000000000013E-2</c:v>
                </c:pt>
                <c:pt idx="100">
                  <c:v>8.900000000000001E-2</c:v>
                </c:pt>
                <c:pt idx="101">
                  <c:v>9.6000000000000002E-2</c:v>
                </c:pt>
                <c:pt idx="102">
                  <c:v>0.107</c:v>
                </c:pt>
                <c:pt idx="103">
                  <c:v>0.113</c:v>
                </c:pt>
                <c:pt idx="104">
                  <c:v>0.12</c:v>
                </c:pt>
                <c:pt idx="105">
                  <c:v>0.13100000000000001</c:v>
                </c:pt>
                <c:pt idx="106">
                  <c:v>0.14199999999999999</c:v>
                </c:pt>
                <c:pt idx="107">
                  <c:v>0.14800000000000002</c:v>
                </c:pt>
                <c:pt idx="108">
                  <c:v>0.157</c:v>
                </c:pt>
                <c:pt idx="109">
                  <c:v>0.155</c:v>
                </c:pt>
                <c:pt idx="110">
                  <c:v>0.152</c:v>
                </c:pt>
                <c:pt idx="111">
                  <c:v>0.14400000000000002</c:v>
                </c:pt>
                <c:pt idx="112">
                  <c:v>0.14000000000000001</c:v>
                </c:pt>
                <c:pt idx="113">
                  <c:v>0.14000000000000001</c:v>
                </c:pt>
                <c:pt idx="114">
                  <c:v>0.13800000000000001</c:v>
                </c:pt>
                <c:pt idx="115">
                  <c:v>0.14499999999999999</c:v>
                </c:pt>
                <c:pt idx="116">
                  <c:v>0.13500000000000001</c:v>
                </c:pt>
                <c:pt idx="117">
                  <c:v>0.13200000000000001</c:v>
                </c:pt>
                <c:pt idx="118">
                  <c:v>0.127</c:v>
                </c:pt>
                <c:pt idx="119">
                  <c:v>0.126</c:v>
                </c:pt>
                <c:pt idx="120">
                  <c:v>0.126</c:v>
                </c:pt>
                <c:pt idx="121">
                  <c:v>0.13200000000000001</c:v>
                </c:pt>
                <c:pt idx="122">
                  <c:v>0.13600000000000001</c:v>
                </c:pt>
                <c:pt idx="123">
                  <c:v>0.14599999999999999</c:v>
                </c:pt>
                <c:pt idx="124">
                  <c:v>0.155</c:v>
                </c:pt>
                <c:pt idx="125">
                  <c:v>0.17</c:v>
                </c:pt>
                <c:pt idx="126">
                  <c:v>0.16800000000000001</c:v>
                </c:pt>
                <c:pt idx="127">
                  <c:v>0.17</c:v>
                </c:pt>
                <c:pt idx="128">
                  <c:v>0.17800000000000002</c:v>
                </c:pt>
                <c:pt idx="129">
                  <c:v>0.19500000000000001</c:v>
                </c:pt>
                <c:pt idx="130">
                  <c:v>0.19500000000000001</c:v>
                </c:pt>
                <c:pt idx="131">
                  <c:v>0.21299999999999999</c:v>
                </c:pt>
                <c:pt idx="132">
                  <c:v>0.22899999999999998</c:v>
                </c:pt>
                <c:pt idx="133">
                  <c:v>0.23499999999999999</c:v>
                </c:pt>
                <c:pt idx="134">
                  <c:v>0.24399999999999999</c:v>
                </c:pt>
                <c:pt idx="135">
                  <c:v>0.24600000000000002</c:v>
                </c:pt>
                <c:pt idx="136">
                  <c:v>0.249</c:v>
                </c:pt>
                <c:pt idx="137">
                  <c:v>0.26</c:v>
                </c:pt>
                <c:pt idx="138">
                  <c:v>0.245</c:v>
                </c:pt>
                <c:pt idx="139">
                  <c:v>0.23600000000000002</c:v>
                </c:pt>
                <c:pt idx="140">
                  <c:v>0.23499999999999999</c:v>
                </c:pt>
                <c:pt idx="141">
                  <c:v>0.23100000000000001</c:v>
                </c:pt>
                <c:pt idx="142">
                  <c:v>0.22699999999999998</c:v>
                </c:pt>
                <c:pt idx="143">
                  <c:v>0.22</c:v>
                </c:pt>
                <c:pt idx="144">
                  <c:v>0.22399999999999998</c:v>
                </c:pt>
                <c:pt idx="145">
                  <c:v>0.20800000000000002</c:v>
                </c:pt>
                <c:pt idx="146">
                  <c:v>0.20399999999999999</c:v>
                </c:pt>
                <c:pt idx="147">
                  <c:v>0.20300000000000001</c:v>
                </c:pt>
                <c:pt idx="148">
                  <c:v>0.2</c:v>
                </c:pt>
                <c:pt idx="149">
                  <c:v>0.193</c:v>
                </c:pt>
                <c:pt idx="150">
                  <c:v>0.187</c:v>
                </c:pt>
                <c:pt idx="151">
                  <c:v>0.17600000000000002</c:v>
                </c:pt>
                <c:pt idx="152">
                  <c:v>0.17199999999999999</c:v>
                </c:pt>
                <c:pt idx="153">
                  <c:v>0.17100000000000001</c:v>
                </c:pt>
                <c:pt idx="154">
                  <c:v>0.17399999999999999</c:v>
                </c:pt>
                <c:pt idx="155">
                  <c:v>0.16699999999999998</c:v>
                </c:pt>
                <c:pt idx="156">
                  <c:v>0.155</c:v>
                </c:pt>
                <c:pt idx="157">
                  <c:v>0.16200000000000001</c:v>
                </c:pt>
                <c:pt idx="158">
                  <c:v>0.161</c:v>
                </c:pt>
                <c:pt idx="159">
                  <c:v>0.16399999999999998</c:v>
                </c:pt>
                <c:pt idx="160">
                  <c:v>0.14800000000000002</c:v>
                </c:pt>
                <c:pt idx="161">
                  <c:v>0.153</c:v>
                </c:pt>
                <c:pt idx="162">
                  <c:v>0.15</c:v>
                </c:pt>
                <c:pt idx="163">
                  <c:v>0.14899999999999999</c:v>
                </c:pt>
                <c:pt idx="164">
                  <c:v>0.14800000000000002</c:v>
                </c:pt>
                <c:pt idx="165">
                  <c:v>0.14499999999999999</c:v>
                </c:pt>
                <c:pt idx="166">
                  <c:v>0.16</c:v>
                </c:pt>
                <c:pt idx="167">
                  <c:v>0.14800000000000002</c:v>
                </c:pt>
                <c:pt idx="168">
                  <c:v>0.13900000000000001</c:v>
                </c:pt>
                <c:pt idx="169">
                  <c:v>0.14099999999999999</c:v>
                </c:pt>
                <c:pt idx="170">
                  <c:v>0.14000000000000001</c:v>
                </c:pt>
                <c:pt idx="171">
                  <c:v>0.13900000000000001</c:v>
                </c:pt>
                <c:pt idx="172">
                  <c:v>0.13800000000000001</c:v>
                </c:pt>
                <c:pt idx="173">
                  <c:v>0.15</c:v>
                </c:pt>
                <c:pt idx="174">
                  <c:v>0.14699999999999999</c:v>
                </c:pt>
                <c:pt idx="175">
                  <c:v>0.14699999999999999</c:v>
                </c:pt>
                <c:pt idx="176">
                  <c:v>0.14800000000000002</c:v>
                </c:pt>
                <c:pt idx="177">
                  <c:v>0.14800000000000002</c:v>
                </c:pt>
                <c:pt idx="178">
                  <c:v>0.14300000000000002</c:v>
                </c:pt>
                <c:pt idx="179">
                  <c:v>0.14599999999999999</c:v>
                </c:pt>
                <c:pt idx="180">
                  <c:v>0.14300000000000002</c:v>
                </c:pt>
                <c:pt idx="181">
                  <c:v>0.14199999999999999</c:v>
                </c:pt>
                <c:pt idx="182">
                  <c:v>0.14300000000000002</c:v>
                </c:pt>
                <c:pt idx="183">
                  <c:v>0.14400000000000002</c:v>
                </c:pt>
                <c:pt idx="184">
                  <c:v>0.14800000000000002</c:v>
                </c:pt>
                <c:pt idx="185">
                  <c:v>0.14499999999999999</c:v>
                </c:pt>
                <c:pt idx="186">
                  <c:v>0.13500000000000001</c:v>
                </c:pt>
                <c:pt idx="187">
                  <c:v>0.14499999999999999</c:v>
                </c:pt>
                <c:pt idx="188">
                  <c:v>0.13900000000000001</c:v>
                </c:pt>
                <c:pt idx="189">
                  <c:v>0.13300000000000001</c:v>
                </c:pt>
                <c:pt idx="190">
                  <c:v>0.13100000000000001</c:v>
                </c:pt>
                <c:pt idx="191">
                  <c:v>0.13</c:v>
                </c:pt>
                <c:pt idx="192">
                  <c:v>0.125</c:v>
                </c:pt>
                <c:pt idx="193">
                  <c:v>0.129</c:v>
                </c:pt>
                <c:pt idx="194">
                  <c:v>0.12300000000000001</c:v>
                </c:pt>
                <c:pt idx="195">
                  <c:v>0.12300000000000001</c:v>
                </c:pt>
                <c:pt idx="196">
                  <c:v>0.125</c:v>
                </c:pt>
                <c:pt idx="197">
                  <c:v>0.12300000000000001</c:v>
                </c:pt>
                <c:pt idx="198">
                  <c:v>0.11900000000000001</c:v>
                </c:pt>
                <c:pt idx="199">
                  <c:v>0.11699999999999999</c:v>
                </c:pt>
                <c:pt idx="200">
                  <c:v>0.12300000000000001</c:v>
                </c:pt>
                <c:pt idx="201">
                  <c:v>0.11800000000000001</c:v>
                </c:pt>
                <c:pt idx="202">
                  <c:v>0.10800000000000001</c:v>
                </c:pt>
                <c:pt idx="203">
                  <c:v>0.114</c:v>
                </c:pt>
                <c:pt idx="204">
                  <c:v>0.11</c:v>
                </c:pt>
                <c:pt idx="205">
                  <c:v>0.1</c:v>
                </c:pt>
                <c:pt idx="206">
                  <c:v>0.107</c:v>
                </c:pt>
                <c:pt idx="207">
                  <c:v>0.11</c:v>
                </c:pt>
                <c:pt idx="208">
                  <c:v>9.9000000000000005E-2</c:v>
                </c:pt>
                <c:pt idx="209">
                  <c:v>9.3000000000000013E-2</c:v>
                </c:pt>
                <c:pt idx="210">
                  <c:v>9.5000000000000001E-2</c:v>
                </c:pt>
                <c:pt idx="211">
                  <c:v>8.6999999999999994E-2</c:v>
                </c:pt>
                <c:pt idx="212">
                  <c:v>9.0999999999999998E-2</c:v>
                </c:pt>
                <c:pt idx="213">
                  <c:v>9.8000000000000004E-2</c:v>
                </c:pt>
                <c:pt idx="214">
                  <c:v>9.8000000000000004E-2</c:v>
                </c:pt>
                <c:pt idx="215">
                  <c:v>9.6000000000000002E-2</c:v>
                </c:pt>
                <c:pt idx="216">
                  <c:v>9.6999999999999989E-2</c:v>
                </c:pt>
                <c:pt idx="217">
                  <c:v>9.4E-2</c:v>
                </c:pt>
                <c:pt idx="218">
                  <c:v>9.6000000000000002E-2</c:v>
                </c:pt>
                <c:pt idx="219">
                  <c:v>9.5000000000000001E-2</c:v>
                </c:pt>
                <c:pt idx="220">
                  <c:v>9.5000000000000001E-2</c:v>
                </c:pt>
                <c:pt idx="221">
                  <c:v>9.5000000000000001E-2</c:v>
                </c:pt>
                <c:pt idx="222">
                  <c:v>9.8000000000000004E-2</c:v>
                </c:pt>
                <c:pt idx="223">
                  <c:v>0.10199999999999999</c:v>
                </c:pt>
                <c:pt idx="224">
                  <c:v>0.106</c:v>
                </c:pt>
                <c:pt idx="225">
                  <c:v>0.10400000000000001</c:v>
                </c:pt>
                <c:pt idx="226">
                  <c:v>0.10800000000000001</c:v>
                </c:pt>
                <c:pt idx="227">
                  <c:v>0.106</c:v>
                </c:pt>
                <c:pt idx="228">
                  <c:v>0.109</c:v>
                </c:pt>
                <c:pt idx="229">
                  <c:v>0.109</c:v>
                </c:pt>
                <c:pt idx="230">
                  <c:v>0.111</c:v>
                </c:pt>
                <c:pt idx="231">
                  <c:v>0.11599999999999999</c:v>
                </c:pt>
                <c:pt idx="232">
                  <c:v>0.11900000000000001</c:v>
                </c:pt>
                <c:pt idx="233">
                  <c:v>0.126</c:v>
                </c:pt>
                <c:pt idx="234">
                  <c:v>0.129</c:v>
                </c:pt>
                <c:pt idx="235">
                  <c:v>0.13500000000000001</c:v>
                </c:pt>
                <c:pt idx="236">
                  <c:v>0.13699999999999998</c:v>
                </c:pt>
                <c:pt idx="237">
                  <c:v>0.13900000000000001</c:v>
                </c:pt>
                <c:pt idx="238">
                  <c:v>0.154</c:v>
                </c:pt>
                <c:pt idx="239">
                  <c:v>0.16399999999999998</c:v>
                </c:pt>
                <c:pt idx="240">
                  <c:v>0.17499999999999999</c:v>
                </c:pt>
                <c:pt idx="241">
                  <c:v>0.18100000000000002</c:v>
                </c:pt>
                <c:pt idx="242">
                  <c:v>0.188</c:v>
                </c:pt>
                <c:pt idx="243">
                  <c:v>0.18899999999999997</c:v>
                </c:pt>
                <c:pt idx="244">
                  <c:v>0.20600000000000002</c:v>
                </c:pt>
                <c:pt idx="245">
                  <c:v>0.21299999999999999</c:v>
                </c:pt>
                <c:pt idx="246">
                  <c:v>0.215</c:v>
                </c:pt>
                <c:pt idx="247">
                  <c:v>0.21</c:v>
                </c:pt>
                <c:pt idx="248">
                  <c:v>0.215</c:v>
                </c:pt>
                <c:pt idx="249">
                  <c:v>0.23100000000000001</c:v>
                </c:pt>
                <c:pt idx="250">
                  <c:v>0.20699999999999999</c:v>
                </c:pt>
                <c:pt idx="251">
                  <c:v>0.214</c:v>
                </c:pt>
                <c:pt idx="252">
                  <c:v>0.21199999999999999</c:v>
                </c:pt>
                <c:pt idx="253">
                  <c:v>0.20699999999999999</c:v>
                </c:pt>
                <c:pt idx="254">
                  <c:v>0.2</c:v>
                </c:pt>
                <c:pt idx="255">
                  <c:v>0.182</c:v>
                </c:pt>
                <c:pt idx="256">
                  <c:v>0.19600000000000001</c:v>
                </c:pt>
                <c:pt idx="257">
                  <c:v>0.19500000000000001</c:v>
                </c:pt>
                <c:pt idx="258">
                  <c:v>0.19800000000000001</c:v>
                </c:pt>
                <c:pt idx="259">
                  <c:v>0.20100000000000001</c:v>
                </c:pt>
                <c:pt idx="260">
                  <c:v>0.20199999999999999</c:v>
                </c:pt>
                <c:pt idx="261">
                  <c:v>0.20399999999999999</c:v>
                </c:pt>
                <c:pt idx="262">
                  <c:v>0.21</c:v>
                </c:pt>
                <c:pt idx="263">
                  <c:v>0.20800000000000002</c:v>
                </c:pt>
                <c:pt idx="264">
                  <c:v>0.20100000000000001</c:v>
                </c:pt>
                <c:pt idx="265">
                  <c:v>0.20699999999999999</c:v>
                </c:pt>
                <c:pt idx="266">
                  <c:v>0.21199999999999999</c:v>
                </c:pt>
                <c:pt idx="267">
                  <c:v>0.21299999999999999</c:v>
                </c:pt>
                <c:pt idx="268">
                  <c:v>0.21299999999999999</c:v>
                </c:pt>
                <c:pt idx="269">
                  <c:v>0.19899999999999998</c:v>
                </c:pt>
                <c:pt idx="270">
                  <c:v>0.19600000000000001</c:v>
                </c:pt>
                <c:pt idx="271">
                  <c:v>0.19600000000000001</c:v>
                </c:pt>
                <c:pt idx="272">
                  <c:v>0.2</c:v>
                </c:pt>
                <c:pt idx="273">
                  <c:v>0.20800000000000002</c:v>
                </c:pt>
                <c:pt idx="274">
                  <c:v>0.19699999999999998</c:v>
                </c:pt>
                <c:pt idx="275">
                  <c:v>0.18899999999999997</c:v>
                </c:pt>
                <c:pt idx="276">
                  <c:v>0.183</c:v>
                </c:pt>
                <c:pt idx="277">
                  <c:v>0.17199999999999999</c:v>
                </c:pt>
                <c:pt idx="278">
                  <c:v>0.188</c:v>
                </c:pt>
                <c:pt idx="279">
                  <c:v>0.187</c:v>
                </c:pt>
                <c:pt idx="280">
                  <c:v>0.17499999999999999</c:v>
                </c:pt>
                <c:pt idx="281">
                  <c:v>0.16800000000000001</c:v>
                </c:pt>
                <c:pt idx="282">
                  <c:v>0.16699999999999998</c:v>
                </c:pt>
                <c:pt idx="283">
                  <c:v>0.16300000000000001</c:v>
                </c:pt>
                <c:pt idx="284">
                  <c:v>0.16899999999999998</c:v>
                </c:pt>
                <c:pt idx="285">
                  <c:v>0.16500000000000001</c:v>
                </c:pt>
                <c:pt idx="286">
                  <c:v>0.16699999999999998</c:v>
                </c:pt>
                <c:pt idx="287">
                  <c:v>0.16399999999999998</c:v>
                </c:pt>
                <c:pt idx="288">
                  <c:v>0.16200000000000001</c:v>
                </c:pt>
                <c:pt idx="289">
                  <c:v>0.16500000000000001</c:v>
                </c:pt>
                <c:pt idx="290">
                  <c:v>0.182</c:v>
                </c:pt>
                <c:pt idx="291">
                  <c:v>0.183</c:v>
                </c:pt>
                <c:pt idx="292">
                  <c:v>0.18100000000000002</c:v>
                </c:pt>
                <c:pt idx="293">
                  <c:v>0.19399999999999998</c:v>
                </c:pt>
                <c:pt idx="294">
                  <c:v>0.183</c:v>
                </c:pt>
                <c:pt idx="295">
                  <c:v>0.182</c:v>
                </c:pt>
                <c:pt idx="296">
                  <c:v>0.17399999999999999</c:v>
                </c:pt>
                <c:pt idx="297">
                  <c:v>0.16699999999999998</c:v>
                </c:pt>
                <c:pt idx="298">
                  <c:v>0.157</c:v>
                </c:pt>
                <c:pt idx="299">
                  <c:v>0.161</c:v>
                </c:pt>
                <c:pt idx="300">
                  <c:v>0.161</c:v>
                </c:pt>
                <c:pt idx="301">
                  <c:v>0.157</c:v>
                </c:pt>
                <c:pt idx="302">
                  <c:v>0.156</c:v>
                </c:pt>
                <c:pt idx="303">
                  <c:v>0.16200000000000001</c:v>
                </c:pt>
                <c:pt idx="304">
                  <c:v>0.157</c:v>
                </c:pt>
                <c:pt idx="305">
                  <c:v>0.158</c:v>
                </c:pt>
                <c:pt idx="306">
                  <c:v>0.16300000000000001</c:v>
                </c:pt>
                <c:pt idx="307">
                  <c:v>0.16200000000000001</c:v>
                </c:pt>
                <c:pt idx="308">
                  <c:v>0.16200000000000001</c:v>
                </c:pt>
                <c:pt idx="309">
                  <c:v>0.16</c:v>
                </c:pt>
                <c:pt idx="310">
                  <c:v>0.14800000000000002</c:v>
                </c:pt>
                <c:pt idx="311">
                  <c:v>0.154</c:v>
                </c:pt>
                <c:pt idx="312">
                  <c:v>0.157</c:v>
                </c:pt>
                <c:pt idx="313">
                  <c:v>0.152</c:v>
                </c:pt>
                <c:pt idx="314">
                  <c:v>0.14099999999999999</c:v>
                </c:pt>
                <c:pt idx="315">
                  <c:v>0.14699999999999999</c:v>
                </c:pt>
                <c:pt idx="316">
                  <c:v>0.13800000000000001</c:v>
                </c:pt>
                <c:pt idx="317">
                  <c:v>0.126</c:v>
                </c:pt>
                <c:pt idx="318">
                  <c:v>0.13300000000000001</c:v>
                </c:pt>
                <c:pt idx="319">
                  <c:v>0.13200000000000001</c:v>
                </c:pt>
                <c:pt idx="320">
                  <c:v>0.14499999999999999</c:v>
                </c:pt>
                <c:pt idx="321">
                  <c:v>0.13600000000000001</c:v>
                </c:pt>
                <c:pt idx="322">
                  <c:v>0.14400000000000002</c:v>
                </c:pt>
                <c:pt idx="323">
                  <c:v>0.13500000000000001</c:v>
                </c:pt>
                <c:pt idx="324">
                  <c:v>0.12</c:v>
                </c:pt>
                <c:pt idx="325">
                  <c:v>0.13200000000000001</c:v>
                </c:pt>
                <c:pt idx="326">
                  <c:v>0.122</c:v>
                </c:pt>
                <c:pt idx="327">
                  <c:v>0.114</c:v>
                </c:pt>
                <c:pt idx="328">
                  <c:v>0.124</c:v>
                </c:pt>
                <c:pt idx="329">
                  <c:v>0.13699999999999998</c:v>
                </c:pt>
                <c:pt idx="330">
                  <c:v>0.12300000000000001</c:v>
                </c:pt>
                <c:pt idx="331">
                  <c:v>0.121</c:v>
                </c:pt>
                <c:pt idx="332">
                  <c:v>0.12</c:v>
                </c:pt>
                <c:pt idx="333">
                  <c:v>0.124</c:v>
                </c:pt>
                <c:pt idx="334">
                  <c:v>0.11900000000000001</c:v>
                </c:pt>
                <c:pt idx="335">
                  <c:v>0.121</c:v>
                </c:pt>
                <c:pt idx="336">
                  <c:v>0.127</c:v>
                </c:pt>
                <c:pt idx="337">
                  <c:v>0.10800000000000001</c:v>
                </c:pt>
                <c:pt idx="338">
                  <c:v>0.11</c:v>
                </c:pt>
                <c:pt idx="339">
                  <c:v>0.107</c:v>
                </c:pt>
                <c:pt idx="340">
                  <c:v>0.111</c:v>
                </c:pt>
                <c:pt idx="341">
                  <c:v>0.11199999999999999</c:v>
                </c:pt>
                <c:pt idx="342">
                  <c:v>0.12300000000000001</c:v>
                </c:pt>
                <c:pt idx="343">
                  <c:v>0.122</c:v>
                </c:pt>
                <c:pt idx="344">
                  <c:v>0.115</c:v>
                </c:pt>
                <c:pt idx="345">
                  <c:v>0.113</c:v>
                </c:pt>
                <c:pt idx="346">
                  <c:v>0.106</c:v>
                </c:pt>
                <c:pt idx="347">
                  <c:v>0.114</c:v>
                </c:pt>
                <c:pt idx="348">
                  <c:v>0.113</c:v>
                </c:pt>
                <c:pt idx="349">
                  <c:v>0.11699999999999999</c:v>
                </c:pt>
                <c:pt idx="350">
                  <c:v>0.111</c:v>
                </c:pt>
                <c:pt idx="351">
                  <c:v>0.11</c:v>
                </c:pt>
                <c:pt idx="352">
                  <c:v>0.1</c:v>
                </c:pt>
                <c:pt idx="353">
                  <c:v>0.11199999999999999</c:v>
                </c:pt>
                <c:pt idx="354">
                  <c:v>0.10800000000000001</c:v>
                </c:pt>
                <c:pt idx="355">
                  <c:v>0.122</c:v>
                </c:pt>
                <c:pt idx="356">
                  <c:v>0.115</c:v>
                </c:pt>
                <c:pt idx="357">
                  <c:v>0.11800000000000001</c:v>
                </c:pt>
                <c:pt idx="358">
                  <c:v>0.13900000000000001</c:v>
                </c:pt>
                <c:pt idx="359">
                  <c:v>0.13600000000000001</c:v>
                </c:pt>
                <c:pt idx="360">
                  <c:v>0.14599999999999999</c:v>
                </c:pt>
                <c:pt idx="361">
                  <c:v>0.14899999999999999</c:v>
                </c:pt>
                <c:pt idx="362">
                  <c:v>0.159</c:v>
                </c:pt>
                <c:pt idx="363">
                  <c:v>0.16800000000000001</c:v>
                </c:pt>
                <c:pt idx="364">
                  <c:v>0.188</c:v>
                </c:pt>
                <c:pt idx="365">
                  <c:v>0.19600000000000001</c:v>
                </c:pt>
                <c:pt idx="366">
                  <c:v>0.19</c:v>
                </c:pt>
                <c:pt idx="367">
                  <c:v>0.18899999999999997</c:v>
                </c:pt>
                <c:pt idx="368">
                  <c:v>0.191</c:v>
                </c:pt>
                <c:pt idx="369">
                  <c:v>0.19899999999999998</c:v>
                </c:pt>
                <c:pt idx="370">
                  <c:v>0.20499999999999999</c:v>
                </c:pt>
                <c:pt idx="371">
                  <c:v>0.221</c:v>
                </c:pt>
                <c:pt idx="372">
                  <c:v>0.20499999999999999</c:v>
                </c:pt>
                <c:pt idx="373">
                  <c:v>0.218</c:v>
                </c:pt>
                <c:pt idx="374">
                  <c:v>0.21</c:v>
                </c:pt>
                <c:pt idx="375">
                  <c:v>0.21899999999999997</c:v>
                </c:pt>
                <c:pt idx="376">
                  <c:v>0.21600000000000003</c:v>
                </c:pt>
                <c:pt idx="377">
                  <c:v>0.22800000000000001</c:v>
                </c:pt>
                <c:pt idx="378">
                  <c:v>0.22</c:v>
                </c:pt>
                <c:pt idx="379">
                  <c:v>0.222</c:v>
                </c:pt>
                <c:pt idx="380">
                  <c:v>0.22500000000000001</c:v>
                </c:pt>
                <c:pt idx="381">
                  <c:v>0.22399999999999998</c:v>
                </c:pt>
                <c:pt idx="382">
                  <c:v>0.23399999999999999</c:v>
                </c:pt>
                <c:pt idx="383">
                  <c:v>0.23100000000000001</c:v>
                </c:pt>
                <c:pt idx="384">
                  <c:v>0.22699999999999998</c:v>
                </c:pt>
                <c:pt idx="385">
                  <c:v>0.22899999999999998</c:v>
                </c:pt>
                <c:pt idx="386">
                  <c:v>0.23600000000000002</c:v>
                </c:pt>
                <c:pt idx="387">
                  <c:v>0.221</c:v>
                </c:pt>
                <c:pt idx="388">
                  <c:v>0.21899999999999997</c:v>
                </c:pt>
                <c:pt idx="389">
                  <c:v>0.22500000000000001</c:v>
                </c:pt>
                <c:pt idx="390">
                  <c:v>0.20699999999999999</c:v>
                </c:pt>
                <c:pt idx="391">
                  <c:v>0.20300000000000001</c:v>
                </c:pt>
                <c:pt idx="392">
                  <c:v>0.214</c:v>
                </c:pt>
                <c:pt idx="393">
                  <c:v>0.215</c:v>
                </c:pt>
                <c:pt idx="394">
                  <c:v>0.214</c:v>
                </c:pt>
                <c:pt idx="395">
                  <c:v>0.20800000000000002</c:v>
                </c:pt>
                <c:pt idx="396">
                  <c:v>0.21199999999999999</c:v>
                </c:pt>
                <c:pt idx="397">
                  <c:v>0.20399999999999999</c:v>
                </c:pt>
                <c:pt idx="398">
                  <c:v>0.218</c:v>
                </c:pt>
                <c:pt idx="399">
                  <c:v>0.21</c:v>
                </c:pt>
                <c:pt idx="400">
                  <c:v>0.20100000000000001</c:v>
                </c:pt>
                <c:pt idx="401">
                  <c:v>0.185</c:v>
                </c:pt>
                <c:pt idx="402">
                  <c:v>0.187</c:v>
                </c:pt>
                <c:pt idx="403">
                  <c:v>0.18899999999999997</c:v>
                </c:pt>
                <c:pt idx="404">
                  <c:v>0.18899999999999997</c:v>
                </c:pt>
                <c:pt idx="405">
                  <c:v>0.18899999999999997</c:v>
                </c:pt>
                <c:pt idx="406">
                  <c:v>0.18</c:v>
                </c:pt>
                <c:pt idx="407">
                  <c:v>0.187</c:v>
                </c:pt>
                <c:pt idx="408">
                  <c:v>0.16699999999999998</c:v>
                </c:pt>
                <c:pt idx="409">
                  <c:v>0.187</c:v>
                </c:pt>
                <c:pt idx="410">
                  <c:v>0.18600000000000003</c:v>
                </c:pt>
                <c:pt idx="411">
                  <c:v>0.18600000000000003</c:v>
                </c:pt>
                <c:pt idx="412">
                  <c:v>0.18899999999999997</c:v>
                </c:pt>
                <c:pt idx="413">
                  <c:v>0.16600000000000001</c:v>
                </c:pt>
                <c:pt idx="414">
                  <c:v>0.183</c:v>
                </c:pt>
                <c:pt idx="415">
                  <c:v>0.183</c:v>
                </c:pt>
                <c:pt idx="416">
                  <c:v>0.18100000000000002</c:v>
                </c:pt>
                <c:pt idx="417">
                  <c:v>0.159</c:v>
                </c:pt>
                <c:pt idx="418">
                  <c:v>0.16399999999999998</c:v>
                </c:pt>
                <c:pt idx="419">
                  <c:v>0.16200000000000001</c:v>
                </c:pt>
                <c:pt idx="420">
                  <c:v>0.16300000000000001</c:v>
                </c:pt>
                <c:pt idx="421">
                  <c:v>0.18</c:v>
                </c:pt>
                <c:pt idx="422">
                  <c:v>0.18600000000000003</c:v>
                </c:pt>
                <c:pt idx="423">
                  <c:v>0.17399999999999999</c:v>
                </c:pt>
                <c:pt idx="424">
                  <c:v>0.16500000000000001</c:v>
                </c:pt>
                <c:pt idx="425">
                  <c:v>0.16399999999999998</c:v>
                </c:pt>
                <c:pt idx="426">
                  <c:v>0.183</c:v>
                </c:pt>
                <c:pt idx="427">
                  <c:v>0.17499999999999999</c:v>
                </c:pt>
                <c:pt idx="428">
                  <c:v>0.17499999999999999</c:v>
                </c:pt>
                <c:pt idx="429">
                  <c:v>0.17699999999999999</c:v>
                </c:pt>
                <c:pt idx="430">
                  <c:v>0.18899999999999997</c:v>
                </c:pt>
                <c:pt idx="431">
                  <c:v>0.17399999999999999</c:v>
                </c:pt>
                <c:pt idx="432">
                  <c:v>0.185</c:v>
                </c:pt>
                <c:pt idx="433">
                  <c:v>0.17800000000000002</c:v>
                </c:pt>
                <c:pt idx="434">
                  <c:v>0.16899999999999998</c:v>
                </c:pt>
                <c:pt idx="435">
                  <c:v>0.17699999999999999</c:v>
                </c:pt>
                <c:pt idx="436">
                  <c:v>0.183</c:v>
                </c:pt>
                <c:pt idx="437">
                  <c:v>0.182</c:v>
                </c:pt>
                <c:pt idx="438">
                  <c:v>0.18899999999999997</c:v>
                </c:pt>
                <c:pt idx="439">
                  <c:v>0.19800000000000001</c:v>
                </c:pt>
                <c:pt idx="440">
                  <c:v>0.21299999999999999</c:v>
                </c:pt>
                <c:pt idx="441">
                  <c:v>0.223</c:v>
                </c:pt>
                <c:pt idx="442">
                  <c:v>0.21100000000000002</c:v>
                </c:pt>
                <c:pt idx="443">
                  <c:v>0.23100000000000001</c:v>
                </c:pt>
                <c:pt idx="444">
                  <c:v>0.22600000000000001</c:v>
                </c:pt>
                <c:pt idx="445">
                  <c:v>0.23399999999999999</c:v>
                </c:pt>
                <c:pt idx="446">
                  <c:v>0.24199999999999999</c:v>
                </c:pt>
                <c:pt idx="447">
                  <c:v>0.27100000000000002</c:v>
                </c:pt>
                <c:pt idx="448">
                  <c:v>0.27</c:v>
                </c:pt>
                <c:pt idx="449">
                  <c:v>0.28999999999999998</c:v>
                </c:pt>
                <c:pt idx="450">
                  <c:v>0.34</c:v>
                </c:pt>
                <c:pt idx="451">
                  <c:v>0.34299999999999997</c:v>
                </c:pt>
                <c:pt idx="452">
                  <c:v>0.36599999999999999</c:v>
                </c:pt>
                <c:pt idx="453">
                  <c:v>0.36599999999999999</c:v>
                </c:pt>
                <c:pt idx="454">
                  <c:v>0.39299999999999996</c:v>
                </c:pt>
                <c:pt idx="455">
                  <c:v>0.40399999999999997</c:v>
                </c:pt>
                <c:pt idx="456">
                  <c:v>0.41600000000000004</c:v>
                </c:pt>
                <c:pt idx="457">
                  <c:v>0.40500000000000003</c:v>
                </c:pt>
                <c:pt idx="458">
                  <c:v>0.43200000000000005</c:v>
                </c:pt>
                <c:pt idx="459">
                  <c:v>0.45500000000000002</c:v>
                </c:pt>
                <c:pt idx="460">
                  <c:v>0.44900000000000001</c:v>
                </c:pt>
                <c:pt idx="461">
                  <c:v>0.44900000000000001</c:v>
                </c:pt>
                <c:pt idx="462">
                  <c:v>0.44900000000000001</c:v>
                </c:pt>
                <c:pt idx="463">
                  <c:v>0.42799999999999999</c:v>
                </c:pt>
                <c:pt idx="464">
                  <c:v>0.42299999999999999</c:v>
                </c:pt>
                <c:pt idx="465">
                  <c:v>0.42599999999999999</c:v>
                </c:pt>
                <c:pt idx="466">
                  <c:v>0.42399999999999999</c:v>
                </c:pt>
                <c:pt idx="467">
                  <c:v>0.44600000000000001</c:v>
                </c:pt>
                <c:pt idx="468">
                  <c:v>0.43799999999999994</c:v>
                </c:pt>
                <c:pt idx="469">
                  <c:v>0.42799999999999999</c:v>
                </c:pt>
                <c:pt idx="470">
                  <c:v>0.44600000000000001</c:v>
                </c:pt>
                <c:pt idx="471">
                  <c:v>0.43</c:v>
                </c:pt>
                <c:pt idx="472">
                  <c:v>0.44700000000000001</c:v>
                </c:pt>
                <c:pt idx="473">
                  <c:v>0.44600000000000001</c:v>
                </c:pt>
                <c:pt idx="474">
                  <c:v>0.45100000000000001</c:v>
                </c:pt>
                <c:pt idx="475">
                  <c:v>0.436</c:v>
                </c:pt>
                <c:pt idx="476">
                  <c:v>0.45200000000000001</c:v>
                </c:pt>
                <c:pt idx="477">
                  <c:v>0.42599999999999999</c:v>
                </c:pt>
                <c:pt idx="478">
                  <c:v>0.43200000000000005</c:v>
                </c:pt>
                <c:pt idx="479">
                  <c:v>0.42700000000000005</c:v>
                </c:pt>
                <c:pt idx="480">
                  <c:v>0.42700000000000005</c:v>
                </c:pt>
                <c:pt idx="481">
                  <c:v>0.41100000000000003</c:v>
                </c:pt>
                <c:pt idx="482">
                  <c:v>0.41299999999999998</c:v>
                </c:pt>
                <c:pt idx="483">
                  <c:v>0.40799999999999997</c:v>
                </c:pt>
                <c:pt idx="484">
                  <c:v>0.42700000000000005</c:v>
                </c:pt>
                <c:pt idx="485">
                  <c:v>0.42299999999999999</c:v>
                </c:pt>
                <c:pt idx="486">
                  <c:v>0.41200000000000003</c:v>
                </c:pt>
                <c:pt idx="487">
                  <c:v>0.40399999999999997</c:v>
                </c:pt>
                <c:pt idx="488">
                  <c:v>0.40500000000000003</c:v>
                </c:pt>
                <c:pt idx="489">
                  <c:v>0.40600000000000003</c:v>
                </c:pt>
                <c:pt idx="490">
                  <c:v>0.40200000000000002</c:v>
                </c:pt>
                <c:pt idx="491">
                  <c:v>0.38799999999999996</c:v>
                </c:pt>
                <c:pt idx="492">
                  <c:v>0.374</c:v>
                </c:pt>
                <c:pt idx="493">
                  <c:v>0.39</c:v>
                </c:pt>
                <c:pt idx="494">
                  <c:v>0.39</c:v>
                </c:pt>
                <c:pt idx="495">
                  <c:v>0.373</c:v>
                </c:pt>
                <c:pt idx="496">
                  <c:v>0.376</c:v>
                </c:pt>
                <c:pt idx="497">
                  <c:v>0.37200000000000005</c:v>
                </c:pt>
                <c:pt idx="498">
                  <c:v>0.379</c:v>
                </c:pt>
                <c:pt idx="499">
                  <c:v>0.38500000000000001</c:v>
                </c:pt>
                <c:pt idx="500">
                  <c:v>0.36899999999999999</c:v>
                </c:pt>
                <c:pt idx="501">
                  <c:v>0.35700000000000004</c:v>
                </c:pt>
                <c:pt idx="502">
                  <c:v>0.379</c:v>
                </c:pt>
                <c:pt idx="503">
                  <c:v>0.37200000000000005</c:v>
                </c:pt>
                <c:pt idx="504">
                  <c:v>0.35200000000000004</c:v>
                </c:pt>
                <c:pt idx="505">
                  <c:v>0.36299999999999999</c:v>
                </c:pt>
                <c:pt idx="506">
                  <c:v>0.35399999999999998</c:v>
                </c:pt>
                <c:pt idx="507">
                  <c:v>0.34899999999999998</c:v>
                </c:pt>
                <c:pt idx="508">
                  <c:v>0.34600000000000003</c:v>
                </c:pt>
                <c:pt idx="509">
                  <c:v>0.32899999999999996</c:v>
                </c:pt>
                <c:pt idx="510">
                  <c:v>0.33299999999999996</c:v>
                </c:pt>
                <c:pt idx="511">
                  <c:v>0.313</c:v>
                </c:pt>
                <c:pt idx="512">
                  <c:v>0.31900000000000001</c:v>
                </c:pt>
                <c:pt idx="513">
                  <c:v>0.318</c:v>
                </c:pt>
                <c:pt idx="514">
                  <c:v>0.312</c:v>
                </c:pt>
                <c:pt idx="515">
                  <c:v>0.318</c:v>
                </c:pt>
                <c:pt idx="516">
                  <c:v>0.311</c:v>
                </c:pt>
                <c:pt idx="517">
                  <c:v>0.30599999999999999</c:v>
                </c:pt>
                <c:pt idx="518">
                  <c:v>0.29600000000000004</c:v>
                </c:pt>
                <c:pt idx="519">
                  <c:v>0.28800000000000003</c:v>
                </c:pt>
                <c:pt idx="520">
                  <c:v>0.28800000000000003</c:v>
                </c:pt>
                <c:pt idx="521">
                  <c:v>0.25900000000000001</c:v>
                </c:pt>
                <c:pt idx="522">
                  <c:v>0.27</c:v>
                </c:pt>
                <c:pt idx="523">
                  <c:v>0.27800000000000002</c:v>
                </c:pt>
                <c:pt idx="524">
                  <c:v>0.26600000000000001</c:v>
                </c:pt>
                <c:pt idx="525">
                  <c:v>0.26700000000000002</c:v>
                </c:pt>
                <c:pt idx="526">
                  <c:v>0.25800000000000001</c:v>
                </c:pt>
                <c:pt idx="527">
                  <c:v>0.26300000000000001</c:v>
                </c:pt>
                <c:pt idx="528">
                  <c:v>0.26899999999999996</c:v>
                </c:pt>
                <c:pt idx="529">
                  <c:v>0.27500000000000002</c:v>
                </c:pt>
                <c:pt idx="530">
                  <c:v>0.27600000000000002</c:v>
                </c:pt>
                <c:pt idx="531">
                  <c:v>0.255</c:v>
                </c:pt>
                <c:pt idx="532">
                  <c:v>0.252</c:v>
                </c:pt>
                <c:pt idx="533">
                  <c:v>0.25800000000000001</c:v>
                </c:pt>
                <c:pt idx="534">
                  <c:v>0.26600000000000001</c:v>
                </c:pt>
                <c:pt idx="535">
                  <c:v>0.25900000000000001</c:v>
                </c:pt>
                <c:pt idx="536">
                  <c:v>0.247</c:v>
                </c:pt>
                <c:pt idx="537">
                  <c:v>0.252</c:v>
                </c:pt>
                <c:pt idx="538">
                  <c:v>0.248</c:v>
                </c:pt>
                <c:pt idx="539">
                  <c:v>0.24199999999999999</c:v>
                </c:pt>
                <c:pt idx="540">
                  <c:v>0.24399999999999999</c:v>
                </c:pt>
                <c:pt idx="541">
                  <c:v>0.23800000000000002</c:v>
                </c:pt>
                <c:pt idx="542">
                  <c:v>0.23300000000000001</c:v>
                </c:pt>
                <c:pt idx="543">
                  <c:v>0.22600000000000001</c:v>
                </c:pt>
                <c:pt idx="544">
                  <c:v>0.24</c:v>
                </c:pt>
                <c:pt idx="545">
                  <c:v>0.24299999999999999</c:v>
                </c:pt>
                <c:pt idx="546">
                  <c:v>0.25900000000000001</c:v>
                </c:pt>
                <c:pt idx="547">
                  <c:v>0.247</c:v>
                </c:pt>
                <c:pt idx="548">
                  <c:v>0.255</c:v>
                </c:pt>
                <c:pt idx="549">
                  <c:v>0.248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0B-4BAA-8DCF-57F45C00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004816"/>
        <c:axId val="-131001808"/>
      </c:lineChart>
      <c:dateAx>
        <c:axId val="-131004816"/>
        <c:scaling>
          <c:orientation val="minMax"/>
          <c:max val="43009"/>
          <c:min val="27030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 lvl="0"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1001808"/>
        <c:crosses val="autoZero"/>
        <c:auto val="1"/>
        <c:lblOffset val="100"/>
        <c:baseTimeUnit val="months"/>
        <c:majorUnit val="18"/>
        <c:majorTimeUnit val="months"/>
        <c:minorUnit val="6"/>
        <c:minorTimeUnit val="months"/>
      </c:dateAx>
      <c:valAx>
        <c:axId val="-13100180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1004816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layout/>
      <c:overlay val="0"/>
      <c:txPr>
        <a:bodyPr/>
        <a:lstStyle/>
        <a:p>
          <a:pPr lvl="0">
            <a:defRPr sz="10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6.4652838534072096E-2"/>
          <c:y val="5.7300415573053397E-2"/>
          <c:w val="0.91284522028521664"/>
          <c:h val="0.86348343175853004"/>
        </c:manualLayout>
      </c:layout>
      <c:lineChart>
        <c:grouping val="standard"/>
        <c:varyColors val="0"/>
        <c:ser>
          <c:idx val="0"/>
          <c:order val="0"/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dLbls>
            <c:dLbl>
              <c:idx val="54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DF-44CF-A90C-5FF49A521A7F}"/>
                </c:ext>
              </c:extLst>
            </c:dLbl>
            <c:dLbl>
              <c:idx val="549"/>
              <c:layout>
                <c:manualLayout>
                  <c:x val="-3.9415321746352629E-2"/>
                  <c:y val="6.8421839496910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Oct</a:t>
                    </a:r>
                    <a:r>
                      <a:rPr lang="en-US" baseline="0"/>
                      <a:t> 2017 unemployment rate: </a:t>
                    </a:r>
                    <a:fld id="{7ADE4588-5E5A-417F-AD3F-1DB465BA3F14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91693730596612"/>
                      <c:h val="9.377213103051640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8F3-4E1B-B572-3F8F518033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'S14-Data'!$C$2:$C$551</c:f>
              <c:numCache>
                <c:formatCode>yyyy\-mm\-dd</c:formatCode>
                <c:ptCount val="550"/>
                <c:pt idx="0">
                  <c:v>26299</c:v>
                </c:pt>
                <c:pt idx="1">
                  <c:v>26330</c:v>
                </c:pt>
                <c:pt idx="2">
                  <c:v>26359</c:v>
                </c:pt>
                <c:pt idx="3">
                  <c:v>26390</c:v>
                </c:pt>
                <c:pt idx="4">
                  <c:v>26420</c:v>
                </c:pt>
                <c:pt idx="5">
                  <c:v>26451</c:v>
                </c:pt>
                <c:pt idx="6">
                  <c:v>26481</c:v>
                </c:pt>
                <c:pt idx="7">
                  <c:v>26512</c:v>
                </c:pt>
                <c:pt idx="8">
                  <c:v>26543</c:v>
                </c:pt>
                <c:pt idx="9">
                  <c:v>26573</c:v>
                </c:pt>
                <c:pt idx="10">
                  <c:v>26604</c:v>
                </c:pt>
                <c:pt idx="11">
                  <c:v>26634</c:v>
                </c:pt>
                <c:pt idx="12">
                  <c:v>26665</c:v>
                </c:pt>
                <c:pt idx="13">
                  <c:v>26696</c:v>
                </c:pt>
                <c:pt idx="14">
                  <c:v>26724</c:v>
                </c:pt>
                <c:pt idx="15">
                  <c:v>26755</c:v>
                </c:pt>
                <c:pt idx="16">
                  <c:v>26785</c:v>
                </c:pt>
                <c:pt idx="17">
                  <c:v>26816</c:v>
                </c:pt>
                <c:pt idx="18">
                  <c:v>26846</c:v>
                </c:pt>
                <c:pt idx="19">
                  <c:v>26877</c:v>
                </c:pt>
                <c:pt idx="20">
                  <c:v>26908</c:v>
                </c:pt>
                <c:pt idx="21">
                  <c:v>26938</c:v>
                </c:pt>
                <c:pt idx="22">
                  <c:v>26969</c:v>
                </c:pt>
                <c:pt idx="23">
                  <c:v>26999</c:v>
                </c:pt>
                <c:pt idx="24">
                  <c:v>27030</c:v>
                </c:pt>
                <c:pt idx="25">
                  <c:v>27061</c:v>
                </c:pt>
                <c:pt idx="26">
                  <c:v>27089</c:v>
                </c:pt>
                <c:pt idx="27">
                  <c:v>27120</c:v>
                </c:pt>
                <c:pt idx="28">
                  <c:v>27150</c:v>
                </c:pt>
                <c:pt idx="29">
                  <c:v>27181</c:v>
                </c:pt>
                <c:pt idx="30">
                  <c:v>27211</c:v>
                </c:pt>
                <c:pt idx="31">
                  <c:v>27242</c:v>
                </c:pt>
                <c:pt idx="32">
                  <c:v>27273</c:v>
                </c:pt>
                <c:pt idx="33">
                  <c:v>27303</c:v>
                </c:pt>
                <c:pt idx="34">
                  <c:v>27334</c:v>
                </c:pt>
                <c:pt idx="35">
                  <c:v>27364</c:v>
                </c:pt>
                <c:pt idx="36">
                  <c:v>27395</c:v>
                </c:pt>
                <c:pt idx="37">
                  <c:v>27426</c:v>
                </c:pt>
                <c:pt idx="38">
                  <c:v>27454</c:v>
                </c:pt>
                <c:pt idx="39">
                  <c:v>27485</c:v>
                </c:pt>
                <c:pt idx="40">
                  <c:v>27515</c:v>
                </c:pt>
                <c:pt idx="41">
                  <c:v>27546</c:v>
                </c:pt>
                <c:pt idx="42">
                  <c:v>27576</c:v>
                </c:pt>
                <c:pt idx="43">
                  <c:v>27607</c:v>
                </c:pt>
                <c:pt idx="44">
                  <c:v>27638</c:v>
                </c:pt>
                <c:pt idx="45">
                  <c:v>27668</c:v>
                </c:pt>
                <c:pt idx="46">
                  <c:v>27699</c:v>
                </c:pt>
                <c:pt idx="47">
                  <c:v>27729</c:v>
                </c:pt>
                <c:pt idx="48">
                  <c:v>27760</c:v>
                </c:pt>
                <c:pt idx="49">
                  <c:v>27791</c:v>
                </c:pt>
                <c:pt idx="50">
                  <c:v>27820</c:v>
                </c:pt>
                <c:pt idx="51">
                  <c:v>27851</c:v>
                </c:pt>
                <c:pt idx="52">
                  <c:v>27881</c:v>
                </c:pt>
                <c:pt idx="53">
                  <c:v>27912</c:v>
                </c:pt>
                <c:pt idx="54">
                  <c:v>27942</c:v>
                </c:pt>
                <c:pt idx="55">
                  <c:v>27973</c:v>
                </c:pt>
                <c:pt idx="56">
                  <c:v>28004</c:v>
                </c:pt>
                <c:pt idx="57">
                  <c:v>28034</c:v>
                </c:pt>
                <c:pt idx="58">
                  <c:v>28065</c:v>
                </c:pt>
                <c:pt idx="59">
                  <c:v>28095</c:v>
                </c:pt>
                <c:pt idx="60">
                  <c:v>28126</c:v>
                </c:pt>
                <c:pt idx="61">
                  <c:v>28157</c:v>
                </c:pt>
                <c:pt idx="62">
                  <c:v>28185</c:v>
                </c:pt>
                <c:pt idx="63">
                  <c:v>28216</c:v>
                </c:pt>
                <c:pt idx="64">
                  <c:v>28246</c:v>
                </c:pt>
                <c:pt idx="65">
                  <c:v>28277</c:v>
                </c:pt>
                <c:pt idx="66">
                  <c:v>28307</c:v>
                </c:pt>
                <c:pt idx="67">
                  <c:v>28338</c:v>
                </c:pt>
                <c:pt idx="68">
                  <c:v>28369</c:v>
                </c:pt>
                <c:pt idx="69">
                  <c:v>28399</c:v>
                </c:pt>
                <c:pt idx="70">
                  <c:v>28430</c:v>
                </c:pt>
                <c:pt idx="71">
                  <c:v>28460</c:v>
                </c:pt>
                <c:pt idx="72">
                  <c:v>28491</c:v>
                </c:pt>
                <c:pt idx="73">
                  <c:v>28522</c:v>
                </c:pt>
                <c:pt idx="74">
                  <c:v>28550</c:v>
                </c:pt>
                <c:pt idx="75">
                  <c:v>28581</c:v>
                </c:pt>
                <c:pt idx="76">
                  <c:v>28611</c:v>
                </c:pt>
                <c:pt idx="77">
                  <c:v>28642</c:v>
                </c:pt>
                <c:pt idx="78">
                  <c:v>28672</c:v>
                </c:pt>
                <c:pt idx="79">
                  <c:v>28703</c:v>
                </c:pt>
                <c:pt idx="80">
                  <c:v>28734</c:v>
                </c:pt>
                <c:pt idx="81">
                  <c:v>28764</c:v>
                </c:pt>
                <c:pt idx="82">
                  <c:v>28795</c:v>
                </c:pt>
                <c:pt idx="83">
                  <c:v>28825</c:v>
                </c:pt>
                <c:pt idx="84">
                  <c:v>28856</c:v>
                </c:pt>
                <c:pt idx="85">
                  <c:v>28887</c:v>
                </c:pt>
                <c:pt idx="86">
                  <c:v>28915</c:v>
                </c:pt>
                <c:pt idx="87">
                  <c:v>28946</c:v>
                </c:pt>
                <c:pt idx="88">
                  <c:v>28976</c:v>
                </c:pt>
                <c:pt idx="89">
                  <c:v>29007</c:v>
                </c:pt>
                <c:pt idx="90">
                  <c:v>29037</c:v>
                </c:pt>
                <c:pt idx="91">
                  <c:v>29068</c:v>
                </c:pt>
                <c:pt idx="92">
                  <c:v>29099</c:v>
                </c:pt>
                <c:pt idx="93">
                  <c:v>29129</c:v>
                </c:pt>
                <c:pt idx="94">
                  <c:v>29160</c:v>
                </c:pt>
                <c:pt idx="95">
                  <c:v>29190</c:v>
                </c:pt>
                <c:pt idx="96">
                  <c:v>29221</c:v>
                </c:pt>
                <c:pt idx="97">
                  <c:v>29252</c:v>
                </c:pt>
                <c:pt idx="98">
                  <c:v>29281</c:v>
                </c:pt>
                <c:pt idx="99">
                  <c:v>29312</c:v>
                </c:pt>
                <c:pt idx="100">
                  <c:v>29342</c:v>
                </c:pt>
                <c:pt idx="101">
                  <c:v>29373</c:v>
                </c:pt>
                <c:pt idx="102">
                  <c:v>29403</c:v>
                </c:pt>
                <c:pt idx="103">
                  <c:v>29434</c:v>
                </c:pt>
                <c:pt idx="104">
                  <c:v>29465</c:v>
                </c:pt>
                <c:pt idx="105">
                  <c:v>29495</c:v>
                </c:pt>
                <c:pt idx="106">
                  <c:v>29526</c:v>
                </c:pt>
                <c:pt idx="107">
                  <c:v>29556</c:v>
                </c:pt>
                <c:pt idx="108">
                  <c:v>29587</c:v>
                </c:pt>
                <c:pt idx="109">
                  <c:v>29618</c:v>
                </c:pt>
                <c:pt idx="110">
                  <c:v>29646</c:v>
                </c:pt>
                <c:pt idx="111">
                  <c:v>29677</c:v>
                </c:pt>
                <c:pt idx="112">
                  <c:v>29707</c:v>
                </c:pt>
                <c:pt idx="113">
                  <c:v>29738</c:v>
                </c:pt>
                <c:pt idx="114">
                  <c:v>29768</c:v>
                </c:pt>
                <c:pt idx="115">
                  <c:v>29799</c:v>
                </c:pt>
                <c:pt idx="116">
                  <c:v>29830</c:v>
                </c:pt>
                <c:pt idx="117">
                  <c:v>29860</c:v>
                </c:pt>
                <c:pt idx="118">
                  <c:v>29891</c:v>
                </c:pt>
                <c:pt idx="119">
                  <c:v>29921</c:v>
                </c:pt>
                <c:pt idx="120">
                  <c:v>29952</c:v>
                </c:pt>
                <c:pt idx="121">
                  <c:v>29983</c:v>
                </c:pt>
                <c:pt idx="122">
                  <c:v>30011</c:v>
                </c:pt>
                <c:pt idx="123">
                  <c:v>30042</c:v>
                </c:pt>
                <c:pt idx="124">
                  <c:v>30072</c:v>
                </c:pt>
                <c:pt idx="125">
                  <c:v>30103</c:v>
                </c:pt>
                <c:pt idx="126">
                  <c:v>30133</c:v>
                </c:pt>
                <c:pt idx="127">
                  <c:v>30164</c:v>
                </c:pt>
                <c:pt idx="128">
                  <c:v>30195</c:v>
                </c:pt>
                <c:pt idx="129">
                  <c:v>30225</c:v>
                </c:pt>
                <c:pt idx="130">
                  <c:v>30256</c:v>
                </c:pt>
                <c:pt idx="131">
                  <c:v>30286</c:v>
                </c:pt>
                <c:pt idx="132">
                  <c:v>30317</c:v>
                </c:pt>
                <c:pt idx="133">
                  <c:v>30348</c:v>
                </c:pt>
                <c:pt idx="134">
                  <c:v>30376</c:v>
                </c:pt>
                <c:pt idx="135">
                  <c:v>30407</c:v>
                </c:pt>
                <c:pt idx="136">
                  <c:v>30437</c:v>
                </c:pt>
                <c:pt idx="137">
                  <c:v>30468</c:v>
                </c:pt>
                <c:pt idx="138">
                  <c:v>30498</c:v>
                </c:pt>
                <c:pt idx="139">
                  <c:v>30529</c:v>
                </c:pt>
                <c:pt idx="140">
                  <c:v>30560</c:v>
                </c:pt>
                <c:pt idx="141">
                  <c:v>30590</c:v>
                </c:pt>
                <c:pt idx="142">
                  <c:v>30621</c:v>
                </c:pt>
                <c:pt idx="143">
                  <c:v>30651</c:v>
                </c:pt>
                <c:pt idx="144">
                  <c:v>30682</c:v>
                </c:pt>
                <c:pt idx="145">
                  <c:v>30713</c:v>
                </c:pt>
                <c:pt idx="146">
                  <c:v>30742</c:v>
                </c:pt>
                <c:pt idx="147">
                  <c:v>30773</c:v>
                </c:pt>
                <c:pt idx="148">
                  <c:v>30803</c:v>
                </c:pt>
                <c:pt idx="149">
                  <c:v>30834</c:v>
                </c:pt>
                <c:pt idx="150">
                  <c:v>30864</c:v>
                </c:pt>
                <c:pt idx="151">
                  <c:v>30895</c:v>
                </c:pt>
                <c:pt idx="152">
                  <c:v>30926</c:v>
                </c:pt>
                <c:pt idx="153">
                  <c:v>30956</c:v>
                </c:pt>
                <c:pt idx="154">
                  <c:v>30987</c:v>
                </c:pt>
                <c:pt idx="155">
                  <c:v>31017</c:v>
                </c:pt>
                <c:pt idx="156">
                  <c:v>31048</c:v>
                </c:pt>
                <c:pt idx="157">
                  <c:v>31079</c:v>
                </c:pt>
                <c:pt idx="158">
                  <c:v>31107</c:v>
                </c:pt>
                <c:pt idx="159">
                  <c:v>31138</c:v>
                </c:pt>
                <c:pt idx="160">
                  <c:v>31168</c:v>
                </c:pt>
                <c:pt idx="161">
                  <c:v>31199</c:v>
                </c:pt>
                <c:pt idx="162">
                  <c:v>31229</c:v>
                </c:pt>
                <c:pt idx="163">
                  <c:v>31260</c:v>
                </c:pt>
                <c:pt idx="164">
                  <c:v>31291</c:v>
                </c:pt>
                <c:pt idx="165">
                  <c:v>31321</c:v>
                </c:pt>
                <c:pt idx="166">
                  <c:v>31352</c:v>
                </c:pt>
                <c:pt idx="167">
                  <c:v>31382</c:v>
                </c:pt>
                <c:pt idx="168">
                  <c:v>31413</c:v>
                </c:pt>
                <c:pt idx="169">
                  <c:v>31444</c:v>
                </c:pt>
                <c:pt idx="170">
                  <c:v>31472</c:v>
                </c:pt>
                <c:pt idx="171">
                  <c:v>31503</c:v>
                </c:pt>
                <c:pt idx="172">
                  <c:v>31533</c:v>
                </c:pt>
                <c:pt idx="173">
                  <c:v>31564</c:v>
                </c:pt>
                <c:pt idx="174">
                  <c:v>31594</c:v>
                </c:pt>
                <c:pt idx="175">
                  <c:v>31625</c:v>
                </c:pt>
                <c:pt idx="176">
                  <c:v>31656</c:v>
                </c:pt>
                <c:pt idx="177">
                  <c:v>31686</c:v>
                </c:pt>
                <c:pt idx="178">
                  <c:v>31717</c:v>
                </c:pt>
                <c:pt idx="179">
                  <c:v>31747</c:v>
                </c:pt>
                <c:pt idx="180">
                  <c:v>31778</c:v>
                </c:pt>
                <c:pt idx="181">
                  <c:v>31809</c:v>
                </c:pt>
                <c:pt idx="182">
                  <c:v>31837</c:v>
                </c:pt>
                <c:pt idx="183">
                  <c:v>31868</c:v>
                </c:pt>
                <c:pt idx="184">
                  <c:v>31898</c:v>
                </c:pt>
                <c:pt idx="185">
                  <c:v>31929</c:v>
                </c:pt>
                <c:pt idx="186">
                  <c:v>31959</c:v>
                </c:pt>
                <c:pt idx="187">
                  <c:v>31990</c:v>
                </c:pt>
                <c:pt idx="188">
                  <c:v>32021</c:v>
                </c:pt>
                <c:pt idx="189">
                  <c:v>32051</c:v>
                </c:pt>
                <c:pt idx="190">
                  <c:v>32082</c:v>
                </c:pt>
                <c:pt idx="191">
                  <c:v>32112</c:v>
                </c:pt>
                <c:pt idx="192">
                  <c:v>32143</c:v>
                </c:pt>
                <c:pt idx="193">
                  <c:v>32174</c:v>
                </c:pt>
                <c:pt idx="194">
                  <c:v>32203</c:v>
                </c:pt>
                <c:pt idx="195">
                  <c:v>32234</c:v>
                </c:pt>
                <c:pt idx="196">
                  <c:v>32264</c:v>
                </c:pt>
                <c:pt idx="197">
                  <c:v>32295</c:v>
                </c:pt>
                <c:pt idx="198">
                  <c:v>32325</c:v>
                </c:pt>
                <c:pt idx="199">
                  <c:v>32356</c:v>
                </c:pt>
                <c:pt idx="200">
                  <c:v>32387</c:v>
                </c:pt>
                <c:pt idx="201">
                  <c:v>32417</c:v>
                </c:pt>
                <c:pt idx="202">
                  <c:v>32448</c:v>
                </c:pt>
                <c:pt idx="203">
                  <c:v>32478</c:v>
                </c:pt>
                <c:pt idx="204">
                  <c:v>32509</c:v>
                </c:pt>
                <c:pt idx="205">
                  <c:v>32540</c:v>
                </c:pt>
                <c:pt idx="206">
                  <c:v>32568</c:v>
                </c:pt>
                <c:pt idx="207">
                  <c:v>32599</c:v>
                </c:pt>
                <c:pt idx="208">
                  <c:v>32629</c:v>
                </c:pt>
                <c:pt idx="209">
                  <c:v>32660</c:v>
                </c:pt>
                <c:pt idx="210">
                  <c:v>32690</c:v>
                </c:pt>
                <c:pt idx="211">
                  <c:v>32721</c:v>
                </c:pt>
                <c:pt idx="212">
                  <c:v>32752</c:v>
                </c:pt>
                <c:pt idx="213">
                  <c:v>32782</c:v>
                </c:pt>
                <c:pt idx="214">
                  <c:v>32813</c:v>
                </c:pt>
                <c:pt idx="215">
                  <c:v>32843</c:v>
                </c:pt>
                <c:pt idx="216">
                  <c:v>32874</c:v>
                </c:pt>
                <c:pt idx="217">
                  <c:v>32905</c:v>
                </c:pt>
                <c:pt idx="218">
                  <c:v>32933</c:v>
                </c:pt>
                <c:pt idx="219">
                  <c:v>32964</c:v>
                </c:pt>
                <c:pt idx="220">
                  <c:v>32994</c:v>
                </c:pt>
                <c:pt idx="221">
                  <c:v>33025</c:v>
                </c:pt>
                <c:pt idx="222">
                  <c:v>33055</c:v>
                </c:pt>
                <c:pt idx="223">
                  <c:v>33086</c:v>
                </c:pt>
                <c:pt idx="224">
                  <c:v>33117</c:v>
                </c:pt>
                <c:pt idx="225">
                  <c:v>33147</c:v>
                </c:pt>
                <c:pt idx="226">
                  <c:v>33178</c:v>
                </c:pt>
                <c:pt idx="227">
                  <c:v>33208</c:v>
                </c:pt>
                <c:pt idx="228">
                  <c:v>33239</c:v>
                </c:pt>
                <c:pt idx="229">
                  <c:v>33270</c:v>
                </c:pt>
                <c:pt idx="230">
                  <c:v>33298</c:v>
                </c:pt>
                <c:pt idx="231">
                  <c:v>33329</c:v>
                </c:pt>
                <c:pt idx="232">
                  <c:v>33359</c:v>
                </c:pt>
                <c:pt idx="233">
                  <c:v>33390</c:v>
                </c:pt>
                <c:pt idx="234">
                  <c:v>33420</c:v>
                </c:pt>
                <c:pt idx="235">
                  <c:v>33451</c:v>
                </c:pt>
                <c:pt idx="236">
                  <c:v>33482</c:v>
                </c:pt>
                <c:pt idx="237">
                  <c:v>33512</c:v>
                </c:pt>
                <c:pt idx="238">
                  <c:v>33543</c:v>
                </c:pt>
                <c:pt idx="239">
                  <c:v>33573</c:v>
                </c:pt>
                <c:pt idx="240">
                  <c:v>33604</c:v>
                </c:pt>
                <c:pt idx="241">
                  <c:v>33635</c:v>
                </c:pt>
                <c:pt idx="242">
                  <c:v>33664</c:v>
                </c:pt>
                <c:pt idx="243">
                  <c:v>33695</c:v>
                </c:pt>
                <c:pt idx="244">
                  <c:v>33725</c:v>
                </c:pt>
                <c:pt idx="245">
                  <c:v>33756</c:v>
                </c:pt>
                <c:pt idx="246">
                  <c:v>33786</c:v>
                </c:pt>
                <c:pt idx="247">
                  <c:v>33817</c:v>
                </c:pt>
                <c:pt idx="248">
                  <c:v>33848</c:v>
                </c:pt>
                <c:pt idx="249">
                  <c:v>33878</c:v>
                </c:pt>
                <c:pt idx="250">
                  <c:v>33909</c:v>
                </c:pt>
                <c:pt idx="251">
                  <c:v>33939</c:v>
                </c:pt>
                <c:pt idx="252">
                  <c:v>33970</c:v>
                </c:pt>
                <c:pt idx="253">
                  <c:v>34001</c:v>
                </c:pt>
                <c:pt idx="254">
                  <c:v>34029</c:v>
                </c:pt>
                <c:pt idx="255">
                  <c:v>34060</c:v>
                </c:pt>
                <c:pt idx="256">
                  <c:v>34090</c:v>
                </c:pt>
                <c:pt idx="257">
                  <c:v>34121</c:v>
                </c:pt>
                <c:pt idx="258">
                  <c:v>34151</c:v>
                </c:pt>
                <c:pt idx="259">
                  <c:v>34182</c:v>
                </c:pt>
                <c:pt idx="260">
                  <c:v>34213</c:v>
                </c:pt>
                <c:pt idx="261">
                  <c:v>34243</c:v>
                </c:pt>
                <c:pt idx="262">
                  <c:v>34274</c:v>
                </c:pt>
                <c:pt idx="263">
                  <c:v>34304</c:v>
                </c:pt>
                <c:pt idx="264">
                  <c:v>34335</c:v>
                </c:pt>
                <c:pt idx="265">
                  <c:v>34366</c:v>
                </c:pt>
                <c:pt idx="266">
                  <c:v>34394</c:v>
                </c:pt>
                <c:pt idx="267">
                  <c:v>34425</c:v>
                </c:pt>
                <c:pt idx="268">
                  <c:v>34455</c:v>
                </c:pt>
                <c:pt idx="269">
                  <c:v>34486</c:v>
                </c:pt>
                <c:pt idx="270">
                  <c:v>34516</c:v>
                </c:pt>
                <c:pt idx="271">
                  <c:v>34547</c:v>
                </c:pt>
                <c:pt idx="272">
                  <c:v>34578</c:v>
                </c:pt>
                <c:pt idx="273">
                  <c:v>34608</c:v>
                </c:pt>
                <c:pt idx="274">
                  <c:v>34639</c:v>
                </c:pt>
                <c:pt idx="275">
                  <c:v>34669</c:v>
                </c:pt>
                <c:pt idx="276">
                  <c:v>34700</c:v>
                </c:pt>
                <c:pt idx="277">
                  <c:v>34731</c:v>
                </c:pt>
                <c:pt idx="278">
                  <c:v>34759</c:v>
                </c:pt>
                <c:pt idx="279">
                  <c:v>34790</c:v>
                </c:pt>
                <c:pt idx="280">
                  <c:v>34820</c:v>
                </c:pt>
                <c:pt idx="281">
                  <c:v>34851</c:v>
                </c:pt>
                <c:pt idx="282">
                  <c:v>34881</c:v>
                </c:pt>
                <c:pt idx="283">
                  <c:v>34912</c:v>
                </c:pt>
                <c:pt idx="284">
                  <c:v>34943</c:v>
                </c:pt>
                <c:pt idx="285">
                  <c:v>34973</c:v>
                </c:pt>
                <c:pt idx="286">
                  <c:v>35004</c:v>
                </c:pt>
                <c:pt idx="287">
                  <c:v>35034</c:v>
                </c:pt>
                <c:pt idx="288">
                  <c:v>35065</c:v>
                </c:pt>
                <c:pt idx="289">
                  <c:v>35096</c:v>
                </c:pt>
                <c:pt idx="290">
                  <c:v>35125</c:v>
                </c:pt>
                <c:pt idx="291">
                  <c:v>35156</c:v>
                </c:pt>
                <c:pt idx="292">
                  <c:v>35186</c:v>
                </c:pt>
                <c:pt idx="293">
                  <c:v>35217</c:v>
                </c:pt>
                <c:pt idx="294">
                  <c:v>35247</c:v>
                </c:pt>
                <c:pt idx="295">
                  <c:v>35278</c:v>
                </c:pt>
                <c:pt idx="296">
                  <c:v>35309</c:v>
                </c:pt>
                <c:pt idx="297">
                  <c:v>35339</c:v>
                </c:pt>
                <c:pt idx="298">
                  <c:v>35370</c:v>
                </c:pt>
                <c:pt idx="299">
                  <c:v>35400</c:v>
                </c:pt>
                <c:pt idx="300">
                  <c:v>35431</c:v>
                </c:pt>
                <c:pt idx="301">
                  <c:v>35462</c:v>
                </c:pt>
                <c:pt idx="302">
                  <c:v>35490</c:v>
                </c:pt>
                <c:pt idx="303">
                  <c:v>35521</c:v>
                </c:pt>
                <c:pt idx="304">
                  <c:v>35551</c:v>
                </c:pt>
                <c:pt idx="305">
                  <c:v>35582</c:v>
                </c:pt>
                <c:pt idx="306">
                  <c:v>35612</c:v>
                </c:pt>
                <c:pt idx="307">
                  <c:v>35643</c:v>
                </c:pt>
                <c:pt idx="308">
                  <c:v>35674</c:v>
                </c:pt>
                <c:pt idx="309">
                  <c:v>35704</c:v>
                </c:pt>
                <c:pt idx="310">
                  <c:v>35735</c:v>
                </c:pt>
                <c:pt idx="311">
                  <c:v>35765</c:v>
                </c:pt>
                <c:pt idx="312">
                  <c:v>35796</c:v>
                </c:pt>
                <c:pt idx="313">
                  <c:v>35827</c:v>
                </c:pt>
                <c:pt idx="314">
                  <c:v>35855</c:v>
                </c:pt>
                <c:pt idx="315">
                  <c:v>35886</c:v>
                </c:pt>
                <c:pt idx="316">
                  <c:v>35916</c:v>
                </c:pt>
                <c:pt idx="317">
                  <c:v>35947</c:v>
                </c:pt>
                <c:pt idx="318">
                  <c:v>35977</c:v>
                </c:pt>
                <c:pt idx="319">
                  <c:v>36008</c:v>
                </c:pt>
                <c:pt idx="320">
                  <c:v>36039</c:v>
                </c:pt>
                <c:pt idx="321">
                  <c:v>36069</c:v>
                </c:pt>
                <c:pt idx="322">
                  <c:v>36100</c:v>
                </c:pt>
                <c:pt idx="323">
                  <c:v>36130</c:v>
                </c:pt>
                <c:pt idx="324">
                  <c:v>36161</c:v>
                </c:pt>
                <c:pt idx="325">
                  <c:v>36192</c:v>
                </c:pt>
                <c:pt idx="326">
                  <c:v>36220</c:v>
                </c:pt>
                <c:pt idx="327">
                  <c:v>36251</c:v>
                </c:pt>
                <c:pt idx="328">
                  <c:v>36281</c:v>
                </c:pt>
                <c:pt idx="329">
                  <c:v>36312</c:v>
                </c:pt>
                <c:pt idx="330">
                  <c:v>36342</c:v>
                </c:pt>
                <c:pt idx="331">
                  <c:v>36373</c:v>
                </c:pt>
                <c:pt idx="332">
                  <c:v>36404</c:v>
                </c:pt>
                <c:pt idx="333">
                  <c:v>36434</c:v>
                </c:pt>
                <c:pt idx="334">
                  <c:v>36465</c:v>
                </c:pt>
                <c:pt idx="335">
                  <c:v>36495</c:v>
                </c:pt>
                <c:pt idx="336">
                  <c:v>36526</c:v>
                </c:pt>
                <c:pt idx="337">
                  <c:v>36557</c:v>
                </c:pt>
                <c:pt idx="338">
                  <c:v>36586</c:v>
                </c:pt>
                <c:pt idx="339">
                  <c:v>36617</c:v>
                </c:pt>
                <c:pt idx="340">
                  <c:v>36647</c:v>
                </c:pt>
                <c:pt idx="341">
                  <c:v>36678</c:v>
                </c:pt>
                <c:pt idx="342">
                  <c:v>36708</c:v>
                </c:pt>
                <c:pt idx="343">
                  <c:v>36739</c:v>
                </c:pt>
                <c:pt idx="344">
                  <c:v>36770</c:v>
                </c:pt>
                <c:pt idx="345">
                  <c:v>36800</c:v>
                </c:pt>
                <c:pt idx="346">
                  <c:v>36831</c:v>
                </c:pt>
                <c:pt idx="347">
                  <c:v>36861</c:v>
                </c:pt>
                <c:pt idx="348">
                  <c:v>36892</c:v>
                </c:pt>
                <c:pt idx="349">
                  <c:v>36923</c:v>
                </c:pt>
                <c:pt idx="350">
                  <c:v>36951</c:v>
                </c:pt>
                <c:pt idx="351">
                  <c:v>36982</c:v>
                </c:pt>
                <c:pt idx="352">
                  <c:v>37012</c:v>
                </c:pt>
                <c:pt idx="353">
                  <c:v>37043</c:v>
                </c:pt>
                <c:pt idx="354">
                  <c:v>37073</c:v>
                </c:pt>
                <c:pt idx="355">
                  <c:v>37104</c:v>
                </c:pt>
                <c:pt idx="356">
                  <c:v>37135</c:v>
                </c:pt>
                <c:pt idx="357">
                  <c:v>37165</c:v>
                </c:pt>
                <c:pt idx="358">
                  <c:v>37196</c:v>
                </c:pt>
                <c:pt idx="359">
                  <c:v>37226</c:v>
                </c:pt>
                <c:pt idx="360">
                  <c:v>37257</c:v>
                </c:pt>
                <c:pt idx="361">
                  <c:v>37288</c:v>
                </c:pt>
                <c:pt idx="362">
                  <c:v>37316</c:v>
                </c:pt>
                <c:pt idx="363">
                  <c:v>37347</c:v>
                </c:pt>
                <c:pt idx="364">
                  <c:v>37377</c:v>
                </c:pt>
                <c:pt idx="365">
                  <c:v>37408</c:v>
                </c:pt>
                <c:pt idx="366">
                  <c:v>37438</c:v>
                </c:pt>
                <c:pt idx="367">
                  <c:v>37469</c:v>
                </c:pt>
                <c:pt idx="368">
                  <c:v>37500</c:v>
                </c:pt>
                <c:pt idx="369">
                  <c:v>37530</c:v>
                </c:pt>
                <c:pt idx="370">
                  <c:v>37561</c:v>
                </c:pt>
                <c:pt idx="371">
                  <c:v>37591</c:v>
                </c:pt>
                <c:pt idx="372">
                  <c:v>37622</c:v>
                </c:pt>
                <c:pt idx="373">
                  <c:v>37653</c:v>
                </c:pt>
                <c:pt idx="374">
                  <c:v>37681</c:v>
                </c:pt>
                <c:pt idx="375">
                  <c:v>37712</c:v>
                </c:pt>
                <c:pt idx="376">
                  <c:v>37742</c:v>
                </c:pt>
                <c:pt idx="377">
                  <c:v>37773</c:v>
                </c:pt>
                <c:pt idx="378">
                  <c:v>37803</c:v>
                </c:pt>
                <c:pt idx="379">
                  <c:v>37834</c:v>
                </c:pt>
                <c:pt idx="380">
                  <c:v>37865</c:v>
                </c:pt>
                <c:pt idx="381">
                  <c:v>37895</c:v>
                </c:pt>
                <c:pt idx="382">
                  <c:v>37926</c:v>
                </c:pt>
                <c:pt idx="383">
                  <c:v>37956</c:v>
                </c:pt>
                <c:pt idx="384">
                  <c:v>37987</c:v>
                </c:pt>
                <c:pt idx="385">
                  <c:v>38018</c:v>
                </c:pt>
                <c:pt idx="386">
                  <c:v>38047</c:v>
                </c:pt>
                <c:pt idx="387">
                  <c:v>38078</c:v>
                </c:pt>
                <c:pt idx="388">
                  <c:v>38108</c:v>
                </c:pt>
                <c:pt idx="389">
                  <c:v>38139</c:v>
                </c:pt>
                <c:pt idx="390">
                  <c:v>38169</c:v>
                </c:pt>
                <c:pt idx="391">
                  <c:v>38200</c:v>
                </c:pt>
                <c:pt idx="392">
                  <c:v>38231</c:v>
                </c:pt>
                <c:pt idx="393">
                  <c:v>38261</c:v>
                </c:pt>
                <c:pt idx="394">
                  <c:v>38292</c:v>
                </c:pt>
                <c:pt idx="395">
                  <c:v>38322</c:v>
                </c:pt>
                <c:pt idx="396">
                  <c:v>38353</c:v>
                </c:pt>
                <c:pt idx="397">
                  <c:v>38384</c:v>
                </c:pt>
                <c:pt idx="398">
                  <c:v>38412</c:v>
                </c:pt>
                <c:pt idx="399">
                  <c:v>38443</c:v>
                </c:pt>
                <c:pt idx="400">
                  <c:v>38473</c:v>
                </c:pt>
                <c:pt idx="401">
                  <c:v>38504</c:v>
                </c:pt>
                <c:pt idx="402">
                  <c:v>38534</c:v>
                </c:pt>
                <c:pt idx="403">
                  <c:v>38565</c:v>
                </c:pt>
                <c:pt idx="404">
                  <c:v>38596</c:v>
                </c:pt>
                <c:pt idx="405">
                  <c:v>38626</c:v>
                </c:pt>
                <c:pt idx="406">
                  <c:v>38657</c:v>
                </c:pt>
                <c:pt idx="407">
                  <c:v>38687</c:v>
                </c:pt>
                <c:pt idx="408">
                  <c:v>38718</c:v>
                </c:pt>
                <c:pt idx="409">
                  <c:v>38749</c:v>
                </c:pt>
                <c:pt idx="410">
                  <c:v>38777</c:v>
                </c:pt>
                <c:pt idx="411">
                  <c:v>38808</c:v>
                </c:pt>
                <c:pt idx="412">
                  <c:v>38838</c:v>
                </c:pt>
                <c:pt idx="413">
                  <c:v>38869</c:v>
                </c:pt>
                <c:pt idx="414">
                  <c:v>38899</c:v>
                </c:pt>
                <c:pt idx="415">
                  <c:v>38930</c:v>
                </c:pt>
                <c:pt idx="416">
                  <c:v>38961</c:v>
                </c:pt>
                <c:pt idx="417">
                  <c:v>38991</c:v>
                </c:pt>
                <c:pt idx="418">
                  <c:v>39022</c:v>
                </c:pt>
                <c:pt idx="419">
                  <c:v>39052</c:v>
                </c:pt>
                <c:pt idx="420">
                  <c:v>39083</c:v>
                </c:pt>
                <c:pt idx="421">
                  <c:v>39114</c:v>
                </c:pt>
                <c:pt idx="422">
                  <c:v>39142</c:v>
                </c:pt>
                <c:pt idx="423">
                  <c:v>39173</c:v>
                </c:pt>
                <c:pt idx="424">
                  <c:v>39203</c:v>
                </c:pt>
                <c:pt idx="425">
                  <c:v>39234</c:v>
                </c:pt>
                <c:pt idx="426">
                  <c:v>39264</c:v>
                </c:pt>
                <c:pt idx="427">
                  <c:v>39295</c:v>
                </c:pt>
                <c:pt idx="428">
                  <c:v>39326</c:v>
                </c:pt>
                <c:pt idx="429">
                  <c:v>39356</c:v>
                </c:pt>
                <c:pt idx="430">
                  <c:v>39387</c:v>
                </c:pt>
                <c:pt idx="431">
                  <c:v>39417</c:v>
                </c:pt>
                <c:pt idx="432">
                  <c:v>39448</c:v>
                </c:pt>
                <c:pt idx="433">
                  <c:v>39479</c:v>
                </c:pt>
                <c:pt idx="434">
                  <c:v>39508</c:v>
                </c:pt>
                <c:pt idx="435">
                  <c:v>39539</c:v>
                </c:pt>
                <c:pt idx="436">
                  <c:v>39569</c:v>
                </c:pt>
                <c:pt idx="437">
                  <c:v>39600</c:v>
                </c:pt>
                <c:pt idx="438">
                  <c:v>39630</c:v>
                </c:pt>
                <c:pt idx="439">
                  <c:v>39661</c:v>
                </c:pt>
                <c:pt idx="440">
                  <c:v>39692</c:v>
                </c:pt>
                <c:pt idx="441">
                  <c:v>39722</c:v>
                </c:pt>
                <c:pt idx="442">
                  <c:v>39753</c:v>
                </c:pt>
                <c:pt idx="443">
                  <c:v>39783</c:v>
                </c:pt>
                <c:pt idx="444">
                  <c:v>39814</c:v>
                </c:pt>
                <c:pt idx="445">
                  <c:v>39845</c:v>
                </c:pt>
                <c:pt idx="446">
                  <c:v>39873</c:v>
                </c:pt>
                <c:pt idx="447">
                  <c:v>39904</c:v>
                </c:pt>
                <c:pt idx="448">
                  <c:v>39934</c:v>
                </c:pt>
                <c:pt idx="449">
                  <c:v>39965</c:v>
                </c:pt>
                <c:pt idx="450">
                  <c:v>39995</c:v>
                </c:pt>
                <c:pt idx="451">
                  <c:v>40026</c:v>
                </c:pt>
                <c:pt idx="452">
                  <c:v>40057</c:v>
                </c:pt>
                <c:pt idx="453">
                  <c:v>40087</c:v>
                </c:pt>
                <c:pt idx="454">
                  <c:v>40118</c:v>
                </c:pt>
                <c:pt idx="455">
                  <c:v>40148</c:v>
                </c:pt>
                <c:pt idx="456">
                  <c:v>40179</c:v>
                </c:pt>
                <c:pt idx="457">
                  <c:v>40210</c:v>
                </c:pt>
                <c:pt idx="458">
                  <c:v>40238</c:v>
                </c:pt>
                <c:pt idx="459">
                  <c:v>40269</c:v>
                </c:pt>
                <c:pt idx="460">
                  <c:v>40299</c:v>
                </c:pt>
                <c:pt idx="461">
                  <c:v>40330</c:v>
                </c:pt>
                <c:pt idx="462">
                  <c:v>40360</c:v>
                </c:pt>
                <c:pt idx="463">
                  <c:v>40391</c:v>
                </c:pt>
                <c:pt idx="464">
                  <c:v>40422</c:v>
                </c:pt>
                <c:pt idx="465">
                  <c:v>40452</c:v>
                </c:pt>
                <c:pt idx="466">
                  <c:v>40483</c:v>
                </c:pt>
                <c:pt idx="467">
                  <c:v>40513</c:v>
                </c:pt>
                <c:pt idx="468">
                  <c:v>40544</c:v>
                </c:pt>
                <c:pt idx="469">
                  <c:v>40575</c:v>
                </c:pt>
                <c:pt idx="470">
                  <c:v>40603</c:v>
                </c:pt>
                <c:pt idx="471">
                  <c:v>40634</c:v>
                </c:pt>
                <c:pt idx="472">
                  <c:v>40664</c:v>
                </c:pt>
                <c:pt idx="473">
                  <c:v>40695</c:v>
                </c:pt>
                <c:pt idx="474">
                  <c:v>40725</c:v>
                </c:pt>
                <c:pt idx="475">
                  <c:v>40756</c:v>
                </c:pt>
                <c:pt idx="476">
                  <c:v>40787</c:v>
                </c:pt>
                <c:pt idx="477">
                  <c:v>40817</c:v>
                </c:pt>
                <c:pt idx="478">
                  <c:v>40848</c:v>
                </c:pt>
                <c:pt idx="479">
                  <c:v>40878</c:v>
                </c:pt>
                <c:pt idx="480">
                  <c:v>40909</c:v>
                </c:pt>
                <c:pt idx="481">
                  <c:v>40940</c:v>
                </c:pt>
                <c:pt idx="482">
                  <c:v>40969</c:v>
                </c:pt>
                <c:pt idx="483">
                  <c:v>41000</c:v>
                </c:pt>
                <c:pt idx="484">
                  <c:v>41030</c:v>
                </c:pt>
                <c:pt idx="485">
                  <c:v>41061</c:v>
                </c:pt>
                <c:pt idx="486">
                  <c:v>41091</c:v>
                </c:pt>
                <c:pt idx="487">
                  <c:v>41122</c:v>
                </c:pt>
                <c:pt idx="488">
                  <c:v>41153</c:v>
                </c:pt>
                <c:pt idx="489">
                  <c:v>41183</c:v>
                </c:pt>
                <c:pt idx="490">
                  <c:v>41214</c:v>
                </c:pt>
                <c:pt idx="491">
                  <c:v>41244</c:v>
                </c:pt>
                <c:pt idx="492">
                  <c:v>41275</c:v>
                </c:pt>
                <c:pt idx="493">
                  <c:v>41306</c:v>
                </c:pt>
                <c:pt idx="494">
                  <c:v>41334</c:v>
                </c:pt>
                <c:pt idx="495">
                  <c:v>41365</c:v>
                </c:pt>
                <c:pt idx="496">
                  <c:v>41395</c:v>
                </c:pt>
                <c:pt idx="497">
                  <c:v>41426</c:v>
                </c:pt>
                <c:pt idx="498">
                  <c:v>41456</c:v>
                </c:pt>
                <c:pt idx="499">
                  <c:v>41487</c:v>
                </c:pt>
                <c:pt idx="500">
                  <c:v>41518</c:v>
                </c:pt>
                <c:pt idx="501">
                  <c:v>41548</c:v>
                </c:pt>
                <c:pt idx="502">
                  <c:v>41579</c:v>
                </c:pt>
                <c:pt idx="503">
                  <c:v>41609</c:v>
                </c:pt>
                <c:pt idx="504">
                  <c:v>41640</c:v>
                </c:pt>
                <c:pt idx="505">
                  <c:v>41671</c:v>
                </c:pt>
                <c:pt idx="506">
                  <c:v>41699</c:v>
                </c:pt>
                <c:pt idx="507">
                  <c:v>41730</c:v>
                </c:pt>
                <c:pt idx="508">
                  <c:v>41760</c:v>
                </c:pt>
                <c:pt idx="509">
                  <c:v>41791</c:v>
                </c:pt>
                <c:pt idx="510">
                  <c:v>41821</c:v>
                </c:pt>
                <c:pt idx="511">
                  <c:v>41852</c:v>
                </c:pt>
                <c:pt idx="512">
                  <c:v>41883</c:v>
                </c:pt>
                <c:pt idx="513">
                  <c:v>41913</c:v>
                </c:pt>
                <c:pt idx="514">
                  <c:v>41944</c:v>
                </c:pt>
                <c:pt idx="515">
                  <c:v>41974</c:v>
                </c:pt>
                <c:pt idx="516">
                  <c:v>42005</c:v>
                </c:pt>
                <c:pt idx="517">
                  <c:v>42036</c:v>
                </c:pt>
                <c:pt idx="518">
                  <c:v>42064</c:v>
                </c:pt>
                <c:pt idx="519">
                  <c:v>42095</c:v>
                </c:pt>
                <c:pt idx="520">
                  <c:v>42125</c:v>
                </c:pt>
                <c:pt idx="521">
                  <c:v>42156</c:v>
                </c:pt>
                <c:pt idx="522">
                  <c:v>42186</c:v>
                </c:pt>
                <c:pt idx="523">
                  <c:v>42217</c:v>
                </c:pt>
                <c:pt idx="524">
                  <c:v>42248</c:v>
                </c:pt>
                <c:pt idx="525">
                  <c:v>42278</c:v>
                </c:pt>
                <c:pt idx="526">
                  <c:v>42309</c:v>
                </c:pt>
                <c:pt idx="527">
                  <c:v>42339</c:v>
                </c:pt>
                <c:pt idx="528">
                  <c:v>42370</c:v>
                </c:pt>
                <c:pt idx="529">
                  <c:v>42401</c:v>
                </c:pt>
                <c:pt idx="530">
                  <c:v>42430</c:v>
                </c:pt>
                <c:pt idx="531">
                  <c:v>42461</c:v>
                </c:pt>
                <c:pt idx="532">
                  <c:v>42491</c:v>
                </c:pt>
                <c:pt idx="533">
                  <c:v>42522</c:v>
                </c:pt>
                <c:pt idx="534">
                  <c:v>42552</c:v>
                </c:pt>
                <c:pt idx="535">
                  <c:v>42583</c:v>
                </c:pt>
                <c:pt idx="536">
                  <c:v>42614</c:v>
                </c:pt>
                <c:pt idx="537">
                  <c:v>42644</c:v>
                </c:pt>
                <c:pt idx="538">
                  <c:v>42675</c:v>
                </c:pt>
                <c:pt idx="539">
                  <c:v>42705</c:v>
                </c:pt>
                <c:pt idx="540">
                  <c:v>42736</c:v>
                </c:pt>
                <c:pt idx="541">
                  <c:v>42767</c:v>
                </c:pt>
                <c:pt idx="542">
                  <c:v>42795</c:v>
                </c:pt>
                <c:pt idx="543">
                  <c:v>42826</c:v>
                </c:pt>
                <c:pt idx="544">
                  <c:v>42856</c:v>
                </c:pt>
                <c:pt idx="545">
                  <c:v>42887</c:v>
                </c:pt>
                <c:pt idx="546">
                  <c:v>42917</c:v>
                </c:pt>
                <c:pt idx="547">
                  <c:v>42948</c:v>
                </c:pt>
                <c:pt idx="548">
                  <c:v>42979</c:v>
                </c:pt>
                <c:pt idx="549">
                  <c:v>43009</c:v>
                </c:pt>
              </c:numCache>
            </c:numRef>
          </c:cat>
          <c:val>
            <c:numRef>
              <c:f>'S14-Data'!$E$2:$E$551</c:f>
              <c:numCache>
                <c:formatCode>0.0%</c:formatCode>
                <c:ptCount val="550"/>
                <c:pt idx="0">
                  <c:v>5.7999999999999996E-2</c:v>
                </c:pt>
                <c:pt idx="1">
                  <c:v>5.7000000000000002E-2</c:v>
                </c:pt>
                <c:pt idx="2">
                  <c:v>5.7999999999999996E-2</c:v>
                </c:pt>
                <c:pt idx="3">
                  <c:v>5.7000000000000002E-2</c:v>
                </c:pt>
                <c:pt idx="4">
                  <c:v>5.7000000000000002E-2</c:v>
                </c:pt>
                <c:pt idx="5">
                  <c:v>5.7000000000000002E-2</c:v>
                </c:pt>
                <c:pt idx="6">
                  <c:v>5.5999999999999994E-2</c:v>
                </c:pt>
                <c:pt idx="7">
                  <c:v>5.5999999999999994E-2</c:v>
                </c:pt>
                <c:pt idx="8">
                  <c:v>5.5E-2</c:v>
                </c:pt>
                <c:pt idx="9">
                  <c:v>5.5999999999999994E-2</c:v>
                </c:pt>
                <c:pt idx="10">
                  <c:v>5.2999999999999999E-2</c:v>
                </c:pt>
                <c:pt idx="11">
                  <c:v>5.2000000000000005E-2</c:v>
                </c:pt>
                <c:pt idx="12">
                  <c:v>4.9000000000000002E-2</c:v>
                </c:pt>
                <c:pt idx="13">
                  <c:v>0.05</c:v>
                </c:pt>
                <c:pt idx="14">
                  <c:v>4.9000000000000002E-2</c:v>
                </c:pt>
                <c:pt idx="15">
                  <c:v>0.05</c:v>
                </c:pt>
                <c:pt idx="16">
                  <c:v>4.9000000000000002E-2</c:v>
                </c:pt>
                <c:pt idx="17">
                  <c:v>4.9000000000000002E-2</c:v>
                </c:pt>
                <c:pt idx="18">
                  <c:v>4.8000000000000001E-2</c:v>
                </c:pt>
                <c:pt idx="19">
                  <c:v>4.8000000000000001E-2</c:v>
                </c:pt>
                <c:pt idx="20">
                  <c:v>4.8000000000000001E-2</c:v>
                </c:pt>
                <c:pt idx="21">
                  <c:v>4.5999999999999999E-2</c:v>
                </c:pt>
                <c:pt idx="22">
                  <c:v>4.8000000000000001E-2</c:v>
                </c:pt>
                <c:pt idx="23">
                  <c:v>4.9000000000000002E-2</c:v>
                </c:pt>
                <c:pt idx="24">
                  <c:v>5.0999999999999997E-2</c:v>
                </c:pt>
                <c:pt idx="25">
                  <c:v>5.2000000000000005E-2</c:v>
                </c:pt>
                <c:pt idx="26">
                  <c:v>5.0999999999999997E-2</c:v>
                </c:pt>
                <c:pt idx="27">
                  <c:v>5.0999999999999997E-2</c:v>
                </c:pt>
                <c:pt idx="28">
                  <c:v>5.0999999999999997E-2</c:v>
                </c:pt>
                <c:pt idx="29">
                  <c:v>5.4000000000000006E-2</c:v>
                </c:pt>
                <c:pt idx="30">
                  <c:v>5.5E-2</c:v>
                </c:pt>
                <c:pt idx="31">
                  <c:v>5.5E-2</c:v>
                </c:pt>
                <c:pt idx="32">
                  <c:v>5.9000000000000004E-2</c:v>
                </c:pt>
                <c:pt idx="33">
                  <c:v>0.06</c:v>
                </c:pt>
                <c:pt idx="34">
                  <c:v>6.6000000000000003E-2</c:v>
                </c:pt>
                <c:pt idx="35">
                  <c:v>7.2000000000000008E-2</c:v>
                </c:pt>
                <c:pt idx="36">
                  <c:v>8.1000000000000003E-2</c:v>
                </c:pt>
                <c:pt idx="37">
                  <c:v>8.1000000000000003E-2</c:v>
                </c:pt>
                <c:pt idx="38">
                  <c:v>8.5999999999999993E-2</c:v>
                </c:pt>
                <c:pt idx="39">
                  <c:v>8.8000000000000009E-2</c:v>
                </c:pt>
                <c:pt idx="40">
                  <c:v>0.09</c:v>
                </c:pt>
                <c:pt idx="41">
                  <c:v>8.8000000000000009E-2</c:v>
                </c:pt>
                <c:pt idx="42">
                  <c:v>8.5999999999999993E-2</c:v>
                </c:pt>
                <c:pt idx="43">
                  <c:v>8.4000000000000005E-2</c:v>
                </c:pt>
                <c:pt idx="44">
                  <c:v>8.4000000000000005E-2</c:v>
                </c:pt>
                <c:pt idx="45">
                  <c:v>8.4000000000000005E-2</c:v>
                </c:pt>
                <c:pt idx="46">
                  <c:v>8.3000000000000004E-2</c:v>
                </c:pt>
                <c:pt idx="47">
                  <c:v>8.199999999999999E-2</c:v>
                </c:pt>
                <c:pt idx="48">
                  <c:v>7.9000000000000001E-2</c:v>
                </c:pt>
                <c:pt idx="49">
                  <c:v>7.6999999999999999E-2</c:v>
                </c:pt>
                <c:pt idx="50">
                  <c:v>7.5999999999999998E-2</c:v>
                </c:pt>
                <c:pt idx="51">
                  <c:v>7.6999999999999999E-2</c:v>
                </c:pt>
                <c:pt idx="52">
                  <c:v>7.400000000000001E-2</c:v>
                </c:pt>
                <c:pt idx="53">
                  <c:v>7.5999999999999998E-2</c:v>
                </c:pt>
                <c:pt idx="54">
                  <c:v>7.8E-2</c:v>
                </c:pt>
                <c:pt idx="55">
                  <c:v>7.8E-2</c:v>
                </c:pt>
                <c:pt idx="56">
                  <c:v>7.5999999999999998E-2</c:v>
                </c:pt>
                <c:pt idx="57">
                  <c:v>7.6999999999999999E-2</c:v>
                </c:pt>
                <c:pt idx="58">
                  <c:v>7.8E-2</c:v>
                </c:pt>
                <c:pt idx="59">
                  <c:v>7.8E-2</c:v>
                </c:pt>
                <c:pt idx="60">
                  <c:v>7.4999999999999997E-2</c:v>
                </c:pt>
                <c:pt idx="61">
                  <c:v>7.5999999999999998E-2</c:v>
                </c:pt>
                <c:pt idx="62">
                  <c:v>7.400000000000001E-2</c:v>
                </c:pt>
                <c:pt idx="63">
                  <c:v>7.2000000000000008E-2</c:v>
                </c:pt>
                <c:pt idx="64">
                  <c:v>7.0000000000000007E-2</c:v>
                </c:pt>
                <c:pt idx="65">
                  <c:v>7.2000000000000008E-2</c:v>
                </c:pt>
                <c:pt idx="66">
                  <c:v>6.9000000000000006E-2</c:v>
                </c:pt>
                <c:pt idx="67">
                  <c:v>7.0000000000000007E-2</c:v>
                </c:pt>
                <c:pt idx="68">
                  <c:v>6.8000000000000005E-2</c:v>
                </c:pt>
                <c:pt idx="69">
                  <c:v>6.8000000000000005E-2</c:v>
                </c:pt>
                <c:pt idx="70">
                  <c:v>6.8000000000000005E-2</c:v>
                </c:pt>
                <c:pt idx="71">
                  <c:v>6.4000000000000001E-2</c:v>
                </c:pt>
                <c:pt idx="72">
                  <c:v>6.4000000000000001E-2</c:v>
                </c:pt>
                <c:pt idx="73">
                  <c:v>6.3E-2</c:v>
                </c:pt>
                <c:pt idx="74">
                  <c:v>6.3E-2</c:v>
                </c:pt>
                <c:pt idx="75">
                  <c:v>6.0999999999999999E-2</c:v>
                </c:pt>
                <c:pt idx="76">
                  <c:v>0.06</c:v>
                </c:pt>
                <c:pt idx="77">
                  <c:v>5.9000000000000004E-2</c:v>
                </c:pt>
                <c:pt idx="78">
                  <c:v>6.2E-2</c:v>
                </c:pt>
                <c:pt idx="79">
                  <c:v>5.9000000000000004E-2</c:v>
                </c:pt>
                <c:pt idx="80">
                  <c:v>0.06</c:v>
                </c:pt>
                <c:pt idx="81">
                  <c:v>5.7999999999999996E-2</c:v>
                </c:pt>
                <c:pt idx="82">
                  <c:v>5.9000000000000004E-2</c:v>
                </c:pt>
                <c:pt idx="83">
                  <c:v>0.06</c:v>
                </c:pt>
                <c:pt idx="84">
                  <c:v>5.9000000000000004E-2</c:v>
                </c:pt>
                <c:pt idx="85">
                  <c:v>5.9000000000000004E-2</c:v>
                </c:pt>
                <c:pt idx="86">
                  <c:v>5.7999999999999996E-2</c:v>
                </c:pt>
                <c:pt idx="87">
                  <c:v>5.7999999999999996E-2</c:v>
                </c:pt>
                <c:pt idx="88">
                  <c:v>5.5999999999999994E-2</c:v>
                </c:pt>
                <c:pt idx="89">
                  <c:v>5.7000000000000002E-2</c:v>
                </c:pt>
                <c:pt idx="90">
                  <c:v>5.7000000000000002E-2</c:v>
                </c:pt>
                <c:pt idx="91">
                  <c:v>0.06</c:v>
                </c:pt>
                <c:pt idx="92">
                  <c:v>5.9000000000000004E-2</c:v>
                </c:pt>
                <c:pt idx="93">
                  <c:v>0.06</c:v>
                </c:pt>
                <c:pt idx="94">
                  <c:v>5.9000000000000004E-2</c:v>
                </c:pt>
                <c:pt idx="95">
                  <c:v>0.06</c:v>
                </c:pt>
                <c:pt idx="96">
                  <c:v>6.3E-2</c:v>
                </c:pt>
                <c:pt idx="97">
                  <c:v>6.3E-2</c:v>
                </c:pt>
                <c:pt idx="98">
                  <c:v>6.3E-2</c:v>
                </c:pt>
                <c:pt idx="99">
                  <c:v>6.9000000000000006E-2</c:v>
                </c:pt>
                <c:pt idx="100">
                  <c:v>7.4999999999999997E-2</c:v>
                </c:pt>
                <c:pt idx="101">
                  <c:v>7.5999999999999998E-2</c:v>
                </c:pt>
                <c:pt idx="102">
                  <c:v>7.8E-2</c:v>
                </c:pt>
                <c:pt idx="103">
                  <c:v>7.6999999999999999E-2</c:v>
                </c:pt>
                <c:pt idx="104">
                  <c:v>7.4999999999999997E-2</c:v>
                </c:pt>
                <c:pt idx="105">
                  <c:v>7.4999999999999997E-2</c:v>
                </c:pt>
                <c:pt idx="106">
                  <c:v>7.4999999999999997E-2</c:v>
                </c:pt>
                <c:pt idx="107">
                  <c:v>7.2000000000000008E-2</c:v>
                </c:pt>
                <c:pt idx="108">
                  <c:v>7.4999999999999997E-2</c:v>
                </c:pt>
                <c:pt idx="109">
                  <c:v>7.400000000000001E-2</c:v>
                </c:pt>
                <c:pt idx="110">
                  <c:v>7.400000000000001E-2</c:v>
                </c:pt>
                <c:pt idx="111">
                  <c:v>7.2000000000000008E-2</c:v>
                </c:pt>
                <c:pt idx="112">
                  <c:v>7.4999999999999997E-2</c:v>
                </c:pt>
                <c:pt idx="113">
                  <c:v>7.4999999999999997E-2</c:v>
                </c:pt>
                <c:pt idx="114">
                  <c:v>7.2000000000000008E-2</c:v>
                </c:pt>
                <c:pt idx="115">
                  <c:v>7.400000000000001E-2</c:v>
                </c:pt>
                <c:pt idx="116">
                  <c:v>7.5999999999999998E-2</c:v>
                </c:pt>
                <c:pt idx="117">
                  <c:v>7.9000000000000001E-2</c:v>
                </c:pt>
                <c:pt idx="118">
                  <c:v>8.3000000000000004E-2</c:v>
                </c:pt>
                <c:pt idx="119">
                  <c:v>8.5000000000000006E-2</c:v>
                </c:pt>
                <c:pt idx="120">
                  <c:v>8.5999999999999993E-2</c:v>
                </c:pt>
                <c:pt idx="121">
                  <c:v>8.900000000000001E-2</c:v>
                </c:pt>
                <c:pt idx="122">
                  <c:v>0.09</c:v>
                </c:pt>
                <c:pt idx="123">
                  <c:v>9.3000000000000013E-2</c:v>
                </c:pt>
                <c:pt idx="124">
                  <c:v>9.4E-2</c:v>
                </c:pt>
                <c:pt idx="125">
                  <c:v>9.6000000000000002E-2</c:v>
                </c:pt>
                <c:pt idx="126">
                  <c:v>9.8000000000000004E-2</c:v>
                </c:pt>
                <c:pt idx="127">
                  <c:v>9.8000000000000004E-2</c:v>
                </c:pt>
                <c:pt idx="128">
                  <c:v>0.10099999999999999</c:v>
                </c:pt>
                <c:pt idx="129">
                  <c:v>0.10400000000000001</c:v>
                </c:pt>
                <c:pt idx="130">
                  <c:v>0.10800000000000001</c:v>
                </c:pt>
                <c:pt idx="131">
                  <c:v>0.10800000000000001</c:v>
                </c:pt>
                <c:pt idx="132">
                  <c:v>0.10400000000000001</c:v>
                </c:pt>
                <c:pt idx="133">
                  <c:v>0.10400000000000001</c:v>
                </c:pt>
                <c:pt idx="134">
                  <c:v>0.10300000000000001</c:v>
                </c:pt>
                <c:pt idx="135">
                  <c:v>0.10199999999999999</c:v>
                </c:pt>
                <c:pt idx="136">
                  <c:v>0.10099999999999999</c:v>
                </c:pt>
                <c:pt idx="137">
                  <c:v>0.10099999999999999</c:v>
                </c:pt>
                <c:pt idx="138">
                  <c:v>9.4E-2</c:v>
                </c:pt>
                <c:pt idx="139">
                  <c:v>9.5000000000000001E-2</c:v>
                </c:pt>
                <c:pt idx="140">
                  <c:v>9.1999999999999998E-2</c:v>
                </c:pt>
                <c:pt idx="141">
                  <c:v>8.8000000000000009E-2</c:v>
                </c:pt>
                <c:pt idx="142">
                  <c:v>8.5000000000000006E-2</c:v>
                </c:pt>
                <c:pt idx="143">
                  <c:v>8.3000000000000004E-2</c:v>
                </c:pt>
                <c:pt idx="144">
                  <c:v>0.08</c:v>
                </c:pt>
                <c:pt idx="145">
                  <c:v>7.8E-2</c:v>
                </c:pt>
                <c:pt idx="146">
                  <c:v>7.8E-2</c:v>
                </c:pt>
                <c:pt idx="147">
                  <c:v>7.6999999999999999E-2</c:v>
                </c:pt>
                <c:pt idx="148">
                  <c:v>7.400000000000001E-2</c:v>
                </c:pt>
                <c:pt idx="149">
                  <c:v>7.2000000000000008E-2</c:v>
                </c:pt>
                <c:pt idx="150">
                  <c:v>7.4999999999999997E-2</c:v>
                </c:pt>
                <c:pt idx="151">
                  <c:v>7.4999999999999997E-2</c:v>
                </c:pt>
                <c:pt idx="152">
                  <c:v>7.2999999999999995E-2</c:v>
                </c:pt>
                <c:pt idx="153">
                  <c:v>7.400000000000001E-2</c:v>
                </c:pt>
                <c:pt idx="154">
                  <c:v>7.2000000000000008E-2</c:v>
                </c:pt>
                <c:pt idx="155">
                  <c:v>7.2999999999999995E-2</c:v>
                </c:pt>
                <c:pt idx="156">
                  <c:v>7.2999999999999995E-2</c:v>
                </c:pt>
                <c:pt idx="157">
                  <c:v>7.2000000000000008E-2</c:v>
                </c:pt>
                <c:pt idx="158">
                  <c:v>7.2000000000000008E-2</c:v>
                </c:pt>
                <c:pt idx="159">
                  <c:v>7.2999999999999995E-2</c:v>
                </c:pt>
                <c:pt idx="160">
                  <c:v>7.2000000000000008E-2</c:v>
                </c:pt>
                <c:pt idx="161">
                  <c:v>7.400000000000001E-2</c:v>
                </c:pt>
                <c:pt idx="162">
                  <c:v>7.400000000000001E-2</c:v>
                </c:pt>
                <c:pt idx="163">
                  <c:v>7.0999999999999994E-2</c:v>
                </c:pt>
                <c:pt idx="164">
                  <c:v>7.0999999999999994E-2</c:v>
                </c:pt>
                <c:pt idx="165">
                  <c:v>7.0999999999999994E-2</c:v>
                </c:pt>
                <c:pt idx="166">
                  <c:v>7.0000000000000007E-2</c:v>
                </c:pt>
                <c:pt idx="167">
                  <c:v>7.0000000000000007E-2</c:v>
                </c:pt>
                <c:pt idx="168">
                  <c:v>6.7000000000000004E-2</c:v>
                </c:pt>
                <c:pt idx="169">
                  <c:v>7.2000000000000008E-2</c:v>
                </c:pt>
                <c:pt idx="170">
                  <c:v>7.2000000000000008E-2</c:v>
                </c:pt>
                <c:pt idx="171">
                  <c:v>7.0999999999999994E-2</c:v>
                </c:pt>
                <c:pt idx="172">
                  <c:v>7.2000000000000008E-2</c:v>
                </c:pt>
                <c:pt idx="173">
                  <c:v>7.2000000000000008E-2</c:v>
                </c:pt>
                <c:pt idx="174">
                  <c:v>7.0000000000000007E-2</c:v>
                </c:pt>
                <c:pt idx="175">
                  <c:v>6.9000000000000006E-2</c:v>
                </c:pt>
                <c:pt idx="176">
                  <c:v>7.0000000000000007E-2</c:v>
                </c:pt>
                <c:pt idx="177">
                  <c:v>7.0000000000000007E-2</c:v>
                </c:pt>
                <c:pt idx="178">
                  <c:v>6.9000000000000006E-2</c:v>
                </c:pt>
                <c:pt idx="179">
                  <c:v>6.6000000000000003E-2</c:v>
                </c:pt>
                <c:pt idx="180">
                  <c:v>6.6000000000000003E-2</c:v>
                </c:pt>
                <c:pt idx="181">
                  <c:v>6.6000000000000003E-2</c:v>
                </c:pt>
                <c:pt idx="182">
                  <c:v>6.6000000000000003E-2</c:v>
                </c:pt>
                <c:pt idx="183">
                  <c:v>6.3E-2</c:v>
                </c:pt>
                <c:pt idx="184">
                  <c:v>6.3E-2</c:v>
                </c:pt>
                <c:pt idx="185">
                  <c:v>6.2E-2</c:v>
                </c:pt>
                <c:pt idx="186">
                  <c:v>6.0999999999999999E-2</c:v>
                </c:pt>
                <c:pt idx="187">
                  <c:v>0.06</c:v>
                </c:pt>
                <c:pt idx="188">
                  <c:v>5.9000000000000004E-2</c:v>
                </c:pt>
                <c:pt idx="189">
                  <c:v>0.06</c:v>
                </c:pt>
                <c:pt idx="190">
                  <c:v>5.7999999999999996E-2</c:v>
                </c:pt>
                <c:pt idx="191">
                  <c:v>5.7000000000000002E-2</c:v>
                </c:pt>
                <c:pt idx="192">
                  <c:v>5.7000000000000002E-2</c:v>
                </c:pt>
                <c:pt idx="193">
                  <c:v>5.7000000000000002E-2</c:v>
                </c:pt>
                <c:pt idx="194">
                  <c:v>5.7000000000000002E-2</c:v>
                </c:pt>
                <c:pt idx="195">
                  <c:v>5.4000000000000006E-2</c:v>
                </c:pt>
                <c:pt idx="196">
                  <c:v>5.5999999999999994E-2</c:v>
                </c:pt>
                <c:pt idx="197">
                  <c:v>5.4000000000000006E-2</c:v>
                </c:pt>
                <c:pt idx="198">
                  <c:v>5.4000000000000006E-2</c:v>
                </c:pt>
                <c:pt idx="199">
                  <c:v>5.5999999999999994E-2</c:v>
                </c:pt>
                <c:pt idx="200">
                  <c:v>5.4000000000000006E-2</c:v>
                </c:pt>
                <c:pt idx="201">
                  <c:v>5.4000000000000006E-2</c:v>
                </c:pt>
                <c:pt idx="202">
                  <c:v>5.2999999999999999E-2</c:v>
                </c:pt>
                <c:pt idx="203">
                  <c:v>5.2999999999999999E-2</c:v>
                </c:pt>
                <c:pt idx="204">
                  <c:v>5.4000000000000006E-2</c:v>
                </c:pt>
                <c:pt idx="205">
                  <c:v>5.2000000000000005E-2</c:v>
                </c:pt>
                <c:pt idx="206">
                  <c:v>0.05</c:v>
                </c:pt>
                <c:pt idx="207">
                  <c:v>5.2000000000000005E-2</c:v>
                </c:pt>
                <c:pt idx="208">
                  <c:v>5.2000000000000005E-2</c:v>
                </c:pt>
                <c:pt idx="209">
                  <c:v>5.2999999999999999E-2</c:v>
                </c:pt>
                <c:pt idx="210">
                  <c:v>5.2000000000000005E-2</c:v>
                </c:pt>
                <c:pt idx="211">
                  <c:v>5.2000000000000005E-2</c:v>
                </c:pt>
                <c:pt idx="212">
                  <c:v>5.2999999999999999E-2</c:v>
                </c:pt>
                <c:pt idx="213">
                  <c:v>5.2999999999999999E-2</c:v>
                </c:pt>
                <c:pt idx="214">
                  <c:v>5.4000000000000006E-2</c:v>
                </c:pt>
                <c:pt idx="215">
                  <c:v>5.4000000000000006E-2</c:v>
                </c:pt>
                <c:pt idx="216">
                  <c:v>5.4000000000000006E-2</c:v>
                </c:pt>
                <c:pt idx="217">
                  <c:v>5.2999999999999999E-2</c:v>
                </c:pt>
                <c:pt idx="218">
                  <c:v>5.2000000000000005E-2</c:v>
                </c:pt>
                <c:pt idx="219">
                  <c:v>5.4000000000000006E-2</c:v>
                </c:pt>
                <c:pt idx="220">
                  <c:v>5.4000000000000006E-2</c:v>
                </c:pt>
                <c:pt idx="221">
                  <c:v>5.2000000000000005E-2</c:v>
                </c:pt>
                <c:pt idx="222">
                  <c:v>5.5E-2</c:v>
                </c:pt>
                <c:pt idx="223">
                  <c:v>5.7000000000000002E-2</c:v>
                </c:pt>
                <c:pt idx="224">
                  <c:v>5.9000000000000004E-2</c:v>
                </c:pt>
                <c:pt idx="225">
                  <c:v>5.9000000000000004E-2</c:v>
                </c:pt>
                <c:pt idx="226">
                  <c:v>6.2E-2</c:v>
                </c:pt>
                <c:pt idx="227">
                  <c:v>6.3E-2</c:v>
                </c:pt>
                <c:pt idx="228">
                  <c:v>6.4000000000000001E-2</c:v>
                </c:pt>
                <c:pt idx="229">
                  <c:v>6.6000000000000003E-2</c:v>
                </c:pt>
                <c:pt idx="230">
                  <c:v>6.8000000000000005E-2</c:v>
                </c:pt>
                <c:pt idx="231">
                  <c:v>6.7000000000000004E-2</c:v>
                </c:pt>
                <c:pt idx="232">
                  <c:v>6.9000000000000006E-2</c:v>
                </c:pt>
                <c:pt idx="233">
                  <c:v>6.9000000000000006E-2</c:v>
                </c:pt>
                <c:pt idx="234">
                  <c:v>6.8000000000000005E-2</c:v>
                </c:pt>
                <c:pt idx="235">
                  <c:v>6.9000000000000006E-2</c:v>
                </c:pt>
                <c:pt idx="236">
                  <c:v>6.9000000000000006E-2</c:v>
                </c:pt>
                <c:pt idx="237">
                  <c:v>7.0000000000000007E-2</c:v>
                </c:pt>
                <c:pt idx="238">
                  <c:v>7.0000000000000007E-2</c:v>
                </c:pt>
                <c:pt idx="239">
                  <c:v>7.2999999999999995E-2</c:v>
                </c:pt>
                <c:pt idx="240">
                  <c:v>7.2999999999999995E-2</c:v>
                </c:pt>
                <c:pt idx="241">
                  <c:v>7.400000000000001E-2</c:v>
                </c:pt>
                <c:pt idx="242">
                  <c:v>7.400000000000001E-2</c:v>
                </c:pt>
                <c:pt idx="243">
                  <c:v>7.400000000000001E-2</c:v>
                </c:pt>
                <c:pt idx="244">
                  <c:v>7.5999999999999998E-2</c:v>
                </c:pt>
                <c:pt idx="245">
                  <c:v>7.8E-2</c:v>
                </c:pt>
                <c:pt idx="246">
                  <c:v>7.6999999999999999E-2</c:v>
                </c:pt>
                <c:pt idx="247">
                  <c:v>7.5999999999999998E-2</c:v>
                </c:pt>
                <c:pt idx="248">
                  <c:v>7.5999999999999998E-2</c:v>
                </c:pt>
                <c:pt idx="249">
                  <c:v>7.2999999999999995E-2</c:v>
                </c:pt>
                <c:pt idx="250">
                  <c:v>7.400000000000001E-2</c:v>
                </c:pt>
                <c:pt idx="251">
                  <c:v>7.400000000000001E-2</c:v>
                </c:pt>
                <c:pt idx="252">
                  <c:v>7.2999999999999995E-2</c:v>
                </c:pt>
                <c:pt idx="253">
                  <c:v>7.0999999999999994E-2</c:v>
                </c:pt>
                <c:pt idx="254">
                  <c:v>7.0000000000000007E-2</c:v>
                </c:pt>
                <c:pt idx="255">
                  <c:v>7.0999999999999994E-2</c:v>
                </c:pt>
                <c:pt idx="256">
                  <c:v>7.0999999999999994E-2</c:v>
                </c:pt>
                <c:pt idx="257">
                  <c:v>7.0000000000000007E-2</c:v>
                </c:pt>
                <c:pt idx="258">
                  <c:v>6.9000000000000006E-2</c:v>
                </c:pt>
                <c:pt idx="259">
                  <c:v>6.8000000000000005E-2</c:v>
                </c:pt>
                <c:pt idx="260">
                  <c:v>6.7000000000000004E-2</c:v>
                </c:pt>
                <c:pt idx="261">
                  <c:v>6.8000000000000005E-2</c:v>
                </c:pt>
                <c:pt idx="262">
                  <c:v>6.6000000000000003E-2</c:v>
                </c:pt>
                <c:pt idx="263">
                  <c:v>6.5000000000000002E-2</c:v>
                </c:pt>
                <c:pt idx="264">
                  <c:v>6.6000000000000003E-2</c:v>
                </c:pt>
                <c:pt idx="265">
                  <c:v>6.6000000000000003E-2</c:v>
                </c:pt>
                <c:pt idx="266">
                  <c:v>6.5000000000000002E-2</c:v>
                </c:pt>
                <c:pt idx="267">
                  <c:v>6.4000000000000001E-2</c:v>
                </c:pt>
                <c:pt idx="268">
                  <c:v>6.0999999999999999E-2</c:v>
                </c:pt>
                <c:pt idx="269">
                  <c:v>6.0999999999999999E-2</c:v>
                </c:pt>
                <c:pt idx="270">
                  <c:v>6.0999999999999999E-2</c:v>
                </c:pt>
                <c:pt idx="271">
                  <c:v>0.06</c:v>
                </c:pt>
                <c:pt idx="272">
                  <c:v>5.9000000000000004E-2</c:v>
                </c:pt>
                <c:pt idx="273">
                  <c:v>5.7999999999999996E-2</c:v>
                </c:pt>
                <c:pt idx="274">
                  <c:v>5.5999999999999994E-2</c:v>
                </c:pt>
                <c:pt idx="275">
                  <c:v>5.5E-2</c:v>
                </c:pt>
                <c:pt idx="276">
                  <c:v>5.5999999999999994E-2</c:v>
                </c:pt>
                <c:pt idx="277">
                  <c:v>5.4000000000000006E-2</c:v>
                </c:pt>
                <c:pt idx="278">
                  <c:v>5.4000000000000006E-2</c:v>
                </c:pt>
                <c:pt idx="279">
                  <c:v>5.7999999999999996E-2</c:v>
                </c:pt>
                <c:pt idx="280">
                  <c:v>5.5999999999999994E-2</c:v>
                </c:pt>
                <c:pt idx="281">
                  <c:v>5.5999999999999994E-2</c:v>
                </c:pt>
                <c:pt idx="282">
                  <c:v>5.7000000000000002E-2</c:v>
                </c:pt>
                <c:pt idx="283">
                  <c:v>5.7000000000000002E-2</c:v>
                </c:pt>
                <c:pt idx="284">
                  <c:v>5.5999999999999994E-2</c:v>
                </c:pt>
                <c:pt idx="285">
                  <c:v>5.5E-2</c:v>
                </c:pt>
                <c:pt idx="286">
                  <c:v>5.5999999999999994E-2</c:v>
                </c:pt>
                <c:pt idx="287">
                  <c:v>5.5999999999999994E-2</c:v>
                </c:pt>
                <c:pt idx="288">
                  <c:v>5.5999999999999994E-2</c:v>
                </c:pt>
                <c:pt idx="289">
                  <c:v>5.5E-2</c:v>
                </c:pt>
                <c:pt idx="290">
                  <c:v>5.5E-2</c:v>
                </c:pt>
                <c:pt idx="291">
                  <c:v>5.5999999999999994E-2</c:v>
                </c:pt>
                <c:pt idx="292">
                  <c:v>5.5999999999999994E-2</c:v>
                </c:pt>
                <c:pt idx="293">
                  <c:v>5.2999999999999999E-2</c:v>
                </c:pt>
                <c:pt idx="294">
                  <c:v>5.5E-2</c:v>
                </c:pt>
                <c:pt idx="295">
                  <c:v>5.0999999999999997E-2</c:v>
                </c:pt>
                <c:pt idx="296">
                  <c:v>5.2000000000000005E-2</c:v>
                </c:pt>
                <c:pt idx="297">
                  <c:v>5.2000000000000005E-2</c:v>
                </c:pt>
                <c:pt idx="298">
                  <c:v>5.4000000000000006E-2</c:v>
                </c:pt>
                <c:pt idx="299">
                  <c:v>5.4000000000000006E-2</c:v>
                </c:pt>
                <c:pt idx="300">
                  <c:v>5.2999999999999999E-2</c:v>
                </c:pt>
                <c:pt idx="301">
                  <c:v>5.2000000000000005E-2</c:v>
                </c:pt>
                <c:pt idx="302">
                  <c:v>5.2000000000000005E-2</c:v>
                </c:pt>
                <c:pt idx="303">
                  <c:v>5.0999999999999997E-2</c:v>
                </c:pt>
                <c:pt idx="304">
                  <c:v>4.9000000000000002E-2</c:v>
                </c:pt>
                <c:pt idx="305">
                  <c:v>0.05</c:v>
                </c:pt>
                <c:pt idx="306">
                  <c:v>4.9000000000000002E-2</c:v>
                </c:pt>
                <c:pt idx="307">
                  <c:v>4.8000000000000001E-2</c:v>
                </c:pt>
                <c:pt idx="308">
                  <c:v>4.9000000000000002E-2</c:v>
                </c:pt>
                <c:pt idx="309">
                  <c:v>4.7E-2</c:v>
                </c:pt>
                <c:pt idx="310">
                  <c:v>4.5999999999999999E-2</c:v>
                </c:pt>
                <c:pt idx="311">
                  <c:v>4.7E-2</c:v>
                </c:pt>
                <c:pt idx="312">
                  <c:v>4.5999999999999999E-2</c:v>
                </c:pt>
                <c:pt idx="313">
                  <c:v>4.5999999999999999E-2</c:v>
                </c:pt>
                <c:pt idx="314">
                  <c:v>4.7E-2</c:v>
                </c:pt>
                <c:pt idx="315">
                  <c:v>4.2999999999999997E-2</c:v>
                </c:pt>
                <c:pt idx="316">
                  <c:v>4.4000000000000004E-2</c:v>
                </c:pt>
                <c:pt idx="317">
                  <c:v>4.4999999999999998E-2</c:v>
                </c:pt>
                <c:pt idx="318">
                  <c:v>4.4999999999999998E-2</c:v>
                </c:pt>
                <c:pt idx="319">
                  <c:v>4.4999999999999998E-2</c:v>
                </c:pt>
                <c:pt idx="320">
                  <c:v>4.5999999999999999E-2</c:v>
                </c:pt>
                <c:pt idx="321">
                  <c:v>4.4999999999999998E-2</c:v>
                </c:pt>
                <c:pt idx="322">
                  <c:v>4.4000000000000004E-2</c:v>
                </c:pt>
                <c:pt idx="323">
                  <c:v>4.4000000000000004E-2</c:v>
                </c:pt>
                <c:pt idx="324">
                  <c:v>4.2999999999999997E-2</c:v>
                </c:pt>
                <c:pt idx="325">
                  <c:v>4.4000000000000004E-2</c:v>
                </c:pt>
                <c:pt idx="326">
                  <c:v>4.2000000000000003E-2</c:v>
                </c:pt>
                <c:pt idx="327">
                  <c:v>4.2999999999999997E-2</c:v>
                </c:pt>
                <c:pt idx="328">
                  <c:v>4.2000000000000003E-2</c:v>
                </c:pt>
                <c:pt idx="329">
                  <c:v>4.2999999999999997E-2</c:v>
                </c:pt>
                <c:pt idx="330">
                  <c:v>4.2999999999999997E-2</c:v>
                </c:pt>
                <c:pt idx="331">
                  <c:v>4.2000000000000003E-2</c:v>
                </c:pt>
                <c:pt idx="332">
                  <c:v>4.2000000000000003E-2</c:v>
                </c:pt>
                <c:pt idx="333">
                  <c:v>4.0999999999999995E-2</c:v>
                </c:pt>
                <c:pt idx="334">
                  <c:v>4.0999999999999995E-2</c:v>
                </c:pt>
                <c:pt idx="335">
                  <c:v>0.04</c:v>
                </c:pt>
                <c:pt idx="336">
                  <c:v>0.04</c:v>
                </c:pt>
                <c:pt idx="337">
                  <c:v>4.0999999999999995E-2</c:v>
                </c:pt>
                <c:pt idx="338">
                  <c:v>0.04</c:v>
                </c:pt>
                <c:pt idx="339">
                  <c:v>3.7999999999999999E-2</c:v>
                </c:pt>
                <c:pt idx="340">
                  <c:v>0.04</c:v>
                </c:pt>
                <c:pt idx="341">
                  <c:v>0.04</c:v>
                </c:pt>
                <c:pt idx="342">
                  <c:v>0.04</c:v>
                </c:pt>
                <c:pt idx="343">
                  <c:v>4.0999999999999995E-2</c:v>
                </c:pt>
                <c:pt idx="344">
                  <c:v>3.9E-2</c:v>
                </c:pt>
                <c:pt idx="345">
                  <c:v>3.9E-2</c:v>
                </c:pt>
                <c:pt idx="346">
                  <c:v>3.9E-2</c:v>
                </c:pt>
                <c:pt idx="347">
                  <c:v>3.9E-2</c:v>
                </c:pt>
                <c:pt idx="348">
                  <c:v>4.2000000000000003E-2</c:v>
                </c:pt>
                <c:pt idx="349">
                  <c:v>4.2000000000000003E-2</c:v>
                </c:pt>
                <c:pt idx="350">
                  <c:v>4.2999999999999997E-2</c:v>
                </c:pt>
                <c:pt idx="351">
                  <c:v>4.4000000000000004E-2</c:v>
                </c:pt>
                <c:pt idx="352">
                  <c:v>4.2999999999999997E-2</c:v>
                </c:pt>
                <c:pt idx="353">
                  <c:v>4.4999999999999998E-2</c:v>
                </c:pt>
                <c:pt idx="354">
                  <c:v>4.5999999999999999E-2</c:v>
                </c:pt>
                <c:pt idx="355">
                  <c:v>4.9000000000000002E-2</c:v>
                </c:pt>
                <c:pt idx="356">
                  <c:v>0.05</c:v>
                </c:pt>
                <c:pt idx="357">
                  <c:v>5.2999999999999999E-2</c:v>
                </c:pt>
                <c:pt idx="358">
                  <c:v>5.5E-2</c:v>
                </c:pt>
                <c:pt idx="359">
                  <c:v>5.7000000000000002E-2</c:v>
                </c:pt>
                <c:pt idx="360">
                  <c:v>5.7000000000000002E-2</c:v>
                </c:pt>
                <c:pt idx="361">
                  <c:v>5.7000000000000002E-2</c:v>
                </c:pt>
                <c:pt idx="362">
                  <c:v>5.7000000000000002E-2</c:v>
                </c:pt>
                <c:pt idx="363">
                  <c:v>5.9000000000000004E-2</c:v>
                </c:pt>
                <c:pt idx="364">
                  <c:v>5.7999999999999996E-2</c:v>
                </c:pt>
                <c:pt idx="365">
                  <c:v>5.7999999999999996E-2</c:v>
                </c:pt>
                <c:pt idx="366">
                  <c:v>5.7999999999999996E-2</c:v>
                </c:pt>
                <c:pt idx="367">
                  <c:v>5.7000000000000002E-2</c:v>
                </c:pt>
                <c:pt idx="368">
                  <c:v>5.7000000000000002E-2</c:v>
                </c:pt>
                <c:pt idx="369">
                  <c:v>5.7000000000000002E-2</c:v>
                </c:pt>
                <c:pt idx="370">
                  <c:v>5.9000000000000004E-2</c:v>
                </c:pt>
                <c:pt idx="371">
                  <c:v>0.06</c:v>
                </c:pt>
                <c:pt idx="372">
                  <c:v>5.7999999999999996E-2</c:v>
                </c:pt>
                <c:pt idx="373">
                  <c:v>5.9000000000000004E-2</c:v>
                </c:pt>
                <c:pt idx="374">
                  <c:v>5.9000000000000004E-2</c:v>
                </c:pt>
                <c:pt idx="375">
                  <c:v>0.06</c:v>
                </c:pt>
                <c:pt idx="376">
                  <c:v>6.0999999999999999E-2</c:v>
                </c:pt>
                <c:pt idx="377">
                  <c:v>6.3E-2</c:v>
                </c:pt>
                <c:pt idx="378">
                  <c:v>6.2E-2</c:v>
                </c:pt>
                <c:pt idx="379">
                  <c:v>6.0999999999999999E-2</c:v>
                </c:pt>
                <c:pt idx="380">
                  <c:v>6.0999999999999999E-2</c:v>
                </c:pt>
                <c:pt idx="381">
                  <c:v>0.06</c:v>
                </c:pt>
                <c:pt idx="382">
                  <c:v>5.7999999999999996E-2</c:v>
                </c:pt>
                <c:pt idx="383">
                  <c:v>5.7000000000000002E-2</c:v>
                </c:pt>
                <c:pt idx="384">
                  <c:v>5.7000000000000002E-2</c:v>
                </c:pt>
                <c:pt idx="385">
                  <c:v>5.5999999999999994E-2</c:v>
                </c:pt>
                <c:pt idx="386">
                  <c:v>5.7999999999999996E-2</c:v>
                </c:pt>
                <c:pt idx="387">
                  <c:v>5.5999999999999994E-2</c:v>
                </c:pt>
                <c:pt idx="388">
                  <c:v>5.5999999999999994E-2</c:v>
                </c:pt>
                <c:pt idx="389">
                  <c:v>5.5999999999999994E-2</c:v>
                </c:pt>
                <c:pt idx="390">
                  <c:v>5.5E-2</c:v>
                </c:pt>
                <c:pt idx="391">
                  <c:v>5.4000000000000006E-2</c:v>
                </c:pt>
                <c:pt idx="392">
                  <c:v>5.4000000000000006E-2</c:v>
                </c:pt>
                <c:pt idx="393">
                  <c:v>5.5E-2</c:v>
                </c:pt>
                <c:pt idx="394">
                  <c:v>5.4000000000000006E-2</c:v>
                </c:pt>
                <c:pt idx="395">
                  <c:v>5.4000000000000006E-2</c:v>
                </c:pt>
                <c:pt idx="396">
                  <c:v>5.2999999999999999E-2</c:v>
                </c:pt>
                <c:pt idx="397">
                  <c:v>5.4000000000000006E-2</c:v>
                </c:pt>
                <c:pt idx="398">
                  <c:v>5.2000000000000005E-2</c:v>
                </c:pt>
                <c:pt idx="399">
                  <c:v>5.2000000000000005E-2</c:v>
                </c:pt>
                <c:pt idx="400">
                  <c:v>5.0999999999999997E-2</c:v>
                </c:pt>
                <c:pt idx="401">
                  <c:v>0.05</c:v>
                </c:pt>
                <c:pt idx="402">
                  <c:v>0.05</c:v>
                </c:pt>
                <c:pt idx="403">
                  <c:v>4.9000000000000002E-2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4.9000000000000002E-2</c:v>
                </c:pt>
                <c:pt idx="408">
                  <c:v>4.7E-2</c:v>
                </c:pt>
                <c:pt idx="409">
                  <c:v>4.8000000000000001E-2</c:v>
                </c:pt>
                <c:pt idx="410">
                  <c:v>4.7E-2</c:v>
                </c:pt>
                <c:pt idx="411">
                  <c:v>4.7E-2</c:v>
                </c:pt>
                <c:pt idx="412">
                  <c:v>4.5999999999999999E-2</c:v>
                </c:pt>
                <c:pt idx="413">
                  <c:v>4.5999999999999999E-2</c:v>
                </c:pt>
                <c:pt idx="414">
                  <c:v>4.7E-2</c:v>
                </c:pt>
                <c:pt idx="415">
                  <c:v>4.7E-2</c:v>
                </c:pt>
                <c:pt idx="416">
                  <c:v>4.4999999999999998E-2</c:v>
                </c:pt>
                <c:pt idx="417">
                  <c:v>4.4000000000000004E-2</c:v>
                </c:pt>
                <c:pt idx="418">
                  <c:v>4.4999999999999998E-2</c:v>
                </c:pt>
                <c:pt idx="419">
                  <c:v>4.4000000000000004E-2</c:v>
                </c:pt>
                <c:pt idx="420">
                  <c:v>4.5999999999999999E-2</c:v>
                </c:pt>
                <c:pt idx="421">
                  <c:v>4.4999999999999998E-2</c:v>
                </c:pt>
                <c:pt idx="422">
                  <c:v>4.4000000000000004E-2</c:v>
                </c:pt>
                <c:pt idx="423">
                  <c:v>4.4999999999999998E-2</c:v>
                </c:pt>
                <c:pt idx="424">
                  <c:v>4.4000000000000004E-2</c:v>
                </c:pt>
                <c:pt idx="425">
                  <c:v>4.5999999999999999E-2</c:v>
                </c:pt>
                <c:pt idx="426">
                  <c:v>4.7E-2</c:v>
                </c:pt>
                <c:pt idx="427">
                  <c:v>4.5999999999999999E-2</c:v>
                </c:pt>
                <c:pt idx="428">
                  <c:v>4.7E-2</c:v>
                </c:pt>
                <c:pt idx="429">
                  <c:v>4.7E-2</c:v>
                </c:pt>
                <c:pt idx="430">
                  <c:v>4.7E-2</c:v>
                </c:pt>
                <c:pt idx="431">
                  <c:v>0.05</c:v>
                </c:pt>
                <c:pt idx="432">
                  <c:v>0.05</c:v>
                </c:pt>
                <c:pt idx="433">
                  <c:v>4.9000000000000002E-2</c:v>
                </c:pt>
                <c:pt idx="434">
                  <c:v>5.0999999999999997E-2</c:v>
                </c:pt>
                <c:pt idx="435">
                  <c:v>0.05</c:v>
                </c:pt>
                <c:pt idx="436">
                  <c:v>5.4000000000000006E-2</c:v>
                </c:pt>
                <c:pt idx="437">
                  <c:v>5.5999999999999994E-2</c:v>
                </c:pt>
                <c:pt idx="438">
                  <c:v>5.7999999999999996E-2</c:v>
                </c:pt>
                <c:pt idx="439">
                  <c:v>6.0999999999999999E-2</c:v>
                </c:pt>
                <c:pt idx="440">
                  <c:v>6.0999999999999999E-2</c:v>
                </c:pt>
                <c:pt idx="441">
                  <c:v>6.5000000000000002E-2</c:v>
                </c:pt>
                <c:pt idx="442">
                  <c:v>6.8000000000000005E-2</c:v>
                </c:pt>
                <c:pt idx="443">
                  <c:v>7.2999999999999995E-2</c:v>
                </c:pt>
                <c:pt idx="444">
                  <c:v>7.8E-2</c:v>
                </c:pt>
                <c:pt idx="445">
                  <c:v>8.3000000000000004E-2</c:v>
                </c:pt>
                <c:pt idx="446">
                  <c:v>8.6999999999999994E-2</c:v>
                </c:pt>
                <c:pt idx="447">
                  <c:v>0.09</c:v>
                </c:pt>
                <c:pt idx="448">
                  <c:v>9.4E-2</c:v>
                </c:pt>
                <c:pt idx="449">
                  <c:v>9.5000000000000001E-2</c:v>
                </c:pt>
                <c:pt idx="450">
                  <c:v>9.5000000000000001E-2</c:v>
                </c:pt>
                <c:pt idx="451">
                  <c:v>9.6000000000000002E-2</c:v>
                </c:pt>
                <c:pt idx="452">
                  <c:v>9.8000000000000004E-2</c:v>
                </c:pt>
                <c:pt idx="453">
                  <c:v>0.1</c:v>
                </c:pt>
                <c:pt idx="454">
                  <c:v>9.9000000000000005E-2</c:v>
                </c:pt>
                <c:pt idx="455">
                  <c:v>9.9000000000000005E-2</c:v>
                </c:pt>
                <c:pt idx="456">
                  <c:v>9.8000000000000004E-2</c:v>
                </c:pt>
                <c:pt idx="457">
                  <c:v>9.8000000000000004E-2</c:v>
                </c:pt>
                <c:pt idx="458">
                  <c:v>9.9000000000000005E-2</c:v>
                </c:pt>
                <c:pt idx="459">
                  <c:v>9.9000000000000005E-2</c:v>
                </c:pt>
                <c:pt idx="460">
                  <c:v>9.6000000000000002E-2</c:v>
                </c:pt>
                <c:pt idx="461">
                  <c:v>9.4E-2</c:v>
                </c:pt>
                <c:pt idx="462">
                  <c:v>9.4E-2</c:v>
                </c:pt>
                <c:pt idx="463">
                  <c:v>9.5000000000000001E-2</c:v>
                </c:pt>
                <c:pt idx="464">
                  <c:v>9.5000000000000001E-2</c:v>
                </c:pt>
                <c:pt idx="465">
                  <c:v>9.4E-2</c:v>
                </c:pt>
                <c:pt idx="466">
                  <c:v>9.8000000000000004E-2</c:v>
                </c:pt>
                <c:pt idx="467">
                  <c:v>9.3000000000000013E-2</c:v>
                </c:pt>
                <c:pt idx="468">
                  <c:v>9.0999999999999998E-2</c:v>
                </c:pt>
                <c:pt idx="469">
                  <c:v>0.09</c:v>
                </c:pt>
                <c:pt idx="470">
                  <c:v>0.09</c:v>
                </c:pt>
                <c:pt idx="471">
                  <c:v>9.0999999999999998E-2</c:v>
                </c:pt>
                <c:pt idx="472">
                  <c:v>0.09</c:v>
                </c:pt>
                <c:pt idx="473">
                  <c:v>9.0999999999999998E-2</c:v>
                </c:pt>
                <c:pt idx="474">
                  <c:v>0.09</c:v>
                </c:pt>
                <c:pt idx="475">
                  <c:v>0.09</c:v>
                </c:pt>
                <c:pt idx="476">
                  <c:v>0.09</c:v>
                </c:pt>
                <c:pt idx="477">
                  <c:v>8.8000000000000009E-2</c:v>
                </c:pt>
                <c:pt idx="478">
                  <c:v>8.5999999999999993E-2</c:v>
                </c:pt>
                <c:pt idx="479">
                  <c:v>8.5000000000000006E-2</c:v>
                </c:pt>
                <c:pt idx="480">
                  <c:v>8.3000000000000004E-2</c:v>
                </c:pt>
                <c:pt idx="481">
                  <c:v>8.3000000000000004E-2</c:v>
                </c:pt>
                <c:pt idx="482">
                  <c:v>8.199999999999999E-2</c:v>
                </c:pt>
                <c:pt idx="483">
                  <c:v>8.199999999999999E-2</c:v>
                </c:pt>
                <c:pt idx="484">
                  <c:v>8.199999999999999E-2</c:v>
                </c:pt>
                <c:pt idx="485">
                  <c:v>8.199999999999999E-2</c:v>
                </c:pt>
                <c:pt idx="486">
                  <c:v>8.199999999999999E-2</c:v>
                </c:pt>
                <c:pt idx="487">
                  <c:v>8.1000000000000003E-2</c:v>
                </c:pt>
                <c:pt idx="488">
                  <c:v>7.8E-2</c:v>
                </c:pt>
                <c:pt idx="489">
                  <c:v>7.8E-2</c:v>
                </c:pt>
                <c:pt idx="490">
                  <c:v>7.6999999999999999E-2</c:v>
                </c:pt>
                <c:pt idx="491">
                  <c:v>7.9000000000000001E-2</c:v>
                </c:pt>
                <c:pt idx="492">
                  <c:v>0.08</c:v>
                </c:pt>
                <c:pt idx="493">
                  <c:v>7.6999999999999999E-2</c:v>
                </c:pt>
                <c:pt idx="494">
                  <c:v>7.4999999999999997E-2</c:v>
                </c:pt>
                <c:pt idx="495">
                  <c:v>7.5999999999999998E-2</c:v>
                </c:pt>
                <c:pt idx="496">
                  <c:v>7.4999999999999997E-2</c:v>
                </c:pt>
                <c:pt idx="497">
                  <c:v>7.4999999999999997E-2</c:v>
                </c:pt>
                <c:pt idx="498">
                  <c:v>7.2999999999999995E-2</c:v>
                </c:pt>
                <c:pt idx="499">
                  <c:v>7.2999999999999995E-2</c:v>
                </c:pt>
                <c:pt idx="500">
                  <c:v>7.2000000000000008E-2</c:v>
                </c:pt>
                <c:pt idx="501">
                  <c:v>7.2000000000000008E-2</c:v>
                </c:pt>
                <c:pt idx="502">
                  <c:v>6.9000000000000006E-2</c:v>
                </c:pt>
                <c:pt idx="503">
                  <c:v>6.7000000000000004E-2</c:v>
                </c:pt>
                <c:pt idx="504">
                  <c:v>6.6000000000000003E-2</c:v>
                </c:pt>
                <c:pt idx="505">
                  <c:v>6.7000000000000004E-2</c:v>
                </c:pt>
                <c:pt idx="506">
                  <c:v>6.7000000000000004E-2</c:v>
                </c:pt>
                <c:pt idx="507">
                  <c:v>6.2E-2</c:v>
                </c:pt>
                <c:pt idx="508">
                  <c:v>6.3E-2</c:v>
                </c:pt>
                <c:pt idx="509">
                  <c:v>6.0999999999999999E-2</c:v>
                </c:pt>
                <c:pt idx="510">
                  <c:v>6.2E-2</c:v>
                </c:pt>
                <c:pt idx="511">
                  <c:v>6.2E-2</c:v>
                </c:pt>
                <c:pt idx="512">
                  <c:v>5.9000000000000004E-2</c:v>
                </c:pt>
                <c:pt idx="513">
                  <c:v>5.7000000000000002E-2</c:v>
                </c:pt>
                <c:pt idx="514">
                  <c:v>5.7999999999999996E-2</c:v>
                </c:pt>
                <c:pt idx="515">
                  <c:v>5.5999999999999994E-2</c:v>
                </c:pt>
                <c:pt idx="516">
                  <c:v>5.7000000000000002E-2</c:v>
                </c:pt>
                <c:pt idx="517">
                  <c:v>5.5E-2</c:v>
                </c:pt>
                <c:pt idx="518">
                  <c:v>5.4000000000000006E-2</c:v>
                </c:pt>
                <c:pt idx="519">
                  <c:v>5.4000000000000006E-2</c:v>
                </c:pt>
                <c:pt idx="520">
                  <c:v>5.5E-2</c:v>
                </c:pt>
                <c:pt idx="521">
                  <c:v>5.2999999999999999E-2</c:v>
                </c:pt>
                <c:pt idx="522">
                  <c:v>5.2000000000000005E-2</c:v>
                </c:pt>
                <c:pt idx="523">
                  <c:v>5.0999999999999997E-2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4.9000000000000002E-2</c:v>
                </c:pt>
                <c:pt idx="529">
                  <c:v>4.9000000000000002E-2</c:v>
                </c:pt>
                <c:pt idx="530">
                  <c:v>0.05</c:v>
                </c:pt>
                <c:pt idx="531">
                  <c:v>0.05</c:v>
                </c:pt>
                <c:pt idx="532">
                  <c:v>4.7E-2</c:v>
                </c:pt>
                <c:pt idx="533">
                  <c:v>4.9000000000000002E-2</c:v>
                </c:pt>
                <c:pt idx="534">
                  <c:v>4.9000000000000002E-2</c:v>
                </c:pt>
                <c:pt idx="535">
                  <c:v>4.9000000000000002E-2</c:v>
                </c:pt>
                <c:pt idx="536">
                  <c:v>4.9000000000000002E-2</c:v>
                </c:pt>
                <c:pt idx="537">
                  <c:v>4.8000000000000001E-2</c:v>
                </c:pt>
                <c:pt idx="538">
                  <c:v>4.5999999999999999E-2</c:v>
                </c:pt>
                <c:pt idx="539">
                  <c:v>4.7E-2</c:v>
                </c:pt>
                <c:pt idx="540">
                  <c:v>4.8000000000000001E-2</c:v>
                </c:pt>
                <c:pt idx="541">
                  <c:v>4.7E-2</c:v>
                </c:pt>
                <c:pt idx="542">
                  <c:v>4.4999999999999998E-2</c:v>
                </c:pt>
                <c:pt idx="543">
                  <c:v>4.4000000000000004E-2</c:v>
                </c:pt>
                <c:pt idx="544">
                  <c:v>4.2999999999999997E-2</c:v>
                </c:pt>
                <c:pt idx="545">
                  <c:v>4.4000000000000004E-2</c:v>
                </c:pt>
                <c:pt idx="546">
                  <c:v>4.2999999999999997E-2</c:v>
                </c:pt>
                <c:pt idx="547">
                  <c:v>4.4000000000000004E-2</c:v>
                </c:pt>
                <c:pt idx="548">
                  <c:v>4.2000000000000003E-2</c:v>
                </c:pt>
                <c:pt idx="549">
                  <c:v>4.0999999999999995E-2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4-45D5-9440-763D22BB1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0975520"/>
        <c:axId val="-130972704"/>
      </c:lineChart>
      <c:dateAx>
        <c:axId val="-130975520"/>
        <c:scaling>
          <c:orientation val="minMax"/>
          <c:min val="26665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 lvl="0">
              <a:defRPr/>
            </a:pPr>
            <a:endParaRPr lang="en-US"/>
          </a:p>
        </c:txPr>
        <c:crossAx val="-130972704"/>
        <c:crosses val="autoZero"/>
        <c:auto val="1"/>
        <c:lblOffset val="100"/>
        <c:baseTimeUnit val="months"/>
        <c:majorUnit val="2"/>
        <c:majorTimeUnit val="years"/>
        <c:minorUnit val="6"/>
        <c:minorTimeUnit val="months"/>
      </c:dateAx>
      <c:valAx>
        <c:axId val="-13097270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0975520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5.5120961283528898E-2"/>
          <c:y val="0.120372602710205"/>
          <c:w val="0.92942204979633303"/>
          <c:h val="0.80418666232071301"/>
        </c:manualLayout>
      </c:layout>
      <c:lineChart>
        <c:grouping val="standard"/>
        <c:varyColors val="1"/>
        <c:ser>
          <c:idx val="0"/>
          <c:order val="0"/>
          <c:tx>
            <c:strRef>
              <c:f>'S15-Data'!$B$1</c:f>
              <c:strCache>
                <c:ptCount val="1"/>
                <c:pt idx="0">
                  <c:v>Reported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cat>
            <c:numRef>
              <c:f>'S15-Data'!$H$2:$H$69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'S15-Data'!$B$2:$B$69</c:f>
              <c:numCache>
                <c:formatCode>0.0%</c:formatCode>
                <c:ptCount val="68"/>
                <c:pt idx="0">
                  <c:v>5.7000000000000002E-2</c:v>
                </c:pt>
                <c:pt idx="1">
                  <c:v>5.8000000000000003E-2</c:v>
                </c:pt>
                <c:pt idx="2">
                  <c:v>5.7000000000000002E-2</c:v>
                </c:pt>
                <c:pt idx="3">
                  <c:v>5.8999999999999997E-2</c:v>
                </c:pt>
                <c:pt idx="4">
                  <c:v>5.8999999999999997E-2</c:v>
                </c:pt>
                <c:pt idx="5">
                  <c:v>6.0999999999999999E-2</c:v>
                </c:pt>
                <c:pt idx="6">
                  <c:v>6.0999999999999999E-2</c:v>
                </c:pt>
                <c:pt idx="7">
                  <c:v>5.8000000000000003E-2</c:v>
                </c:pt>
                <c:pt idx="8">
                  <c:v>5.7000000000000002E-2</c:v>
                </c:pt>
                <c:pt idx="9">
                  <c:v>5.6000000000000001E-2</c:v>
                </c:pt>
                <c:pt idx="10">
                  <c:v>5.3999999999999999E-2</c:v>
                </c:pt>
                <c:pt idx="11">
                  <c:v>5.3999999999999999E-2</c:v>
                </c:pt>
                <c:pt idx="12">
                  <c:v>5.2999999999999999E-2</c:v>
                </c:pt>
                <c:pt idx="13">
                  <c:v>5.0999999999999997E-2</c:v>
                </c:pt>
                <c:pt idx="14">
                  <c:v>0.05</c:v>
                </c:pt>
                <c:pt idx="15">
                  <c:v>0.05</c:v>
                </c:pt>
                <c:pt idx="16">
                  <c:v>4.7E-2</c:v>
                </c:pt>
                <c:pt idx="17">
                  <c:v>4.5999999999999999E-2</c:v>
                </c:pt>
                <c:pt idx="18">
                  <c:v>4.5999999999999999E-2</c:v>
                </c:pt>
                <c:pt idx="19">
                  <c:v>4.3999999999999997E-2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4.7E-2</c:v>
                </c:pt>
                <c:pt idx="23">
                  <c:v>4.8000000000000001E-2</c:v>
                </c:pt>
                <c:pt idx="24">
                  <c:v>0.05</c:v>
                </c:pt>
                <c:pt idx="25">
                  <c:v>5.2999999999999999E-2</c:v>
                </c:pt>
                <c:pt idx="26">
                  <c:v>0.06</c:v>
                </c:pt>
                <c:pt idx="27">
                  <c:v>6.9000000000000006E-2</c:v>
                </c:pt>
                <c:pt idx="28">
                  <c:v>8.3000000000000004E-2</c:v>
                </c:pt>
                <c:pt idx="29">
                  <c:v>9.2999999999999999E-2</c:v>
                </c:pt>
                <c:pt idx="30">
                  <c:v>9.6000000000000002E-2</c:v>
                </c:pt>
                <c:pt idx="31">
                  <c:v>9.9000000000000005E-2</c:v>
                </c:pt>
                <c:pt idx="32">
                  <c:v>9.8000000000000004E-2</c:v>
                </c:pt>
                <c:pt idx="33">
                  <c:v>9.6000000000000002E-2</c:v>
                </c:pt>
                <c:pt idx="34">
                  <c:v>9.5000000000000001E-2</c:v>
                </c:pt>
                <c:pt idx="35">
                  <c:v>9.5000000000000001E-2</c:v>
                </c:pt>
                <c:pt idx="36">
                  <c:v>0.09</c:v>
                </c:pt>
                <c:pt idx="37">
                  <c:v>0.09</c:v>
                </c:pt>
                <c:pt idx="38">
                  <c:v>0.09</c:v>
                </c:pt>
                <c:pt idx="39">
                  <c:v>8.6999999999999994E-2</c:v>
                </c:pt>
                <c:pt idx="40">
                  <c:v>8.3000000000000004E-2</c:v>
                </c:pt>
                <c:pt idx="41">
                  <c:v>8.2000000000000003E-2</c:v>
                </c:pt>
                <c:pt idx="42">
                  <c:v>0.08</c:v>
                </c:pt>
                <c:pt idx="43">
                  <c:v>7.8E-2</c:v>
                </c:pt>
                <c:pt idx="44">
                  <c:v>7.6999999999999999E-2</c:v>
                </c:pt>
                <c:pt idx="45">
                  <c:v>7.5999999999999998E-2</c:v>
                </c:pt>
                <c:pt idx="46">
                  <c:v>7.2999999999999995E-2</c:v>
                </c:pt>
                <c:pt idx="47">
                  <c:v>7.0000000000000007E-2</c:v>
                </c:pt>
                <c:pt idx="48">
                  <c:v>6.6000000000000003E-2</c:v>
                </c:pt>
                <c:pt idx="49">
                  <c:v>6.2E-2</c:v>
                </c:pt>
                <c:pt idx="50">
                  <c:v>6.0999999999999999E-2</c:v>
                </c:pt>
                <c:pt idx="51">
                  <c:v>5.7000000000000002E-2</c:v>
                </c:pt>
                <c:pt idx="52">
                  <c:v>5.6000000000000001E-2</c:v>
                </c:pt>
                <c:pt idx="53">
                  <c:v>5.3999999999999999E-2</c:v>
                </c:pt>
                <c:pt idx="54">
                  <c:v>5.1999999999999998E-2</c:v>
                </c:pt>
                <c:pt idx="55">
                  <c:v>0.05</c:v>
                </c:pt>
                <c:pt idx="56">
                  <c:v>4.9000000000000002E-2</c:v>
                </c:pt>
                <c:pt idx="57">
                  <c:v>4.9000000000000002E-2</c:v>
                </c:pt>
                <c:pt idx="58">
                  <c:v>4.9000000000000002E-2</c:v>
                </c:pt>
                <c:pt idx="59">
                  <c:v>4.7E-2</c:v>
                </c:pt>
                <c:pt idx="60">
                  <c:v>4.7E-2</c:v>
                </c:pt>
                <c:pt idx="61">
                  <c:v>4.3999999999999997E-2</c:v>
                </c:pt>
                <c:pt idx="62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3-411F-A1F9-F306F0BAED22}"/>
            </c:ext>
          </c:extLst>
        </c:ser>
        <c:ser>
          <c:idx val="1"/>
          <c:order val="1"/>
          <c:tx>
            <c:strRef>
              <c:f>'S15-Data'!$C$1</c:f>
              <c:strCache>
                <c:ptCount val="1"/>
                <c:pt idx="0">
                  <c:v>Consensus</c:v>
                </c:pt>
              </c:strCache>
            </c:strRef>
          </c:tx>
          <c:spPr>
            <a:ln w="28575" cmpd="sng">
              <a:solidFill>
                <a:srgbClr val="595959"/>
              </a:solidFill>
              <a:prstDash val="sysDot"/>
            </a:ln>
          </c:spPr>
          <c:marker>
            <c:symbol val="none"/>
          </c:marker>
          <c:cat>
            <c:numRef>
              <c:f>'S15-Data'!$H$2:$H$69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'S15-Data'!$C$2:$C$69</c:f>
              <c:numCache>
                <c:formatCode>0.00%</c:formatCode>
                <c:ptCount val="68"/>
                <c:pt idx="62" formatCode="0.0%">
                  <c:v>4.2999999999999997E-2</c:v>
                </c:pt>
                <c:pt idx="63" formatCode="0.0%">
                  <c:v>4.2000000000000003E-2</c:v>
                </c:pt>
                <c:pt idx="64" formatCode="0.0%">
                  <c:v>4.1000000000000002E-2</c:v>
                </c:pt>
                <c:pt idx="65" formatCode="0.0%">
                  <c:v>0.04</c:v>
                </c:pt>
                <c:pt idx="66" formatCode="0.0%">
                  <c:v>0.04</c:v>
                </c:pt>
                <c:pt idx="67" formatCode="0.0%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3-411F-A1F9-F306F0BAED22}"/>
            </c:ext>
          </c:extLst>
        </c:ser>
        <c:ser>
          <c:idx val="2"/>
          <c:order val="2"/>
          <c:tx>
            <c:strRef>
              <c:f>'S15-Data'!$D$1</c:f>
              <c:strCache>
                <c:ptCount val="1"/>
                <c:pt idx="0">
                  <c:v>Optimistic</c:v>
                </c:pt>
              </c:strCache>
            </c:strRef>
          </c:tx>
          <c:spPr>
            <a:ln w="28575" cmpd="sng"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numRef>
              <c:f>'S15-Data'!$H$2:$H$69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'S15-Data'!$D$2:$D$69</c:f>
              <c:numCache>
                <c:formatCode>0.00%</c:formatCode>
                <c:ptCount val="68"/>
                <c:pt idx="62" formatCode="0.0%">
                  <c:v>4.2999999999999997E-2</c:v>
                </c:pt>
                <c:pt idx="63" formatCode="0.0%">
                  <c:v>4.2999999999999997E-2</c:v>
                </c:pt>
                <c:pt idx="64" formatCode="0.0%">
                  <c:v>4.2999999999999997E-2</c:v>
                </c:pt>
                <c:pt idx="65" formatCode="0.0%">
                  <c:v>4.2999999999999997E-2</c:v>
                </c:pt>
                <c:pt idx="66" formatCode="0.0%">
                  <c:v>4.2000000000000003E-2</c:v>
                </c:pt>
                <c:pt idx="67" formatCode="0.0%">
                  <c:v>4.2000000000000003E-2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F3-411F-A1F9-F306F0BAED22}"/>
            </c:ext>
          </c:extLst>
        </c:ser>
        <c:ser>
          <c:idx val="3"/>
          <c:order val="3"/>
          <c:tx>
            <c:strRef>
              <c:f>'S15-Data'!$E$1</c:f>
              <c:strCache>
                <c:ptCount val="1"/>
                <c:pt idx="0">
                  <c:v>Pessimistic</c:v>
                </c:pt>
              </c:strCache>
            </c:strRef>
          </c:tx>
          <c:spPr>
            <a:ln w="28575" cmpd="sng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'S15-Data'!$H$2:$H$69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'S15-Data'!$E$2:$E$69</c:f>
              <c:numCache>
                <c:formatCode>General</c:formatCode>
                <c:ptCount val="68"/>
                <c:pt idx="62" formatCode="0.0%">
                  <c:v>4.2999999999999997E-2</c:v>
                </c:pt>
                <c:pt idx="63" formatCode="0.0%">
                  <c:v>4.1000000000000002E-2</c:v>
                </c:pt>
                <c:pt idx="64" formatCode="0.0%">
                  <c:v>0.04</c:v>
                </c:pt>
                <c:pt idx="65" formatCode="0.0%">
                  <c:v>3.7999999999999999E-2</c:v>
                </c:pt>
                <c:pt idx="66" formatCode="0.0%">
                  <c:v>3.7999999999999999E-2</c:v>
                </c:pt>
                <c:pt idx="67" formatCode="0.0%">
                  <c:v>3.6999999999999998E-2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F3-411F-A1F9-F306F0BAED22}"/>
            </c:ext>
          </c:extLst>
        </c:ser>
        <c:ser>
          <c:idx val="4"/>
          <c:order val="4"/>
          <c:tx>
            <c:strRef>
              <c:f>'S15-Data'!$F$1</c:f>
              <c:strCache>
                <c:ptCount val="1"/>
                <c:pt idx="0">
                  <c:v>1972-2002 Average</c:v>
                </c:pt>
              </c:strCache>
            </c:strRef>
          </c:tx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38"/>
              <c:layout>
                <c:manualLayout>
                  <c:x val="-7.8629337999416696E-2"/>
                  <c:y val="0.1154467410323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2009-2016</a:t>
                    </a:r>
                    <a:r>
                      <a:rPr lang="en-US" baseline="0"/>
                      <a:t> Average:</a:t>
                    </a:r>
                  </a:p>
                  <a:p>
                    <a:fld id="{F8FE180A-33A1-4385-B6B4-1616886A34A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7F3-411F-A1F9-F306F0BAED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'S15-Data'!$H$2:$H$69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'S15-Data'!$F$2:$F$69</c:f>
              <c:numCache>
                <c:formatCode>0.0%</c:formatCode>
                <c:ptCount val="68"/>
                <c:pt idx="28">
                  <c:v>7.4468749999999986E-2</c:v>
                </c:pt>
                <c:pt idx="29">
                  <c:v>7.4468749999999986E-2</c:v>
                </c:pt>
                <c:pt idx="30">
                  <c:v>7.4468749999999986E-2</c:v>
                </c:pt>
                <c:pt idx="31">
                  <c:v>7.4468749999999986E-2</c:v>
                </c:pt>
                <c:pt idx="32">
                  <c:v>7.4468749999999986E-2</c:v>
                </c:pt>
                <c:pt idx="33">
                  <c:v>7.4468749999999986E-2</c:v>
                </c:pt>
                <c:pt idx="34">
                  <c:v>7.4468749999999986E-2</c:v>
                </c:pt>
                <c:pt idx="35">
                  <c:v>7.4468749999999986E-2</c:v>
                </c:pt>
                <c:pt idx="36">
                  <c:v>7.4468749999999986E-2</c:v>
                </c:pt>
                <c:pt idx="37">
                  <c:v>7.4468749999999986E-2</c:v>
                </c:pt>
                <c:pt idx="38">
                  <c:v>7.4468749999999986E-2</c:v>
                </c:pt>
                <c:pt idx="39">
                  <c:v>7.4468749999999986E-2</c:v>
                </c:pt>
                <c:pt idx="40">
                  <c:v>7.4468749999999986E-2</c:v>
                </c:pt>
                <c:pt idx="41">
                  <c:v>7.4468749999999986E-2</c:v>
                </c:pt>
                <c:pt idx="42">
                  <c:v>7.4468749999999986E-2</c:v>
                </c:pt>
                <c:pt idx="43">
                  <c:v>7.4468749999999986E-2</c:v>
                </c:pt>
                <c:pt idx="44">
                  <c:v>7.4468749999999986E-2</c:v>
                </c:pt>
                <c:pt idx="45">
                  <c:v>7.4468749999999986E-2</c:v>
                </c:pt>
                <c:pt idx="46">
                  <c:v>7.4468749999999986E-2</c:v>
                </c:pt>
                <c:pt idx="47">
                  <c:v>7.4468749999999986E-2</c:v>
                </c:pt>
                <c:pt idx="48">
                  <c:v>7.4468749999999986E-2</c:v>
                </c:pt>
                <c:pt idx="49">
                  <c:v>7.4468749999999986E-2</c:v>
                </c:pt>
                <c:pt idx="50">
                  <c:v>7.4468749999999986E-2</c:v>
                </c:pt>
                <c:pt idx="51">
                  <c:v>7.4468749999999986E-2</c:v>
                </c:pt>
                <c:pt idx="52">
                  <c:v>7.4468749999999986E-2</c:v>
                </c:pt>
                <c:pt idx="53">
                  <c:v>7.4468749999999986E-2</c:v>
                </c:pt>
                <c:pt idx="54">
                  <c:v>7.4468749999999986E-2</c:v>
                </c:pt>
                <c:pt idx="55">
                  <c:v>7.4468749999999986E-2</c:v>
                </c:pt>
                <c:pt idx="56">
                  <c:v>7.4468749999999986E-2</c:v>
                </c:pt>
                <c:pt idx="57">
                  <c:v>7.4468749999999986E-2</c:v>
                </c:pt>
                <c:pt idx="58">
                  <c:v>7.4468749999999986E-2</c:v>
                </c:pt>
                <c:pt idx="59">
                  <c:v>7.4468749999999986E-2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F3-411F-A1F9-F306F0BA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0577120"/>
        <c:axId val="-220564880"/>
      </c:lineChart>
      <c:dateAx>
        <c:axId val="-220577120"/>
        <c:scaling>
          <c:orientation val="minMax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 lvl="0">
              <a:defRPr>
                <a:solidFill>
                  <a:schemeClr val="tx1"/>
                </a:solidFill>
              </a:defRPr>
            </a:pPr>
            <a:endParaRPr lang="en-US"/>
          </a:p>
        </c:txPr>
        <c:crossAx val="-220564880"/>
        <c:crosses val="autoZero"/>
        <c:auto val="1"/>
        <c:lblOffset val="100"/>
        <c:baseTimeUnit val="months"/>
        <c:majorUnit val="1"/>
        <c:majorTimeUnit val="years"/>
        <c:minorUnit val="3"/>
        <c:minorTimeUnit val="months"/>
      </c:dateAx>
      <c:valAx>
        <c:axId val="-22056488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220577120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legendEntry>
        <c:idx val="4"/>
        <c:delete val="1"/>
      </c:legendEntry>
      <c:layout/>
      <c:overlay val="0"/>
      <c:txPr>
        <a:bodyPr/>
        <a:lstStyle/>
        <a:p>
          <a:pPr lvl="0">
            <a:defRPr sz="10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11859628657505E-2"/>
          <c:y val="0.13834175065945301"/>
          <c:w val="0.90287996986487795"/>
          <c:h val="0.777585848643919"/>
        </c:manualLayout>
      </c:layout>
      <c:lineChart>
        <c:grouping val="standard"/>
        <c:varyColors val="1"/>
        <c:ser>
          <c:idx val="0"/>
          <c:order val="0"/>
          <c:tx>
            <c:strRef>
              <c:f>'S16-Data'!$D$1</c:f>
              <c:strCache>
                <c:ptCount val="1"/>
                <c:pt idx="0">
                  <c:v>Revenues as a Percentage of GDP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dLbls>
            <c:dLbl>
              <c:idx val="56"/>
              <c:layout>
                <c:manualLayout>
                  <c:x val="-1.4961845047149101E-3"/>
                  <c:y val="0.1448211942257220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2016 revenue:</a:t>
                    </a:r>
                  </a:p>
                  <a:p>
                    <a:pPr>
                      <a:defRPr/>
                    </a:pPr>
                    <a:fld id="{F75FE17E-C67F-427C-9786-8AB78F79B69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D83-4C9C-A021-CA75BE81E9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'S16-Data'!$C$2:$C$58</c:f>
              <c:numCache>
                <c:formatCode>m/d/yyyy</c:formatCode>
                <c:ptCount val="57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</c:numCache>
            </c:numRef>
          </c:cat>
          <c:val>
            <c:numRef>
              <c:f>'S16-Data'!$D$2:$D$59</c:f>
              <c:numCache>
                <c:formatCode>0.0%</c:formatCode>
                <c:ptCount val="58"/>
                <c:pt idx="0">
                  <c:v>0.17300000000000001</c:v>
                </c:pt>
                <c:pt idx="1">
                  <c:v>0.17199999999999999</c:v>
                </c:pt>
                <c:pt idx="2">
                  <c:v>0.17</c:v>
                </c:pt>
                <c:pt idx="3">
                  <c:v>0.17199999999999999</c:v>
                </c:pt>
                <c:pt idx="4">
                  <c:v>0.17</c:v>
                </c:pt>
                <c:pt idx="5">
                  <c:v>0.16399999999999998</c:v>
                </c:pt>
                <c:pt idx="6">
                  <c:v>0.16699999999999998</c:v>
                </c:pt>
                <c:pt idx="7">
                  <c:v>0.17800000000000002</c:v>
                </c:pt>
                <c:pt idx="8">
                  <c:v>0.17</c:v>
                </c:pt>
                <c:pt idx="9">
                  <c:v>0.19</c:v>
                </c:pt>
                <c:pt idx="10">
                  <c:v>0.184</c:v>
                </c:pt>
                <c:pt idx="11">
                  <c:v>0.16699999999999998</c:v>
                </c:pt>
                <c:pt idx="12">
                  <c:v>0.17</c:v>
                </c:pt>
                <c:pt idx="13">
                  <c:v>0.17</c:v>
                </c:pt>
                <c:pt idx="14">
                  <c:v>0.17699999999999999</c:v>
                </c:pt>
                <c:pt idx="15">
                  <c:v>0.17300000000000001</c:v>
                </c:pt>
                <c:pt idx="16">
                  <c:v>0.16600000000000001</c:v>
                </c:pt>
                <c:pt idx="17">
                  <c:v>0.17499999999999999</c:v>
                </c:pt>
                <c:pt idx="18">
                  <c:v>0.17499999999999999</c:v>
                </c:pt>
                <c:pt idx="19">
                  <c:v>0.18</c:v>
                </c:pt>
                <c:pt idx="20">
                  <c:v>0.185</c:v>
                </c:pt>
                <c:pt idx="21">
                  <c:v>0.191</c:v>
                </c:pt>
                <c:pt idx="22">
                  <c:v>0.18600000000000003</c:v>
                </c:pt>
                <c:pt idx="23">
                  <c:v>0.17</c:v>
                </c:pt>
                <c:pt idx="24">
                  <c:v>0.16899999999999998</c:v>
                </c:pt>
                <c:pt idx="25">
                  <c:v>0.17199999999999999</c:v>
                </c:pt>
                <c:pt idx="26">
                  <c:v>0.17</c:v>
                </c:pt>
                <c:pt idx="27">
                  <c:v>0.17899999999999999</c:v>
                </c:pt>
                <c:pt idx="28">
                  <c:v>0.17600000000000002</c:v>
                </c:pt>
                <c:pt idx="29">
                  <c:v>0.17800000000000002</c:v>
                </c:pt>
                <c:pt idx="30">
                  <c:v>0.17399999999999999</c:v>
                </c:pt>
                <c:pt idx="31">
                  <c:v>0.17300000000000001</c:v>
                </c:pt>
                <c:pt idx="32">
                  <c:v>0.17</c:v>
                </c:pt>
                <c:pt idx="33">
                  <c:v>0.17</c:v>
                </c:pt>
                <c:pt idx="34">
                  <c:v>0.17499999999999999</c:v>
                </c:pt>
                <c:pt idx="35">
                  <c:v>0.17800000000000002</c:v>
                </c:pt>
                <c:pt idx="36">
                  <c:v>0.182</c:v>
                </c:pt>
                <c:pt idx="37">
                  <c:v>0.18600000000000003</c:v>
                </c:pt>
                <c:pt idx="38">
                  <c:v>0.192</c:v>
                </c:pt>
                <c:pt idx="39">
                  <c:v>0.192</c:v>
                </c:pt>
                <c:pt idx="40">
                  <c:v>0.2</c:v>
                </c:pt>
                <c:pt idx="41">
                  <c:v>0.188</c:v>
                </c:pt>
                <c:pt idx="42">
                  <c:v>0.17</c:v>
                </c:pt>
                <c:pt idx="43">
                  <c:v>0.157</c:v>
                </c:pt>
                <c:pt idx="44">
                  <c:v>0.156</c:v>
                </c:pt>
                <c:pt idx="45">
                  <c:v>0.16699999999999998</c:v>
                </c:pt>
                <c:pt idx="46">
                  <c:v>0.17600000000000002</c:v>
                </c:pt>
                <c:pt idx="47">
                  <c:v>0.17899999999999999</c:v>
                </c:pt>
                <c:pt idx="48">
                  <c:v>0.17100000000000001</c:v>
                </c:pt>
                <c:pt idx="49">
                  <c:v>0.14599999999999999</c:v>
                </c:pt>
                <c:pt idx="50">
                  <c:v>0.14599999999999999</c:v>
                </c:pt>
                <c:pt idx="51">
                  <c:v>0.15</c:v>
                </c:pt>
                <c:pt idx="52">
                  <c:v>0.153</c:v>
                </c:pt>
                <c:pt idx="53">
                  <c:v>0.16800000000000001</c:v>
                </c:pt>
                <c:pt idx="54">
                  <c:v>0.17499999999999999</c:v>
                </c:pt>
                <c:pt idx="55">
                  <c:v>0.182</c:v>
                </c:pt>
                <c:pt idx="56">
                  <c:v>0.17800000000000002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3-4C9C-A021-CA75BE81E9FE}"/>
            </c:ext>
          </c:extLst>
        </c:ser>
        <c:ser>
          <c:idx val="1"/>
          <c:order val="1"/>
          <c:tx>
            <c:strRef>
              <c:f>'S16-Data'!$E$1</c:f>
              <c:strCache>
                <c:ptCount val="1"/>
                <c:pt idx="0">
                  <c:v>Spending as a Percentage of GDP</c:v>
                </c:pt>
              </c:strCache>
            </c:strRef>
          </c:tx>
          <c:spPr>
            <a:ln w="25400" cmpd="sng">
              <a:solidFill>
                <a:srgbClr val="111D31"/>
              </a:solidFill>
            </a:ln>
          </c:spPr>
          <c:marker>
            <c:symbol val="none"/>
          </c:marker>
          <c:dLbls>
            <c:dLbl>
              <c:idx val="56"/>
              <c:layout>
                <c:manualLayout>
                  <c:x val="-3.0528822786040602E-3"/>
                  <c:y val="-0.1522440944881890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2016 spending:</a:t>
                    </a:r>
                  </a:p>
                  <a:p>
                    <a:pPr>
                      <a:defRPr/>
                    </a:pPr>
                    <a:fld id="{6FCF5F43-2751-41C6-9FB4-76CD2605DB7F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D83-4C9C-A021-CA75BE81E9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'S16-Data'!$C$2:$C$58</c:f>
              <c:numCache>
                <c:formatCode>m/d/yyyy</c:formatCode>
                <c:ptCount val="57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</c:numCache>
            </c:numRef>
          </c:cat>
          <c:val>
            <c:numRef>
              <c:f>'S16-Data'!$E$2:$E$59</c:f>
              <c:numCache>
                <c:formatCode>0.0%</c:formatCode>
                <c:ptCount val="58"/>
                <c:pt idx="0">
                  <c:v>0.17199999999999999</c:v>
                </c:pt>
                <c:pt idx="1">
                  <c:v>0.17800000000000002</c:v>
                </c:pt>
                <c:pt idx="2">
                  <c:v>0.182</c:v>
                </c:pt>
                <c:pt idx="3">
                  <c:v>0.18</c:v>
                </c:pt>
                <c:pt idx="4">
                  <c:v>0.17899999999999999</c:v>
                </c:pt>
                <c:pt idx="5">
                  <c:v>0.16600000000000001</c:v>
                </c:pt>
                <c:pt idx="6">
                  <c:v>0.17199999999999999</c:v>
                </c:pt>
                <c:pt idx="7">
                  <c:v>0.188</c:v>
                </c:pt>
                <c:pt idx="8">
                  <c:v>0.19800000000000001</c:v>
                </c:pt>
                <c:pt idx="9">
                  <c:v>0.187</c:v>
                </c:pt>
                <c:pt idx="10">
                  <c:v>0.18600000000000003</c:v>
                </c:pt>
                <c:pt idx="11">
                  <c:v>0.188</c:v>
                </c:pt>
                <c:pt idx="12">
                  <c:v>0.18899999999999997</c:v>
                </c:pt>
                <c:pt idx="13">
                  <c:v>0.18100000000000002</c:v>
                </c:pt>
                <c:pt idx="14">
                  <c:v>0.18100000000000002</c:v>
                </c:pt>
                <c:pt idx="15">
                  <c:v>0.20600000000000002</c:v>
                </c:pt>
                <c:pt idx="16">
                  <c:v>0.20800000000000002</c:v>
                </c:pt>
                <c:pt idx="17">
                  <c:v>0.20199999999999999</c:v>
                </c:pt>
                <c:pt idx="18">
                  <c:v>0.20100000000000001</c:v>
                </c:pt>
                <c:pt idx="19">
                  <c:v>0.19600000000000001</c:v>
                </c:pt>
                <c:pt idx="20">
                  <c:v>0.21100000000000002</c:v>
                </c:pt>
                <c:pt idx="21">
                  <c:v>0.21600000000000003</c:v>
                </c:pt>
                <c:pt idx="22">
                  <c:v>0.22500000000000001</c:v>
                </c:pt>
                <c:pt idx="23">
                  <c:v>0.22800000000000001</c:v>
                </c:pt>
                <c:pt idx="24">
                  <c:v>0.215</c:v>
                </c:pt>
                <c:pt idx="25">
                  <c:v>0.222</c:v>
                </c:pt>
                <c:pt idx="26">
                  <c:v>0.218</c:v>
                </c:pt>
                <c:pt idx="27">
                  <c:v>0.21</c:v>
                </c:pt>
                <c:pt idx="28">
                  <c:v>0.20600000000000002</c:v>
                </c:pt>
                <c:pt idx="29">
                  <c:v>0.20499999999999999</c:v>
                </c:pt>
                <c:pt idx="30">
                  <c:v>0.21199999999999999</c:v>
                </c:pt>
                <c:pt idx="31">
                  <c:v>0.217</c:v>
                </c:pt>
                <c:pt idx="32">
                  <c:v>0.215</c:v>
                </c:pt>
                <c:pt idx="33">
                  <c:v>0.20699999999999999</c:v>
                </c:pt>
                <c:pt idx="34">
                  <c:v>0.20300000000000001</c:v>
                </c:pt>
                <c:pt idx="35">
                  <c:v>0.2</c:v>
                </c:pt>
                <c:pt idx="36">
                  <c:v>0.19600000000000001</c:v>
                </c:pt>
                <c:pt idx="37">
                  <c:v>0.18899999999999997</c:v>
                </c:pt>
                <c:pt idx="38">
                  <c:v>0.185</c:v>
                </c:pt>
                <c:pt idx="39">
                  <c:v>0.17899999999999999</c:v>
                </c:pt>
                <c:pt idx="40">
                  <c:v>0.17600000000000002</c:v>
                </c:pt>
                <c:pt idx="41">
                  <c:v>0.17600000000000002</c:v>
                </c:pt>
                <c:pt idx="42">
                  <c:v>0.185</c:v>
                </c:pt>
                <c:pt idx="43">
                  <c:v>0.191</c:v>
                </c:pt>
                <c:pt idx="44">
                  <c:v>0.19</c:v>
                </c:pt>
                <c:pt idx="45">
                  <c:v>0.192</c:v>
                </c:pt>
                <c:pt idx="46">
                  <c:v>0.19399999999999998</c:v>
                </c:pt>
                <c:pt idx="47">
                  <c:v>0.191</c:v>
                </c:pt>
                <c:pt idx="48">
                  <c:v>0.20199999999999999</c:v>
                </c:pt>
                <c:pt idx="49">
                  <c:v>0.24399999999999999</c:v>
                </c:pt>
                <c:pt idx="50">
                  <c:v>0.23399999999999999</c:v>
                </c:pt>
                <c:pt idx="51">
                  <c:v>0.23399999999999999</c:v>
                </c:pt>
                <c:pt idx="52">
                  <c:v>0.221</c:v>
                </c:pt>
                <c:pt idx="53">
                  <c:v>0.20899999999999999</c:v>
                </c:pt>
                <c:pt idx="54">
                  <c:v>0.20399999999999999</c:v>
                </c:pt>
                <c:pt idx="55">
                  <c:v>0.20600000000000002</c:v>
                </c:pt>
                <c:pt idx="56">
                  <c:v>0.20899999999999999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83-4C9C-A021-CA75BE81E9FE}"/>
            </c:ext>
          </c:extLst>
        </c:ser>
        <c:ser>
          <c:idx val="2"/>
          <c:order val="2"/>
          <c:tx>
            <c:strRef>
              <c:f>'S16-Data'!$G$1</c:f>
              <c:strCache>
                <c:ptCount val="1"/>
                <c:pt idx="0">
                  <c:v>Average Spending</c:v>
                </c:pt>
              </c:strCache>
            </c:strRef>
          </c:tx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42"/>
              <c:layout>
                <c:manualLayout>
                  <c:x val="-8.0072467765800001E-2"/>
                  <c:y val="-0.169946888809404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Average spending:</a:t>
                    </a:r>
                  </a:p>
                  <a:p>
                    <a:fld id="{AB298250-8A1F-47F3-904E-1A222EEC5DA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D83-4C9C-A021-CA75BE81E9F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'S16-Data'!$C$2:$C$58</c:f>
              <c:numCache>
                <c:formatCode>m/d/yyyy</c:formatCode>
                <c:ptCount val="57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</c:numCache>
            </c:numRef>
          </c:cat>
          <c:val>
            <c:numRef>
              <c:f>'S16-Data'!$G$2:$G$59</c:f>
              <c:numCache>
                <c:formatCode>0.0%</c:formatCode>
                <c:ptCount val="58"/>
                <c:pt idx="0">
                  <c:v>0.19924561403508773</c:v>
                </c:pt>
                <c:pt idx="1">
                  <c:v>0.19924561403508773</c:v>
                </c:pt>
                <c:pt idx="2">
                  <c:v>0.19924561403508773</c:v>
                </c:pt>
                <c:pt idx="3">
                  <c:v>0.19924561403508773</c:v>
                </c:pt>
                <c:pt idx="4">
                  <c:v>0.19924561403508773</c:v>
                </c:pt>
                <c:pt idx="5">
                  <c:v>0.19924561403508773</c:v>
                </c:pt>
                <c:pt idx="6">
                  <c:v>0.19924561403508773</c:v>
                </c:pt>
                <c:pt idx="7">
                  <c:v>0.19924561403508773</c:v>
                </c:pt>
                <c:pt idx="8">
                  <c:v>0.19924561403508773</c:v>
                </c:pt>
                <c:pt idx="9">
                  <c:v>0.19924561403508773</c:v>
                </c:pt>
                <c:pt idx="10">
                  <c:v>0.19924561403508773</c:v>
                </c:pt>
                <c:pt idx="11">
                  <c:v>0.19924561403508773</c:v>
                </c:pt>
                <c:pt idx="12">
                  <c:v>0.19924561403508773</c:v>
                </c:pt>
                <c:pt idx="13">
                  <c:v>0.19924561403508773</c:v>
                </c:pt>
                <c:pt idx="14">
                  <c:v>0.19924561403508773</c:v>
                </c:pt>
                <c:pt idx="15">
                  <c:v>0.19924561403508773</c:v>
                </c:pt>
                <c:pt idx="16">
                  <c:v>0.19924561403508773</c:v>
                </c:pt>
                <c:pt idx="17">
                  <c:v>0.19924561403508773</c:v>
                </c:pt>
                <c:pt idx="18">
                  <c:v>0.19924561403508773</c:v>
                </c:pt>
                <c:pt idx="19">
                  <c:v>0.19924561403508773</c:v>
                </c:pt>
                <c:pt idx="20">
                  <c:v>0.19924561403508773</c:v>
                </c:pt>
                <c:pt idx="21">
                  <c:v>0.19924561403508773</c:v>
                </c:pt>
                <c:pt idx="22">
                  <c:v>0.19924561403508773</c:v>
                </c:pt>
                <c:pt idx="23">
                  <c:v>0.19924561403508773</c:v>
                </c:pt>
                <c:pt idx="24">
                  <c:v>0.19924561403508773</c:v>
                </c:pt>
                <c:pt idx="25">
                  <c:v>0.19924561403508773</c:v>
                </c:pt>
                <c:pt idx="26">
                  <c:v>0.19924561403508773</c:v>
                </c:pt>
                <c:pt idx="27">
                  <c:v>0.19924561403508773</c:v>
                </c:pt>
                <c:pt idx="28">
                  <c:v>0.19924561403508773</c:v>
                </c:pt>
                <c:pt idx="29">
                  <c:v>0.19924561403508773</c:v>
                </c:pt>
                <c:pt idx="30">
                  <c:v>0.19924561403508773</c:v>
                </c:pt>
                <c:pt idx="31">
                  <c:v>0.19924561403508773</c:v>
                </c:pt>
                <c:pt idx="32">
                  <c:v>0.19924561403508773</c:v>
                </c:pt>
                <c:pt idx="33">
                  <c:v>0.19924561403508773</c:v>
                </c:pt>
                <c:pt idx="34">
                  <c:v>0.19924561403508773</c:v>
                </c:pt>
                <c:pt idx="35">
                  <c:v>0.19924561403508773</c:v>
                </c:pt>
                <c:pt idx="36">
                  <c:v>0.19924561403508773</c:v>
                </c:pt>
                <c:pt idx="37">
                  <c:v>0.19924561403508773</c:v>
                </c:pt>
                <c:pt idx="38">
                  <c:v>0.19924561403508773</c:v>
                </c:pt>
                <c:pt idx="39">
                  <c:v>0.19924561403508773</c:v>
                </c:pt>
                <c:pt idx="40">
                  <c:v>0.19924561403508773</c:v>
                </c:pt>
                <c:pt idx="41">
                  <c:v>0.19924561403508773</c:v>
                </c:pt>
                <c:pt idx="42">
                  <c:v>0.19924561403508773</c:v>
                </c:pt>
                <c:pt idx="43">
                  <c:v>0.19924561403508773</c:v>
                </c:pt>
                <c:pt idx="44">
                  <c:v>0.19924561403508773</c:v>
                </c:pt>
                <c:pt idx="45">
                  <c:v>0.19924561403508773</c:v>
                </c:pt>
                <c:pt idx="46">
                  <c:v>0.19924561403508773</c:v>
                </c:pt>
                <c:pt idx="47">
                  <c:v>0.19924561403508773</c:v>
                </c:pt>
                <c:pt idx="48">
                  <c:v>0.19924561403508773</c:v>
                </c:pt>
                <c:pt idx="49">
                  <c:v>0.19924561403508773</c:v>
                </c:pt>
                <c:pt idx="50">
                  <c:v>0.19924561403508773</c:v>
                </c:pt>
                <c:pt idx="51">
                  <c:v>0.19924561403508773</c:v>
                </c:pt>
                <c:pt idx="52">
                  <c:v>0.19924561403508773</c:v>
                </c:pt>
                <c:pt idx="53">
                  <c:v>0.19924561403508773</c:v>
                </c:pt>
                <c:pt idx="54">
                  <c:v>0.19924561403508773</c:v>
                </c:pt>
                <c:pt idx="55">
                  <c:v>0.19924561403508773</c:v>
                </c:pt>
                <c:pt idx="56">
                  <c:v>0.19924561403508773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83-4C9C-A021-CA75BE81E9FE}"/>
            </c:ext>
          </c:extLst>
        </c:ser>
        <c:ser>
          <c:idx val="3"/>
          <c:order val="3"/>
          <c:tx>
            <c:strRef>
              <c:f>'S16-Data'!$F$1</c:f>
              <c:strCache>
                <c:ptCount val="1"/>
                <c:pt idx="0">
                  <c:v>Average Taxes</c:v>
                </c:pt>
              </c:strCache>
            </c:strRef>
          </c:tx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37"/>
              <c:layout>
                <c:manualLayout>
                  <c:x val="-7.69927574671153E-2"/>
                  <c:y val="8.14328842211728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Average</a:t>
                    </a:r>
                    <a:r>
                      <a:rPr lang="en-US" baseline="0"/>
                      <a:t> revenue:</a:t>
                    </a:r>
                  </a:p>
                  <a:p>
                    <a:fld id="{30288AA9-5C02-423A-8C2F-06C46754C91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D83-4C9C-A021-CA75BE81E9F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'S16-Data'!$C$2:$C$58</c:f>
              <c:numCache>
                <c:formatCode>m/d/yyyy</c:formatCode>
                <c:ptCount val="57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</c:numCache>
            </c:numRef>
          </c:cat>
          <c:val>
            <c:numRef>
              <c:f>'S16-Data'!$F$2:$F$59</c:f>
              <c:numCache>
                <c:formatCode>0.0%</c:formatCode>
                <c:ptCount val="58"/>
                <c:pt idx="0">
                  <c:v>0.17356140350877197</c:v>
                </c:pt>
                <c:pt idx="1">
                  <c:v>0.17356140350877197</c:v>
                </c:pt>
                <c:pt idx="2">
                  <c:v>0.17356140350877197</c:v>
                </c:pt>
                <c:pt idx="3">
                  <c:v>0.17356140350877197</c:v>
                </c:pt>
                <c:pt idx="4">
                  <c:v>0.17356140350877197</c:v>
                </c:pt>
                <c:pt idx="5">
                  <c:v>0.17356140350877197</c:v>
                </c:pt>
                <c:pt idx="6">
                  <c:v>0.17356140350877197</c:v>
                </c:pt>
                <c:pt idx="7">
                  <c:v>0.17356140350877197</c:v>
                </c:pt>
                <c:pt idx="8">
                  <c:v>0.17356140350877197</c:v>
                </c:pt>
                <c:pt idx="9">
                  <c:v>0.17356140350877197</c:v>
                </c:pt>
                <c:pt idx="10">
                  <c:v>0.17356140350877197</c:v>
                </c:pt>
                <c:pt idx="11">
                  <c:v>0.17356140350877197</c:v>
                </c:pt>
                <c:pt idx="12">
                  <c:v>0.17356140350877197</c:v>
                </c:pt>
                <c:pt idx="13">
                  <c:v>0.17356140350877197</c:v>
                </c:pt>
                <c:pt idx="14">
                  <c:v>0.17356140350877197</c:v>
                </c:pt>
                <c:pt idx="15">
                  <c:v>0.17356140350877197</c:v>
                </c:pt>
                <c:pt idx="16">
                  <c:v>0.17356140350877197</c:v>
                </c:pt>
                <c:pt idx="17">
                  <c:v>0.17356140350877197</c:v>
                </c:pt>
                <c:pt idx="18">
                  <c:v>0.17356140350877197</c:v>
                </c:pt>
                <c:pt idx="19">
                  <c:v>0.17356140350877197</c:v>
                </c:pt>
                <c:pt idx="20">
                  <c:v>0.17356140350877197</c:v>
                </c:pt>
                <c:pt idx="21">
                  <c:v>0.17356140350877197</c:v>
                </c:pt>
                <c:pt idx="22">
                  <c:v>0.17356140350877197</c:v>
                </c:pt>
                <c:pt idx="23">
                  <c:v>0.17356140350877197</c:v>
                </c:pt>
                <c:pt idx="24">
                  <c:v>0.17356140350877197</c:v>
                </c:pt>
                <c:pt idx="25">
                  <c:v>0.17356140350877197</c:v>
                </c:pt>
                <c:pt idx="26">
                  <c:v>0.17356140350877197</c:v>
                </c:pt>
                <c:pt idx="27">
                  <c:v>0.17356140350877197</c:v>
                </c:pt>
                <c:pt idx="28">
                  <c:v>0.17356140350877197</c:v>
                </c:pt>
                <c:pt idx="29">
                  <c:v>0.17356140350877197</c:v>
                </c:pt>
                <c:pt idx="30">
                  <c:v>0.17356140350877197</c:v>
                </c:pt>
                <c:pt idx="31">
                  <c:v>0.17356140350877197</c:v>
                </c:pt>
                <c:pt idx="32">
                  <c:v>0.17356140350877197</c:v>
                </c:pt>
                <c:pt idx="33">
                  <c:v>0.17356140350877197</c:v>
                </c:pt>
                <c:pt idx="34">
                  <c:v>0.17356140350877197</c:v>
                </c:pt>
                <c:pt idx="35">
                  <c:v>0.17356140350877197</c:v>
                </c:pt>
                <c:pt idx="36">
                  <c:v>0.17356140350877197</c:v>
                </c:pt>
                <c:pt idx="37">
                  <c:v>0.17356140350877197</c:v>
                </c:pt>
                <c:pt idx="38">
                  <c:v>0.17356140350877197</c:v>
                </c:pt>
                <c:pt idx="39">
                  <c:v>0.17356140350877197</c:v>
                </c:pt>
                <c:pt idx="40">
                  <c:v>0.17356140350877197</c:v>
                </c:pt>
                <c:pt idx="41">
                  <c:v>0.17356140350877197</c:v>
                </c:pt>
                <c:pt idx="42">
                  <c:v>0.17356140350877197</c:v>
                </c:pt>
                <c:pt idx="43">
                  <c:v>0.17356140350877197</c:v>
                </c:pt>
                <c:pt idx="44">
                  <c:v>0.17356140350877197</c:v>
                </c:pt>
                <c:pt idx="45">
                  <c:v>0.17356140350877197</c:v>
                </c:pt>
                <c:pt idx="46">
                  <c:v>0.17356140350877197</c:v>
                </c:pt>
                <c:pt idx="47">
                  <c:v>0.17356140350877197</c:v>
                </c:pt>
                <c:pt idx="48">
                  <c:v>0.17356140350877197</c:v>
                </c:pt>
                <c:pt idx="49">
                  <c:v>0.17356140350877197</c:v>
                </c:pt>
                <c:pt idx="50">
                  <c:v>0.17356140350877197</c:v>
                </c:pt>
                <c:pt idx="51">
                  <c:v>0.17356140350877197</c:v>
                </c:pt>
                <c:pt idx="52">
                  <c:v>0.17356140350877197</c:v>
                </c:pt>
                <c:pt idx="53">
                  <c:v>0.17356140350877197</c:v>
                </c:pt>
                <c:pt idx="54">
                  <c:v>0.17356140350877197</c:v>
                </c:pt>
                <c:pt idx="55">
                  <c:v>0.17356140350877197</c:v>
                </c:pt>
                <c:pt idx="56">
                  <c:v>0.17356140350877197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83-4C9C-A021-CA75BE81E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0501776"/>
        <c:axId val="-220523488"/>
      </c:lineChart>
      <c:dateAx>
        <c:axId val="-220501776"/>
        <c:scaling>
          <c:orientation val="minMax"/>
          <c:max val="42736"/>
          <c:min val="21916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220523488"/>
        <c:crosses val="autoZero"/>
        <c:auto val="0"/>
        <c:lblOffset val="100"/>
        <c:baseTimeUnit val="years"/>
        <c:majorUnit val="2"/>
        <c:majorTimeUnit val="years"/>
      </c:dateAx>
      <c:valAx>
        <c:axId val="-220523488"/>
        <c:scaling>
          <c:orientation val="minMax"/>
          <c:min val="0.14000000000000001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220501776"/>
        <c:crosses val="autoZero"/>
        <c:crossBetween val="midCat"/>
      </c:valAx>
      <c:spPr>
        <a:solidFill>
          <a:srgbClr val="FFFFFF"/>
        </a:solidFill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 lvl="0">
            <a:defRPr sz="10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73243293513695E-2"/>
          <c:y val="0.160533583781477"/>
          <c:w val="0.90661534774114716"/>
          <c:h val="0.58872749392540702"/>
        </c:manualLayout>
      </c:layout>
      <c:lineChart>
        <c:grouping val="standard"/>
        <c:varyColors val="1"/>
        <c:ser>
          <c:idx val="0"/>
          <c:order val="0"/>
          <c:tx>
            <c:strRef>
              <c:f>'S17-Data'!$H$1</c:f>
              <c:strCache>
                <c:ptCount val="1"/>
                <c:pt idx="0">
                  <c:v>Taxes as a Percentage of GDP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dLbls>
            <c:dLbl>
              <c:idx val="5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8.6990409775640598E-2"/>
                      <c:h val="0.193911815069446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843-42A6-830F-A0EB4EA9D665}"/>
                </c:ext>
              </c:extLst>
            </c:dLbl>
            <c:dLbl>
              <c:idx val="57"/>
              <c:layout>
                <c:manualLayout>
                  <c:x val="-6.1837852629441662E-3"/>
                  <c:y val="0.141489832228709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'17 estimate:</a:t>
                    </a:r>
                  </a:p>
                  <a:p>
                    <a:fld id="{3D06329F-283F-4819-854B-95E1F122254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2EC-41A0-AF82-28D46DBF37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'S17-Data'!$G$2:$G$59</c:f>
              <c:numCache>
                <c:formatCode>m/d/yyyy</c:formatCode>
                <c:ptCount val="58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</c:numCache>
            </c:numRef>
          </c:cat>
          <c:val>
            <c:numRef>
              <c:f>'S17-Data'!$H$2:$H$59</c:f>
              <c:numCache>
                <c:formatCode>0.0%</c:formatCode>
                <c:ptCount val="58"/>
                <c:pt idx="0">
                  <c:v>0.17300000000000001</c:v>
                </c:pt>
                <c:pt idx="1">
                  <c:v>0.17199999999999999</c:v>
                </c:pt>
                <c:pt idx="2">
                  <c:v>0.17</c:v>
                </c:pt>
                <c:pt idx="3">
                  <c:v>0.17199999999999999</c:v>
                </c:pt>
                <c:pt idx="4">
                  <c:v>0.17</c:v>
                </c:pt>
                <c:pt idx="5">
                  <c:v>0.16399999999999998</c:v>
                </c:pt>
                <c:pt idx="6">
                  <c:v>0.16699999999999998</c:v>
                </c:pt>
                <c:pt idx="7">
                  <c:v>0.17800000000000002</c:v>
                </c:pt>
                <c:pt idx="8">
                  <c:v>0.17</c:v>
                </c:pt>
                <c:pt idx="9">
                  <c:v>0.19</c:v>
                </c:pt>
                <c:pt idx="10">
                  <c:v>0.184</c:v>
                </c:pt>
                <c:pt idx="11">
                  <c:v>0.16699999999999998</c:v>
                </c:pt>
                <c:pt idx="12">
                  <c:v>0.17</c:v>
                </c:pt>
                <c:pt idx="13">
                  <c:v>0.17</c:v>
                </c:pt>
                <c:pt idx="14">
                  <c:v>0.17699999999999999</c:v>
                </c:pt>
                <c:pt idx="15">
                  <c:v>0.17300000000000001</c:v>
                </c:pt>
                <c:pt idx="16">
                  <c:v>0.16600000000000001</c:v>
                </c:pt>
                <c:pt idx="17">
                  <c:v>0.17199999999999999</c:v>
                </c:pt>
                <c:pt idx="18">
                  <c:v>0.17499999999999999</c:v>
                </c:pt>
                <c:pt idx="19">
                  <c:v>0.17499999999999999</c:v>
                </c:pt>
                <c:pt idx="20">
                  <c:v>0.18</c:v>
                </c:pt>
                <c:pt idx="21">
                  <c:v>0.185</c:v>
                </c:pt>
                <c:pt idx="22">
                  <c:v>0.191</c:v>
                </c:pt>
                <c:pt idx="23">
                  <c:v>0.18600000000000003</c:v>
                </c:pt>
                <c:pt idx="24">
                  <c:v>0.17</c:v>
                </c:pt>
                <c:pt idx="25">
                  <c:v>0.16899999999999998</c:v>
                </c:pt>
                <c:pt idx="26">
                  <c:v>0.17199999999999999</c:v>
                </c:pt>
                <c:pt idx="27">
                  <c:v>0.17</c:v>
                </c:pt>
                <c:pt idx="28">
                  <c:v>0.17899999999999999</c:v>
                </c:pt>
                <c:pt idx="29">
                  <c:v>0.17600000000000002</c:v>
                </c:pt>
                <c:pt idx="30">
                  <c:v>0.17800000000000002</c:v>
                </c:pt>
                <c:pt idx="31">
                  <c:v>0.17399999999999999</c:v>
                </c:pt>
                <c:pt idx="32">
                  <c:v>0.17300000000000001</c:v>
                </c:pt>
                <c:pt idx="33">
                  <c:v>0.17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0.17800000000000002</c:v>
                </c:pt>
                <c:pt idx="37">
                  <c:v>0.182</c:v>
                </c:pt>
                <c:pt idx="38">
                  <c:v>0.18600000000000003</c:v>
                </c:pt>
                <c:pt idx="39">
                  <c:v>0.192</c:v>
                </c:pt>
                <c:pt idx="40">
                  <c:v>0.192</c:v>
                </c:pt>
                <c:pt idx="41">
                  <c:v>0.2</c:v>
                </c:pt>
                <c:pt idx="42">
                  <c:v>0.188</c:v>
                </c:pt>
                <c:pt idx="43">
                  <c:v>0.17</c:v>
                </c:pt>
                <c:pt idx="44">
                  <c:v>0.157</c:v>
                </c:pt>
                <c:pt idx="45">
                  <c:v>0.156</c:v>
                </c:pt>
                <c:pt idx="46">
                  <c:v>0.16699999999999998</c:v>
                </c:pt>
                <c:pt idx="47">
                  <c:v>0.17600000000000002</c:v>
                </c:pt>
                <c:pt idx="48">
                  <c:v>0.17899999999999999</c:v>
                </c:pt>
                <c:pt idx="49">
                  <c:v>0.17100000000000001</c:v>
                </c:pt>
                <c:pt idx="50">
                  <c:v>0.14599999999999999</c:v>
                </c:pt>
                <c:pt idx="51">
                  <c:v>0.14599999999999999</c:v>
                </c:pt>
                <c:pt idx="52">
                  <c:v>0.15</c:v>
                </c:pt>
                <c:pt idx="53">
                  <c:v>0.153</c:v>
                </c:pt>
                <c:pt idx="54">
                  <c:v>0.16800000000000001</c:v>
                </c:pt>
                <c:pt idx="55">
                  <c:v>0.17499999999999999</c:v>
                </c:pt>
                <c:pt idx="56">
                  <c:v>0.182</c:v>
                </c:pt>
                <c:pt idx="57">
                  <c:v>0.17800000000000002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3-42A6-830F-A0EB4EA9D665}"/>
            </c:ext>
          </c:extLst>
        </c:ser>
        <c:ser>
          <c:idx val="1"/>
          <c:order val="1"/>
          <c:tx>
            <c:strRef>
              <c:f>'S17-Data'!$I$1</c:f>
              <c:strCache>
                <c:ptCount val="1"/>
                <c:pt idx="0">
                  <c:v>Spending as a Percentage of GDP</c:v>
                </c:pt>
              </c:strCache>
            </c:strRef>
          </c:tx>
          <c:spPr>
            <a:ln w="25400" cmpd="sng">
              <a:solidFill>
                <a:srgbClr val="111D31"/>
              </a:solidFill>
            </a:ln>
          </c:spPr>
          <c:marker>
            <c:symbol val="none"/>
          </c:marker>
          <c:dLbls>
            <c:dLbl>
              <c:idx val="5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9.2935232274782079E-2"/>
                      <c:h val="0.30098730936473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843-42A6-830F-A0EB4EA9D665}"/>
                </c:ext>
              </c:extLst>
            </c:dLbl>
            <c:dLbl>
              <c:idx val="57"/>
              <c:layout>
                <c:manualLayout>
                  <c:x val="-1.5459463157360416E-3"/>
                  <c:y val="-0.176862290285887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'17 estimate:</a:t>
                    </a:r>
                  </a:p>
                  <a:p>
                    <a:fld id="{85E4158F-8243-4078-B3FB-F6451E700C1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2EC-41A0-AF82-28D46DBF37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'S17-Data'!$G$2:$G$59</c:f>
              <c:numCache>
                <c:formatCode>m/d/yyyy</c:formatCode>
                <c:ptCount val="58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</c:numCache>
            </c:numRef>
          </c:cat>
          <c:val>
            <c:numRef>
              <c:f>'S17-Data'!$I$2:$I$59</c:f>
              <c:numCache>
                <c:formatCode>0.0%</c:formatCode>
                <c:ptCount val="58"/>
                <c:pt idx="0">
                  <c:v>0.17199999999999999</c:v>
                </c:pt>
                <c:pt idx="1">
                  <c:v>0.17800000000000002</c:v>
                </c:pt>
                <c:pt idx="2">
                  <c:v>0.182</c:v>
                </c:pt>
                <c:pt idx="3">
                  <c:v>0.18</c:v>
                </c:pt>
                <c:pt idx="4">
                  <c:v>0.17899999999999999</c:v>
                </c:pt>
                <c:pt idx="5">
                  <c:v>0.16600000000000001</c:v>
                </c:pt>
                <c:pt idx="6">
                  <c:v>0.17199999999999999</c:v>
                </c:pt>
                <c:pt idx="7">
                  <c:v>0.188</c:v>
                </c:pt>
                <c:pt idx="8">
                  <c:v>0.19800000000000001</c:v>
                </c:pt>
                <c:pt idx="9">
                  <c:v>0.187</c:v>
                </c:pt>
                <c:pt idx="10">
                  <c:v>0.18600000000000003</c:v>
                </c:pt>
                <c:pt idx="11">
                  <c:v>0.188</c:v>
                </c:pt>
                <c:pt idx="12">
                  <c:v>0.18899999999999997</c:v>
                </c:pt>
                <c:pt idx="13">
                  <c:v>0.18100000000000002</c:v>
                </c:pt>
                <c:pt idx="14">
                  <c:v>0.18100000000000002</c:v>
                </c:pt>
                <c:pt idx="15">
                  <c:v>0.20600000000000002</c:v>
                </c:pt>
                <c:pt idx="16">
                  <c:v>0.20800000000000002</c:v>
                </c:pt>
                <c:pt idx="17">
                  <c:v>0.20300000000000001</c:v>
                </c:pt>
                <c:pt idx="18">
                  <c:v>0.20199999999999999</c:v>
                </c:pt>
                <c:pt idx="19">
                  <c:v>0.20100000000000001</c:v>
                </c:pt>
                <c:pt idx="20">
                  <c:v>0.19600000000000001</c:v>
                </c:pt>
                <c:pt idx="21">
                  <c:v>0.21100000000000002</c:v>
                </c:pt>
                <c:pt idx="22">
                  <c:v>0.21600000000000003</c:v>
                </c:pt>
                <c:pt idx="23">
                  <c:v>0.22500000000000001</c:v>
                </c:pt>
                <c:pt idx="24">
                  <c:v>0.22800000000000001</c:v>
                </c:pt>
                <c:pt idx="25">
                  <c:v>0.215</c:v>
                </c:pt>
                <c:pt idx="26">
                  <c:v>0.222</c:v>
                </c:pt>
                <c:pt idx="27">
                  <c:v>0.218</c:v>
                </c:pt>
                <c:pt idx="28">
                  <c:v>0.21</c:v>
                </c:pt>
                <c:pt idx="29">
                  <c:v>0.20600000000000002</c:v>
                </c:pt>
                <c:pt idx="30">
                  <c:v>0.20499999999999999</c:v>
                </c:pt>
                <c:pt idx="31">
                  <c:v>0.21199999999999999</c:v>
                </c:pt>
                <c:pt idx="32">
                  <c:v>0.217</c:v>
                </c:pt>
                <c:pt idx="33">
                  <c:v>0.215</c:v>
                </c:pt>
                <c:pt idx="34">
                  <c:v>0.20699999999999999</c:v>
                </c:pt>
                <c:pt idx="35">
                  <c:v>0.20300000000000001</c:v>
                </c:pt>
                <c:pt idx="36">
                  <c:v>0.2</c:v>
                </c:pt>
                <c:pt idx="37">
                  <c:v>0.19600000000000001</c:v>
                </c:pt>
                <c:pt idx="38">
                  <c:v>0.18899999999999997</c:v>
                </c:pt>
                <c:pt idx="39">
                  <c:v>0.185</c:v>
                </c:pt>
                <c:pt idx="40">
                  <c:v>0.17899999999999999</c:v>
                </c:pt>
                <c:pt idx="41">
                  <c:v>0.17600000000000002</c:v>
                </c:pt>
                <c:pt idx="42">
                  <c:v>0.17600000000000002</c:v>
                </c:pt>
                <c:pt idx="43">
                  <c:v>0.185</c:v>
                </c:pt>
                <c:pt idx="44">
                  <c:v>0.191</c:v>
                </c:pt>
                <c:pt idx="45">
                  <c:v>0.19</c:v>
                </c:pt>
                <c:pt idx="46">
                  <c:v>0.192</c:v>
                </c:pt>
                <c:pt idx="47">
                  <c:v>0.19399999999999998</c:v>
                </c:pt>
                <c:pt idx="48">
                  <c:v>0.191</c:v>
                </c:pt>
                <c:pt idx="49">
                  <c:v>0.20199999999999999</c:v>
                </c:pt>
                <c:pt idx="50">
                  <c:v>0.24399999999999999</c:v>
                </c:pt>
                <c:pt idx="51">
                  <c:v>0.23399999999999999</c:v>
                </c:pt>
                <c:pt idx="52">
                  <c:v>0.23399999999999999</c:v>
                </c:pt>
                <c:pt idx="53">
                  <c:v>0.221</c:v>
                </c:pt>
                <c:pt idx="54">
                  <c:v>0.20899999999999999</c:v>
                </c:pt>
                <c:pt idx="55">
                  <c:v>0.20399999999999999</c:v>
                </c:pt>
                <c:pt idx="56">
                  <c:v>0.20600000000000002</c:v>
                </c:pt>
                <c:pt idx="57">
                  <c:v>0.20899999999999999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43-42A6-830F-A0EB4EA9D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0486544"/>
        <c:axId val="-220483536"/>
      </c:lineChart>
      <c:dateAx>
        <c:axId val="-220486544"/>
        <c:scaling>
          <c:orientation val="minMax"/>
          <c:min val="22282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220483536"/>
        <c:crosses val="autoZero"/>
        <c:auto val="1"/>
        <c:lblOffset val="100"/>
        <c:baseTimeUnit val="years"/>
        <c:majorUnit val="2"/>
        <c:majorTimeUnit val="years"/>
      </c:dateAx>
      <c:valAx>
        <c:axId val="-22048353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220486544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layout/>
      <c:overlay val="0"/>
      <c:txPr>
        <a:bodyPr/>
        <a:lstStyle/>
        <a:p>
          <a:pPr lvl="0">
            <a:defRPr sz="10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'S17-Data'!$J$1</c:f>
              <c:strCache>
                <c:ptCount val="1"/>
                <c:pt idx="0">
                  <c:v>Surplus/Deficit</c:v>
                </c:pt>
              </c:strCache>
            </c:strRef>
          </c:tx>
          <c:spPr>
            <a:solidFill>
              <a:srgbClr val="5B9BD5"/>
            </a:solidFill>
            <a:ln>
              <a:solidFill>
                <a:srgbClr val="5B9BD5"/>
              </a:solidFill>
            </a:ln>
          </c:spPr>
          <c:invertIfNegative val="1"/>
          <c:dLbls>
            <c:dLbl>
              <c:idx val="57"/>
              <c:layout/>
              <c:tx>
                <c:rich>
                  <a:bodyPr/>
                  <a:lstStyle/>
                  <a:p>
                    <a:r>
                      <a:rPr lang="en-US"/>
                      <a:t>'17 est.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50-41AA-95C3-4903B20DDB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'S17-Data'!$F$2:$F$59</c:f>
              <c:numCache>
                <c:formatCode>m/d/yyyy</c:formatCode>
                <c:ptCount val="58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</c:numCache>
            </c:numRef>
          </c:cat>
          <c:val>
            <c:numRef>
              <c:f>'S17-Data'!$J$2:$J$59</c:f>
              <c:numCache>
                <c:formatCode>General</c:formatCode>
                <c:ptCount val="58"/>
                <c:pt idx="0">
                  <c:v>0.30099999999999999</c:v>
                </c:pt>
                <c:pt idx="1">
                  <c:v>-3.335</c:v>
                </c:pt>
                <c:pt idx="2">
                  <c:v>-7.1459999999999999</c:v>
                </c:pt>
                <c:pt idx="3">
                  <c:v>-4.7560000000000002</c:v>
                </c:pt>
                <c:pt idx="4">
                  <c:v>-5.915</c:v>
                </c:pt>
                <c:pt idx="5">
                  <c:v>-1.411</c:v>
                </c:pt>
                <c:pt idx="6">
                  <c:v>-3.698</c:v>
                </c:pt>
                <c:pt idx="7">
                  <c:v>-8.6430000000000007</c:v>
                </c:pt>
                <c:pt idx="8">
                  <c:v>-25.161000000000001</c:v>
                </c:pt>
                <c:pt idx="9">
                  <c:v>3.242</c:v>
                </c:pt>
                <c:pt idx="10">
                  <c:v>-2.8420000000000001</c:v>
                </c:pt>
                <c:pt idx="11">
                  <c:v>-23.033000000000001</c:v>
                </c:pt>
                <c:pt idx="12">
                  <c:v>-23.373000000000001</c:v>
                </c:pt>
                <c:pt idx="13">
                  <c:v>-14.907999999999999</c:v>
                </c:pt>
                <c:pt idx="14">
                  <c:v>-6.1349999999999998</c:v>
                </c:pt>
                <c:pt idx="15">
                  <c:v>-53.241999999999997</c:v>
                </c:pt>
                <c:pt idx="16">
                  <c:v>-73.731999999999999</c:v>
                </c:pt>
                <c:pt idx="17">
                  <c:v>-14.744</c:v>
                </c:pt>
                <c:pt idx="18">
                  <c:v>-53.658999999999999</c:v>
                </c:pt>
                <c:pt idx="19">
                  <c:v>-59.185000000000002</c:v>
                </c:pt>
                <c:pt idx="20">
                  <c:v>-40.725999999999999</c:v>
                </c:pt>
                <c:pt idx="21">
                  <c:v>-73.83</c:v>
                </c:pt>
                <c:pt idx="22">
                  <c:v>-78.968000000000004</c:v>
                </c:pt>
                <c:pt idx="23">
                  <c:v>-127.977</c:v>
                </c:pt>
                <c:pt idx="24">
                  <c:v>-207.80199999999999</c:v>
                </c:pt>
                <c:pt idx="25">
                  <c:v>-185.36699999999999</c:v>
                </c:pt>
                <c:pt idx="26">
                  <c:v>-212.30799999999999</c:v>
                </c:pt>
                <c:pt idx="27">
                  <c:v>-221.227</c:v>
                </c:pt>
                <c:pt idx="28">
                  <c:v>-149.72999999999999</c:v>
                </c:pt>
                <c:pt idx="29">
                  <c:v>-155.178</c:v>
                </c:pt>
                <c:pt idx="30">
                  <c:v>-152.63900000000001</c:v>
                </c:pt>
                <c:pt idx="31">
                  <c:v>-221.036</c:v>
                </c:pt>
                <c:pt idx="32">
                  <c:v>-269.238</c:v>
                </c:pt>
                <c:pt idx="33">
                  <c:v>-290.32100000000003</c:v>
                </c:pt>
                <c:pt idx="34">
                  <c:v>-255.05099999999999</c:v>
                </c:pt>
                <c:pt idx="35">
                  <c:v>-203.18600000000001</c:v>
                </c:pt>
                <c:pt idx="36">
                  <c:v>-163.952</c:v>
                </c:pt>
                <c:pt idx="37">
                  <c:v>-107.431</c:v>
                </c:pt>
                <c:pt idx="38">
                  <c:v>-21.884</c:v>
                </c:pt>
                <c:pt idx="39">
                  <c:v>69.27</c:v>
                </c:pt>
                <c:pt idx="40">
                  <c:v>125.61</c:v>
                </c:pt>
                <c:pt idx="41">
                  <c:v>236.24100000000001</c:v>
                </c:pt>
                <c:pt idx="42">
                  <c:v>128.23599999999999</c:v>
                </c:pt>
                <c:pt idx="43">
                  <c:v>-157.75800000000001</c:v>
                </c:pt>
                <c:pt idx="44">
                  <c:v>-377.58499999999998</c:v>
                </c:pt>
                <c:pt idx="45">
                  <c:v>-412.72699999999998</c:v>
                </c:pt>
                <c:pt idx="46">
                  <c:v>-318.346</c:v>
                </c:pt>
                <c:pt idx="47">
                  <c:v>-248.18100000000001</c:v>
                </c:pt>
                <c:pt idx="48">
                  <c:v>-160.70099999999999</c:v>
                </c:pt>
                <c:pt idx="49">
                  <c:v>-458.553</c:v>
                </c:pt>
                <c:pt idx="50">
                  <c:v>-1412.6880000000001</c:v>
                </c:pt>
                <c:pt idx="51">
                  <c:v>-1294.373</c:v>
                </c:pt>
                <c:pt idx="52">
                  <c:v>-1299.5989999999999</c:v>
                </c:pt>
                <c:pt idx="53">
                  <c:v>-1086.9549999999999</c:v>
                </c:pt>
                <c:pt idx="54">
                  <c:v>-679.54200000000003</c:v>
                </c:pt>
                <c:pt idx="55">
                  <c:v>-484.6</c:v>
                </c:pt>
                <c:pt idx="56">
                  <c:v>-438.49599999999998</c:v>
                </c:pt>
                <c:pt idx="57">
                  <c:v>-584.65099999999995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solidFill>
                      <a:srgbClr val="5B9BD5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575-481E-9261-C3CBE1BDA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20463872"/>
        <c:axId val="-220461120"/>
      </c:barChart>
      <c:lineChart>
        <c:grouping val="standard"/>
        <c:varyColors val="1"/>
        <c:ser>
          <c:idx val="1"/>
          <c:order val="1"/>
          <c:tx>
            <c:strRef>
              <c:f>'S17-Data'!$K$1</c:f>
              <c:strCache>
                <c:ptCount val="1"/>
                <c:pt idx="0">
                  <c:v>Zero Line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'S17-Data'!$F$2:$F$59</c:f>
              <c:numCache>
                <c:formatCode>m/d/yyyy</c:formatCode>
                <c:ptCount val="58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</c:numCache>
            </c:numRef>
          </c:cat>
          <c:val>
            <c:numRef>
              <c:f>'S17-Data'!$K$2:$K$59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5-481E-9261-C3CBE1BDA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0463872"/>
        <c:axId val="-220461120"/>
      </c:lineChart>
      <c:dateAx>
        <c:axId val="-220463872"/>
        <c:scaling>
          <c:orientation val="minMax"/>
          <c:min val="22282"/>
        </c:scaling>
        <c:delete val="0"/>
        <c:axPos val="b"/>
        <c:numFmt formatCode="&quot;'&quot;yy" sourceLinked="0"/>
        <c:majorTickMark val="in"/>
        <c:minorTickMark val="in"/>
        <c:tickLblPos val="low"/>
        <c:spPr>
          <a:ln>
            <a:noFill/>
          </a:ln>
        </c:spPr>
        <c:txPr>
          <a:bodyPr anchor="ctr" anchorCtr="1"/>
          <a:lstStyle/>
          <a:p>
            <a:pPr lvl="0">
              <a:defRPr/>
            </a:pPr>
            <a:endParaRPr lang="en-US"/>
          </a:p>
        </c:txPr>
        <c:crossAx val="-220461120"/>
        <c:crosses val="autoZero"/>
        <c:auto val="1"/>
        <c:lblOffset val="100"/>
        <c:baseTimeUnit val="years"/>
      </c:dateAx>
      <c:valAx>
        <c:axId val="-22046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Inflation Adjusted</a:t>
                </a:r>
              </a:p>
              <a:p>
                <a:pPr lvl="0">
                  <a:defRPr b="1" i="0"/>
                </a:pPr>
                <a:r>
                  <a:rPr lang="en-US" b="0"/>
                  <a:t>(Billions</a:t>
                </a:r>
                <a:r>
                  <a:rPr lang="en-US" b="0" baseline="0"/>
                  <a:t> of dollars)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-220463872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 rtl="0"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33508311461101E-2"/>
          <c:y val="0.141559480740583"/>
          <c:w val="0.92016878098570998"/>
          <c:h val="0.77355041557305304"/>
        </c:manualLayout>
      </c:layout>
      <c:lineChart>
        <c:grouping val="standard"/>
        <c:varyColors val="1"/>
        <c:ser>
          <c:idx val="0"/>
          <c:order val="0"/>
          <c:tx>
            <c:strRef>
              <c:f>'S18-Data'!$G$1</c:f>
              <c:strCache>
                <c:ptCount val="1"/>
                <c:pt idx="0">
                  <c:v>Right track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dLbls>
            <c:dLbl>
              <c:idx val="89"/>
              <c:layout>
                <c:manualLayout>
                  <c:x val="-4.3209876543210103E-2"/>
                  <c:y val="8.0217082239720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Early Nov:</a:t>
                    </a:r>
                  </a:p>
                  <a:p>
                    <a:fld id="{2330BC8E-6124-43BA-9452-0237FACBAD6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98C-4470-83D9-48D5DB9D4F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'S18-Data'!$F$2:$F$91</c:f>
              <c:numCache>
                <c:formatCode>[$-409]d\-mmm\-yy;@</c:formatCode>
                <c:ptCount val="90"/>
                <c:pt idx="0">
                  <c:v>39814</c:v>
                </c:pt>
                <c:pt idx="1">
                  <c:v>39873</c:v>
                </c:pt>
                <c:pt idx="2">
                  <c:v>39929</c:v>
                </c:pt>
                <c:pt idx="3">
                  <c:v>39979</c:v>
                </c:pt>
                <c:pt idx="4">
                  <c:v>40021</c:v>
                </c:pt>
                <c:pt idx="5">
                  <c:v>40076</c:v>
                </c:pt>
                <c:pt idx="6">
                  <c:v>40111</c:v>
                </c:pt>
                <c:pt idx="7">
                  <c:v>40161</c:v>
                </c:pt>
                <c:pt idx="8">
                  <c:v>40192</c:v>
                </c:pt>
                <c:pt idx="9">
                  <c:v>40203</c:v>
                </c:pt>
                <c:pt idx="10">
                  <c:v>40251</c:v>
                </c:pt>
                <c:pt idx="11">
                  <c:v>40308</c:v>
                </c:pt>
                <c:pt idx="12">
                  <c:v>40350</c:v>
                </c:pt>
                <c:pt idx="13">
                  <c:v>40399</c:v>
                </c:pt>
                <c:pt idx="14">
                  <c:v>40420</c:v>
                </c:pt>
                <c:pt idx="15">
                  <c:v>40447</c:v>
                </c:pt>
                <c:pt idx="16">
                  <c:v>40469</c:v>
                </c:pt>
                <c:pt idx="17">
                  <c:v>40481</c:v>
                </c:pt>
                <c:pt idx="18">
                  <c:v>40497</c:v>
                </c:pt>
                <c:pt idx="19">
                  <c:v>40525</c:v>
                </c:pt>
                <c:pt idx="20">
                  <c:v>40560</c:v>
                </c:pt>
                <c:pt idx="21">
                  <c:v>40602</c:v>
                </c:pt>
                <c:pt idx="22">
                  <c:v>40637</c:v>
                </c:pt>
                <c:pt idx="23">
                  <c:v>40670</c:v>
                </c:pt>
                <c:pt idx="24">
                  <c:v>40670</c:v>
                </c:pt>
                <c:pt idx="25">
                  <c:v>40707</c:v>
                </c:pt>
                <c:pt idx="26">
                  <c:v>40741</c:v>
                </c:pt>
                <c:pt idx="27">
                  <c:v>40786</c:v>
                </c:pt>
                <c:pt idx="28">
                  <c:v>40826</c:v>
                </c:pt>
                <c:pt idx="29">
                  <c:v>40852</c:v>
                </c:pt>
                <c:pt idx="30">
                  <c:v>40888</c:v>
                </c:pt>
                <c:pt idx="31">
                  <c:v>40932</c:v>
                </c:pt>
                <c:pt idx="32">
                  <c:v>40971</c:v>
                </c:pt>
                <c:pt idx="33">
                  <c:v>41016</c:v>
                </c:pt>
                <c:pt idx="34">
                  <c:v>41049</c:v>
                </c:pt>
                <c:pt idx="35">
                  <c:v>41084</c:v>
                </c:pt>
                <c:pt idx="36">
                  <c:v>41112</c:v>
                </c:pt>
                <c:pt idx="37">
                  <c:v>41141</c:v>
                </c:pt>
                <c:pt idx="38">
                  <c:v>41168</c:v>
                </c:pt>
                <c:pt idx="39">
                  <c:v>41182</c:v>
                </c:pt>
                <c:pt idx="40">
                  <c:v>41202</c:v>
                </c:pt>
                <c:pt idx="41">
                  <c:v>41216</c:v>
                </c:pt>
                <c:pt idx="42">
                  <c:v>41252</c:v>
                </c:pt>
                <c:pt idx="43">
                  <c:v>41289</c:v>
                </c:pt>
                <c:pt idx="44">
                  <c:v>41329</c:v>
                </c:pt>
                <c:pt idx="45">
                  <c:v>41372</c:v>
                </c:pt>
                <c:pt idx="46">
                  <c:v>41427</c:v>
                </c:pt>
                <c:pt idx="47">
                  <c:v>41476</c:v>
                </c:pt>
                <c:pt idx="48">
                  <c:v>41525</c:v>
                </c:pt>
                <c:pt idx="49">
                  <c:v>41556</c:v>
                </c:pt>
                <c:pt idx="50">
                  <c:v>41575</c:v>
                </c:pt>
                <c:pt idx="51">
                  <c:v>41616</c:v>
                </c:pt>
                <c:pt idx="52">
                  <c:v>41664</c:v>
                </c:pt>
                <c:pt idx="53">
                  <c:v>41707</c:v>
                </c:pt>
                <c:pt idx="54">
                  <c:v>41756</c:v>
                </c:pt>
                <c:pt idx="55">
                  <c:v>41805</c:v>
                </c:pt>
                <c:pt idx="56">
                  <c:v>41854</c:v>
                </c:pt>
                <c:pt idx="57">
                  <c:v>41889</c:v>
                </c:pt>
                <c:pt idx="58">
                  <c:v>41924</c:v>
                </c:pt>
                <c:pt idx="59">
                  <c:v>41944</c:v>
                </c:pt>
                <c:pt idx="60">
                  <c:v>41960</c:v>
                </c:pt>
                <c:pt idx="61">
                  <c:v>41987</c:v>
                </c:pt>
                <c:pt idx="62">
                  <c:v>42021</c:v>
                </c:pt>
                <c:pt idx="63">
                  <c:v>42068</c:v>
                </c:pt>
                <c:pt idx="64">
                  <c:v>42124</c:v>
                </c:pt>
                <c:pt idx="65">
                  <c:v>42173</c:v>
                </c:pt>
                <c:pt idx="66">
                  <c:v>42215</c:v>
                </c:pt>
                <c:pt idx="67">
                  <c:v>42271</c:v>
                </c:pt>
                <c:pt idx="68">
                  <c:v>42295</c:v>
                </c:pt>
                <c:pt idx="69">
                  <c:v>42306</c:v>
                </c:pt>
                <c:pt idx="70">
                  <c:v>42347</c:v>
                </c:pt>
                <c:pt idx="71">
                  <c:v>42382</c:v>
                </c:pt>
                <c:pt idx="72">
                  <c:v>42474</c:v>
                </c:pt>
                <c:pt idx="73">
                  <c:v>42544</c:v>
                </c:pt>
                <c:pt idx="74">
                  <c:v>42564</c:v>
                </c:pt>
                <c:pt idx="75">
                  <c:v>42585</c:v>
                </c:pt>
                <c:pt idx="76">
                  <c:v>42632</c:v>
                </c:pt>
                <c:pt idx="77">
                  <c:v>42656</c:v>
                </c:pt>
                <c:pt idx="78">
                  <c:v>42719</c:v>
                </c:pt>
                <c:pt idx="79">
                  <c:v>42750</c:v>
                </c:pt>
                <c:pt idx="80">
                  <c:v>42788</c:v>
                </c:pt>
                <c:pt idx="81">
                  <c:v>42845</c:v>
                </c:pt>
                <c:pt idx="82">
                  <c:v>42871</c:v>
                </c:pt>
                <c:pt idx="83">
                  <c:v>42899</c:v>
                </c:pt>
                <c:pt idx="84">
                  <c:v>42906</c:v>
                </c:pt>
                <c:pt idx="85">
                  <c:v>42934</c:v>
                </c:pt>
                <c:pt idx="86">
                  <c:v>42962</c:v>
                </c:pt>
                <c:pt idx="87">
                  <c:v>42997</c:v>
                </c:pt>
                <c:pt idx="88">
                  <c:v>43025</c:v>
                </c:pt>
                <c:pt idx="89">
                  <c:v>43046</c:v>
                </c:pt>
              </c:numCache>
            </c:numRef>
          </c:cat>
          <c:val>
            <c:numRef>
              <c:f>'S18-Data'!$G$2:$G$91</c:f>
              <c:numCache>
                <c:formatCode>0%</c:formatCode>
                <c:ptCount val="90"/>
                <c:pt idx="0">
                  <c:v>0.26</c:v>
                </c:pt>
                <c:pt idx="1">
                  <c:v>0.41</c:v>
                </c:pt>
                <c:pt idx="2">
                  <c:v>0.43</c:v>
                </c:pt>
                <c:pt idx="3">
                  <c:v>0.42</c:v>
                </c:pt>
                <c:pt idx="4">
                  <c:v>0.39</c:v>
                </c:pt>
                <c:pt idx="5">
                  <c:v>0.39</c:v>
                </c:pt>
                <c:pt idx="6">
                  <c:v>0.36</c:v>
                </c:pt>
                <c:pt idx="7">
                  <c:v>0.33</c:v>
                </c:pt>
                <c:pt idx="8">
                  <c:v>0.34</c:v>
                </c:pt>
                <c:pt idx="9">
                  <c:v>0.32</c:v>
                </c:pt>
                <c:pt idx="10">
                  <c:v>0.33</c:v>
                </c:pt>
                <c:pt idx="11">
                  <c:v>0.34</c:v>
                </c:pt>
                <c:pt idx="12">
                  <c:v>0.28999999999999998</c:v>
                </c:pt>
                <c:pt idx="13">
                  <c:v>0.32</c:v>
                </c:pt>
                <c:pt idx="14">
                  <c:v>0.3</c:v>
                </c:pt>
                <c:pt idx="15">
                  <c:v>0.32</c:v>
                </c:pt>
                <c:pt idx="16">
                  <c:v>0.32</c:v>
                </c:pt>
                <c:pt idx="17">
                  <c:v>0.31</c:v>
                </c:pt>
                <c:pt idx="18">
                  <c:v>0.32</c:v>
                </c:pt>
                <c:pt idx="19">
                  <c:v>0.28000000000000003</c:v>
                </c:pt>
                <c:pt idx="20">
                  <c:v>0.35</c:v>
                </c:pt>
                <c:pt idx="21">
                  <c:v>0.31</c:v>
                </c:pt>
                <c:pt idx="22">
                  <c:v>0.28000000000000003</c:v>
                </c:pt>
                <c:pt idx="23">
                  <c:v>0.36</c:v>
                </c:pt>
                <c:pt idx="24">
                  <c:v>0.36</c:v>
                </c:pt>
                <c:pt idx="25">
                  <c:v>0.28999999999999998</c:v>
                </c:pt>
                <c:pt idx="26">
                  <c:v>0.25</c:v>
                </c:pt>
                <c:pt idx="27">
                  <c:v>0.19</c:v>
                </c:pt>
                <c:pt idx="28">
                  <c:v>0.17</c:v>
                </c:pt>
                <c:pt idx="29">
                  <c:v>0.19</c:v>
                </c:pt>
                <c:pt idx="30">
                  <c:v>0.22</c:v>
                </c:pt>
                <c:pt idx="31">
                  <c:v>0.3</c:v>
                </c:pt>
                <c:pt idx="32">
                  <c:v>0.33</c:v>
                </c:pt>
                <c:pt idx="33">
                  <c:v>0.33</c:v>
                </c:pt>
                <c:pt idx="34">
                  <c:v>0.33</c:v>
                </c:pt>
                <c:pt idx="35">
                  <c:v>0.31</c:v>
                </c:pt>
                <c:pt idx="36">
                  <c:v>0.32</c:v>
                </c:pt>
                <c:pt idx="37">
                  <c:v>0.32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0.41</c:v>
                </c:pt>
                <c:pt idx="43">
                  <c:v>0.35</c:v>
                </c:pt>
                <c:pt idx="44">
                  <c:v>0.32</c:v>
                </c:pt>
                <c:pt idx="45">
                  <c:v>0.31</c:v>
                </c:pt>
                <c:pt idx="46">
                  <c:v>0.32</c:v>
                </c:pt>
                <c:pt idx="47">
                  <c:v>0.28999999999999998</c:v>
                </c:pt>
                <c:pt idx="48">
                  <c:v>0.3</c:v>
                </c:pt>
                <c:pt idx="49">
                  <c:v>0.14000000000000001</c:v>
                </c:pt>
                <c:pt idx="50">
                  <c:v>0.22</c:v>
                </c:pt>
                <c:pt idx="51">
                  <c:v>0.28999999999999998</c:v>
                </c:pt>
                <c:pt idx="52">
                  <c:v>0.28000000000000003</c:v>
                </c:pt>
                <c:pt idx="53">
                  <c:v>0.26</c:v>
                </c:pt>
                <c:pt idx="54">
                  <c:v>0.27</c:v>
                </c:pt>
                <c:pt idx="55">
                  <c:v>0.25</c:v>
                </c:pt>
                <c:pt idx="56">
                  <c:v>0.22</c:v>
                </c:pt>
                <c:pt idx="57">
                  <c:v>0.23</c:v>
                </c:pt>
                <c:pt idx="58">
                  <c:v>0.25</c:v>
                </c:pt>
                <c:pt idx="59">
                  <c:v>0.27</c:v>
                </c:pt>
                <c:pt idx="60">
                  <c:v>0.25</c:v>
                </c:pt>
                <c:pt idx="61">
                  <c:v>0.27</c:v>
                </c:pt>
                <c:pt idx="62">
                  <c:v>0.31</c:v>
                </c:pt>
                <c:pt idx="63">
                  <c:v>0.32</c:v>
                </c:pt>
                <c:pt idx="64">
                  <c:v>0.28000000000000003</c:v>
                </c:pt>
                <c:pt idx="65">
                  <c:v>0.31</c:v>
                </c:pt>
                <c:pt idx="66">
                  <c:v>0.28000000000000003</c:v>
                </c:pt>
                <c:pt idx="67">
                  <c:v>0.3</c:v>
                </c:pt>
                <c:pt idx="68">
                  <c:v>0.25</c:v>
                </c:pt>
                <c:pt idx="69">
                  <c:v>0.27</c:v>
                </c:pt>
                <c:pt idx="70">
                  <c:v>0.2</c:v>
                </c:pt>
                <c:pt idx="71">
                  <c:v>0.28999999999999998</c:v>
                </c:pt>
                <c:pt idx="72">
                  <c:v>0.24</c:v>
                </c:pt>
                <c:pt idx="73">
                  <c:v>0.21</c:v>
                </c:pt>
                <c:pt idx="74">
                  <c:v>0.18</c:v>
                </c:pt>
                <c:pt idx="75">
                  <c:v>0.32</c:v>
                </c:pt>
                <c:pt idx="76">
                  <c:v>0.3</c:v>
                </c:pt>
                <c:pt idx="77">
                  <c:v>0.28999999999999998</c:v>
                </c:pt>
                <c:pt idx="78">
                  <c:v>0.33</c:v>
                </c:pt>
                <c:pt idx="79">
                  <c:v>0.37</c:v>
                </c:pt>
                <c:pt idx="80">
                  <c:v>0.4</c:v>
                </c:pt>
                <c:pt idx="81">
                  <c:v>0.34</c:v>
                </c:pt>
                <c:pt idx="82">
                  <c:v>0.28000000000000003</c:v>
                </c:pt>
                <c:pt idx="83">
                  <c:v>0.28000000000000003</c:v>
                </c:pt>
                <c:pt idx="84">
                  <c:v>0.24</c:v>
                </c:pt>
                <c:pt idx="85">
                  <c:v>0.26</c:v>
                </c:pt>
                <c:pt idx="86">
                  <c:v>0.24</c:v>
                </c:pt>
                <c:pt idx="87">
                  <c:v>0.26</c:v>
                </c:pt>
                <c:pt idx="88">
                  <c:v>0.26</c:v>
                </c:pt>
                <c:pt idx="89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D-49DA-BED0-8141F42B72E7}"/>
            </c:ext>
          </c:extLst>
        </c:ser>
        <c:ser>
          <c:idx val="1"/>
          <c:order val="1"/>
          <c:tx>
            <c:strRef>
              <c:f>'S18-Data'!$H$1</c:f>
              <c:strCache>
                <c:ptCount val="1"/>
                <c:pt idx="0">
                  <c:v>Wrong track</c:v>
                </c:pt>
              </c:strCache>
            </c:strRef>
          </c:tx>
          <c:spPr>
            <a:ln w="25400" cmpd="sng">
              <a:solidFill>
                <a:srgbClr val="2F5596"/>
              </a:solidFill>
            </a:ln>
          </c:spPr>
          <c:marker>
            <c:symbol val="none"/>
          </c:marker>
          <c:dLbls>
            <c:dLbl>
              <c:idx val="89"/>
              <c:layout>
                <c:manualLayout>
                  <c:x val="-3.086419753086431E-2"/>
                  <c:y val="-0.104166666666666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Early Nov:</a:t>
                    </a:r>
                  </a:p>
                  <a:p>
                    <a:fld id="{7D305DF2-C932-4160-BEFC-69A68E96958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98C-4470-83D9-48D5DB9D4F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'S18-Data'!$F$2:$F$91</c:f>
              <c:numCache>
                <c:formatCode>[$-409]d\-mmm\-yy;@</c:formatCode>
                <c:ptCount val="90"/>
                <c:pt idx="0">
                  <c:v>39814</c:v>
                </c:pt>
                <c:pt idx="1">
                  <c:v>39873</c:v>
                </c:pt>
                <c:pt idx="2">
                  <c:v>39929</c:v>
                </c:pt>
                <c:pt idx="3">
                  <c:v>39979</c:v>
                </c:pt>
                <c:pt idx="4">
                  <c:v>40021</c:v>
                </c:pt>
                <c:pt idx="5">
                  <c:v>40076</c:v>
                </c:pt>
                <c:pt idx="6">
                  <c:v>40111</c:v>
                </c:pt>
                <c:pt idx="7">
                  <c:v>40161</c:v>
                </c:pt>
                <c:pt idx="8">
                  <c:v>40192</c:v>
                </c:pt>
                <c:pt idx="9">
                  <c:v>40203</c:v>
                </c:pt>
                <c:pt idx="10">
                  <c:v>40251</c:v>
                </c:pt>
                <c:pt idx="11">
                  <c:v>40308</c:v>
                </c:pt>
                <c:pt idx="12">
                  <c:v>40350</c:v>
                </c:pt>
                <c:pt idx="13">
                  <c:v>40399</c:v>
                </c:pt>
                <c:pt idx="14">
                  <c:v>40420</c:v>
                </c:pt>
                <c:pt idx="15">
                  <c:v>40447</c:v>
                </c:pt>
                <c:pt idx="16">
                  <c:v>40469</c:v>
                </c:pt>
                <c:pt idx="17">
                  <c:v>40481</c:v>
                </c:pt>
                <c:pt idx="18">
                  <c:v>40497</c:v>
                </c:pt>
                <c:pt idx="19">
                  <c:v>40525</c:v>
                </c:pt>
                <c:pt idx="20">
                  <c:v>40560</c:v>
                </c:pt>
                <c:pt idx="21">
                  <c:v>40602</c:v>
                </c:pt>
                <c:pt idx="22">
                  <c:v>40637</c:v>
                </c:pt>
                <c:pt idx="23">
                  <c:v>40670</c:v>
                </c:pt>
                <c:pt idx="24">
                  <c:v>40670</c:v>
                </c:pt>
                <c:pt idx="25">
                  <c:v>40707</c:v>
                </c:pt>
                <c:pt idx="26">
                  <c:v>40741</c:v>
                </c:pt>
                <c:pt idx="27">
                  <c:v>40786</c:v>
                </c:pt>
                <c:pt idx="28">
                  <c:v>40826</c:v>
                </c:pt>
                <c:pt idx="29">
                  <c:v>40852</c:v>
                </c:pt>
                <c:pt idx="30">
                  <c:v>40888</c:v>
                </c:pt>
                <c:pt idx="31">
                  <c:v>40932</c:v>
                </c:pt>
                <c:pt idx="32">
                  <c:v>40971</c:v>
                </c:pt>
                <c:pt idx="33">
                  <c:v>41016</c:v>
                </c:pt>
                <c:pt idx="34">
                  <c:v>41049</c:v>
                </c:pt>
                <c:pt idx="35">
                  <c:v>41084</c:v>
                </c:pt>
                <c:pt idx="36">
                  <c:v>41112</c:v>
                </c:pt>
                <c:pt idx="37">
                  <c:v>41141</c:v>
                </c:pt>
                <c:pt idx="38">
                  <c:v>41168</c:v>
                </c:pt>
                <c:pt idx="39">
                  <c:v>41182</c:v>
                </c:pt>
                <c:pt idx="40">
                  <c:v>41202</c:v>
                </c:pt>
                <c:pt idx="41">
                  <c:v>41216</c:v>
                </c:pt>
                <c:pt idx="42">
                  <c:v>41252</c:v>
                </c:pt>
                <c:pt idx="43">
                  <c:v>41289</c:v>
                </c:pt>
                <c:pt idx="44">
                  <c:v>41329</c:v>
                </c:pt>
                <c:pt idx="45">
                  <c:v>41372</c:v>
                </c:pt>
                <c:pt idx="46">
                  <c:v>41427</c:v>
                </c:pt>
                <c:pt idx="47">
                  <c:v>41476</c:v>
                </c:pt>
                <c:pt idx="48">
                  <c:v>41525</c:v>
                </c:pt>
                <c:pt idx="49">
                  <c:v>41556</c:v>
                </c:pt>
                <c:pt idx="50">
                  <c:v>41575</c:v>
                </c:pt>
                <c:pt idx="51">
                  <c:v>41616</c:v>
                </c:pt>
                <c:pt idx="52">
                  <c:v>41664</c:v>
                </c:pt>
                <c:pt idx="53">
                  <c:v>41707</c:v>
                </c:pt>
                <c:pt idx="54">
                  <c:v>41756</c:v>
                </c:pt>
                <c:pt idx="55">
                  <c:v>41805</c:v>
                </c:pt>
                <c:pt idx="56">
                  <c:v>41854</c:v>
                </c:pt>
                <c:pt idx="57">
                  <c:v>41889</c:v>
                </c:pt>
                <c:pt idx="58">
                  <c:v>41924</c:v>
                </c:pt>
                <c:pt idx="59">
                  <c:v>41944</c:v>
                </c:pt>
                <c:pt idx="60">
                  <c:v>41960</c:v>
                </c:pt>
                <c:pt idx="61">
                  <c:v>41987</c:v>
                </c:pt>
                <c:pt idx="62">
                  <c:v>42021</c:v>
                </c:pt>
                <c:pt idx="63">
                  <c:v>42068</c:v>
                </c:pt>
                <c:pt idx="64">
                  <c:v>42124</c:v>
                </c:pt>
                <c:pt idx="65">
                  <c:v>42173</c:v>
                </c:pt>
                <c:pt idx="66">
                  <c:v>42215</c:v>
                </c:pt>
                <c:pt idx="67">
                  <c:v>42271</c:v>
                </c:pt>
                <c:pt idx="68">
                  <c:v>42295</c:v>
                </c:pt>
                <c:pt idx="69">
                  <c:v>42306</c:v>
                </c:pt>
                <c:pt idx="70">
                  <c:v>42347</c:v>
                </c:pt>
                <c:pt idx="71">
                  <c:v>42382</c:v>
                </c:pt>
                <c:pt idx="72">
                  <c:v>42474</c:v>
                </c:pt>
                <c:pt idx="73">
                  <c:v>42544</c:v>
                </c:pt>
                <c:pt idx="74">
                  <c:v>42564</c:v>
                </c:pt>
                <c:pt idx="75">
                  <c:v>42585</c:v>
                </c:pt>
                <c:pt idx="76">
                  <c:v>42632</c:v>
                </c:pt>
                <c:pt idx="77">
                  <c:v>42656</c:v>
                </c:pt>
                <c:pt idx="78">
                  <c:v>42719</c:v>
                </c:pt>
                <c:pt idx="79">
                  <c:v>42750</c:v>
                </c:pt>
                <c:pt idx="80">
                  <c:v>42788</c:v>
                </c:pt>
                <c:pt idx="81">
                  <c:v>42845</c:v>
                </c:pt>
                <c:pt idx="82">
                  <c:v>42871</c:v>
                </c:pt>
                <c:pt idx="83">
                  <c:v>42899</c:v>
                </c:pt>
                <c:pt idx="84">
                  <c:v>42906</c:v>
                </c:pt>
                <c:pt idx="85">
                  <c:v>42934</c:v>
                </c:pt>
                <c:pt idx="86">
                  <c:v>42962</c:v>
                </c:pt>
                <c:pt idx="87">
                  <c:v>42997</c:v>
                </c:pt>
                <c:pt idx="88">
                  <c:v>43025</c:v>
                </c:pt>
                <c:pt idx="89">
                  <c:v>43046</c:v>
                </c:pt>
              </c:numCache>
            </c:numRef>
          </c:cat>
          <c:val>
            <c:numRef>
              <c:f>'S18-Data'!$H$2:$H$91</c:f>
              <c:numCache>
                <c:formatCode>0%</c:formatCode>
                <c:ptCount val="90"/>
                <c:pt idx="0">
                  <c:v>0.59</c:v>
                </c:pt>
                <c:pt idx="1">
                  <c:v>0.44</c:v>
                </c:pt>
                <c:pt idx="2">
                  <c:v>0.43</c:v>
                </c:pt>
                <c:pt idx="3">
                  <c:v>0.46</c:v>
                </c:pt>
                <c:pt idx="4">
                  <c:v>0.49</c:v>
                </c:pt>
                <c:pt idx="5">
                  <c:v>0.48</c:v>
                </c:pt>
                <c:pt idx="6">
                  <c:v>0.52</c:v>
                </c:pt>
                <c:pt idx="7">
                  <c:v>0.55000000000000004</c:v>
                </c:pt>
                <c:pt idx="8">
                  <c:v>0.54</c:v>
                </c:pt>
                <c:pt idx="9">
                  <c:v>0.57999999999999996</c:v>
                </c:pt>
                <c:pt idx="10">
                  <c:v>0.59</c:v>
                </c:pt>
                <c:pt idx="11">
                  <c:v>0.56000000000000005</c:v>
                </c:pt>
                <c:pt idx="12">
                  <c:v>0.62</c:v>
                </c:pt>
                <c:pt idx="13">
                  <c:v>0.57999999999999996</c:v>
                </c:pt>
                <c:pt idx="14">
                  <c:v>0.61</c:v>
                </c:pt>
                <c:pt idx="15">
                  <c:v>0.59</c:v>
                </c:pt>
                <c:pt idx="16">
                  <c:v>0.59</c:v>
                </c:pt>
                <c:pt idx="17">
                  <c:v>0.6</c:v>
                </c:pt>
                <c:pt idx="18">
                  <c:v>0.57999999999999996</c:v>
                </c:pt>
                <c:pt idx="19">
                  <c:v>0.63</c:v>
                </c:pt>
                <c:pt idx="20">
                  <c:v>0.56000000000000005</c:v>
                </c:pt>
                <c:pt idx="21">
                  <c:v>0.6</c:v>
                </c:pt>
                <c:pt idx="22">
                  <c:v>0.63</c:v>
                </c:pt>
                <c:pt idx="23">
                  <c:v>0.5</c:v>
                </c:pt>
                <c:pt idx="24">
                  <c:v>0.5</c:v>
                </c:pt>
                <c:pt idx="25">
                  <c:v>0.62</c:v>
                </c:pt>
                <c:pt idx="26">
                  <c:v>0.67</c:v>
                </c:pt>
                <c:pt idx="27">
                  <c:v>0.73</c:v>
                </c:pt>
                <c:pt idx="28">
                  <c:v>0.74</c:v>
                </c:pt>
                <c:pt idx="29">
                  <c:v>0.73</c:v>
                </c:pt>
                <c:pt idx="30">
                  <c:v>0.69</c:v>
                </c:pt>
                <c:pt idx="31">
                  <c:v>0.61</c:v>
                </c:pt>
                <c:pt idx="32">
                  <c:v>0.57999999999999996</c:v>
                </c:pt>
                <c:pt idx="33">
                  <c:v>0.59</c:v>
                </c:pt>
                <c:pt idx="34">
                  <c:v>0.57999999999999996</c:v>
                </c:pt>
                <c:pt idx="35">
                  <c:v>0.61</c:v>
                </c:pt>
                <c:pt idx="36">
                  <c:v>0.6</c:v>
                </c:pt>
                <c:pt idx="37">
                  <c:v>0.61</c:v>
                </c:pt>
                <c:pt idx="38">
                  <c:v>0.55000000000000004</c:v>
                </c:pt>
                <c:pt idx="39">
                  <c:v>0.53</c:v>
                </c:pt>
                <c:pt idx="40">
                  <c:v>0.53</c:v>
                </c:pt>
                <c:pt idx="41">
                  <c:v>0.53</c:v>
                </c:pt>
                <c:pt idx="42">
                  <c:v>0.53</c:v>
                </c:pt>
                <c:pt idx="43">
                  <c:v>0.56999999999999995</c:v>
                </c:pt>
                <c:pt idx="44">
                  <c:v>0.59</c:v>
                </c:pt>
                <c:pt idx="45">
                  <c:v>0.61</c:v>
                </c:pt>
                <c:pt idx="46">
                  <c:v>0.59</c:v>
                </c:pt>
                <c:pt idx="47">
                  <c:v>0.61</c:v>
                </c:pt>
                <c:pt idx="48">
                  <c:v>0.62</c:v>
                </c:pt>
                <c:pt idx="49">
                  <c:v>0.78</c:v>
                </c:pt>
                <c:pt idx="50">
                  <c:v>0.7</c:v>
                </c:pt>
                <c:pt idx="51">
                  <c:v>0.64</c:v>
                </c:pt>
                <c:pt idx="52">
                  <c:v>0.63</c:v>
                </c:pt>
                <c:pt idx="53">
                  <c:v>0.65</c:v>
                </c:pt>
                <c:pt idx="54">
                  <c:v>0.63</c:v>
                </c:pt>
                <c:pt idx="55">
                  <c:v>0.63</c:v>
                </c:pt>
                <c:pt idx="56">
                  <c:v>0.71</c:v>
                </c:pt>
                <c:pt idx="57">
                  <c:v>0.67</c:v>
                </c:pt>
                <c:pt idx="58">
                  <c:v>0.65</c:v>
                </c:pt>
                <c:pt idx="59">
                  <c:v>0.63</c:v>
                </c:pt>
                <c:pt idx="60">
                  <c:v>0.65</c:v>
                </c:pt>
                <c:pt idx="61">
                  <c:v>0.64</c:v>
                </c:pt>
                <c:pt idx="62">
                  <c:v>0.59</c:v>
                </c:pt>
                <c:pt idx="63">
                  <c:v>0.6</c:v>
                </c:pt>
                <c:pt idx="64">
                  <c:v>0.62</c:v>
                </c:pt>
                <c:pt idx="65">
                  <c:v>0.61</c:v>
                </c:pt>
                <c:pt idx="66">
                  <c:v>0.65</c:v>
                </c:pt>
                <c:pt idx="67">
                  <c:v>0.62</c:v>
                </c:pt>
                <c:pt idx="68">
                  <c:v>0.64</c:v>
                </c:pt>
                <c:pt idx="69">
                  <c:v>0.64</c:v>
                </c:pt>
                <c:pt idx="70">
                  <c:v>0.7</c:v>
                </c:pt>
                <c:pt idx="71">
                  <c:v>0.63</c:v>
                </c:pt>
                <c:pt idx="72">
                  <c:v>0.7</c:v>
                </c:pt>
                <c:pt idx="73">
                  <c:v>0.71</c:v>
                </c:pt>
                <c:pt idx="74">
                  <c:v>0.73</c:v>
                </c:pt>
                <c:pt idx="75">
                  <c:v>0.62</c:v>
                </c:pt>
                <c:pt idx="76">
                  <c:v>0.62</c:v>
                </c:pt>
                <c:pt idx="77">
                  <c:v>0.65</c:v>
                </c:pt>
                <c:pt idx="78">
                  <c:v>0.54</c:v>
                </c:pt>
                <c:pt idx="79">
                  <c:v>0.52</c:v>
                </c:pt>
                <c:pt idx="80">
                  <c:v>0.51</c:v>
                </c:pt>
                <c:pt idx="81">
                  <c:v>0.59</c:v>
                </c:pt>
                <c:pt idx="82">
                  <c:v>0.56999999999999995</c:v>
                </c:pt>
                <c:pt idx="83">
                  <c:v>0.56999999999999995</c:v>
                </c:pt>
                <c:pt idx="84">
                  <c:v>0.63</c:v>
                </c:pt>
                <c:pt idx="85">
                  <c:v>0.59</c:v>
                </c:pt>
                <c:pt idx="86">
                  <c:v>0.6</c:v>
                </c:pt>
                <c:pt idx="87">
                  <c:v>0.6</c:v>
                </c:pt>
                <c:pt idx="88">
                  <c:v>0.63</c:v>
                </c:pt>
                <c:pt idx="89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2D-49DA-BED0-8141F42B7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0438592"/>
        <c:axId val="-220446704"/>
      </c:lineChart>
      <c:dateAx>
        <c:axId val="-220438592"/>
        <c:scaling>
          <c:orientation val="minMax"/>
          <c:max val="43101"/>
          <c:min val="39814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 lvl="0">
              <a:defRPr>
                <a:solidFill>
                  <a:schemeClr val="tx1"/>
                </a:solidFill>
              </a:defRPr>
            </a:pPr>
            <a:endParaRPr lang="en-US"/>
          </a:p>
        </c:txPr>
        <c:crossAx val="-220446704"/>
        <c:crosses val="autoZero"/>
        <c:auto val="0"/>
        <c:lblOffset val="100"/>
        <c:baseTimeUnit val="months"/>
        <c:majorUnit val="1"/>
        <c:majorTimeUnit val="years"/>
        <c:minorUnit val="3"/>
        <c:minorTimeUnit val="months"/>
      </c:dateAx>
      <c:valAx>
        <c:axId val="-22044670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220438592"/>
        <c:crosses val="autoZero"/>
        <c:crossBetween val="midCat"/>
      </c:valAx>
      <c:spPr>
        <a:solidFill>
          <a:srgbClr val="FFFFFF"/>
        </a:solidFill>
      </c:spPr>
    </c:plotArea>
    <c:legend>
      <c:legendPos val="t"/>
      <c:layout/>
      <c:overlay val="0"/>
      <c:txPr>
        <a:bodyPr/>
        <a:lstStyle/>
        <a:p>
          <a:pPr lvl="0">
            <a:defRPr sz="12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11461067366601E-2"/>
          <c:y val="0.121189304461942"/>
          <c:w val="0.93807706328375595"/>
          <c:h val="0.77669181977252799"/>
        </c:manualLayout>
      </c:layout>
      <c:lineChart>
        <c:grouping val="standard"/>
        <c:varyColors val="1"/>
        <c:ser>
          <c:idx val="0"/>
          <c:order val="0"/>
          <c:tx>
            <c:strRef>
              <c:f>'S19-Data'!$D$1</c:f>
              <c:strCache>
                <c:ptCount val="1"/>
                <c:pt idx="0">
                  <c:v>Better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dLbls>
            <c:dLbl>
              <c:idx val="107"/>
              <c:layout>
                <c:manualLayout>
                  <c:x val="-1.1548913620067408E-2"/>
                  <c:y val="-0.4146341667594494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Early Nov "better"</a:t>
                    </a:r>
                    <a:r>
                      <a:rPr lang="en-US" baseline="0"/>
                      <a:t> - 28%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95653122286688"/>
                      <c:h val="9.71377992382607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2F9-480D-915D-1B3374175F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'S19-Data'!$C$2:$C$111</c:f>
              <c:numCache>
                <c:formatCode>mmm\ yyyy</c:formatCode>
                <c:ptCount val="110"/>
                <c:pt idx="0">
                  <c:v>34029</c:v>
                </c:pt>
                <c:pt idx="1">
                  <c:v>34060</c:v>
                </c:pt>
                <c:pt idx="2">
                  <c:v>34121</c:v>
                </c:pt>
                <c:pt idx="3">
                  <c:v>34151</c:v>
                </c:pt>
                <c:pt idx="4">
                  <c:v>34213</c:v>
                </c:pt>
                <c:pt idx="5">
                  <c:v>34243</c:v>
                </c:pt>
                <c:pt idx="6">
                  <c:v>34335</c:v>
                </c:pt>
                <c:pt idx="7">
                  <c:v>34394</c:v>
                </c:pt>
                <c:pt idx="8">
                  <c:v>34455</c:v>
                </c:pt>
                <c:pt idx="9">
                  <c:v>34486</c:v>
                </c:pt>
                <c:pt idx="10">
                  <c:v>34578</c:v>
                </c:pt>
                <c:pt idx="11">
                  <c:v>34608</c:v>
                </c:pt>
                <c:pt idx="12">
                  <c:v>34669</c:v>
                </c:pt>
                <c:pt idx="13">
                  <c:v>34790</c:v>
                </c:pt>
                <c:pt idx="14">
                  <c:v>34881</c:v>
                </c:pt>
                <c:pt idx="15">
                  <c:v>35065</c:v>
                </c:pt>
                <c:pt idx="16">
                  <c:v>35521</c:v>
                </c:pt>
                <c:pt idx="17">
                  <c:v>36039</c:v>
                </c:pt>
                <c:pt idx="18">
                  <c:v>36069</c:v>
                </c:pt>
                <c:pt idx="19">
                  <c:v>36951</c:v>
                </c:pt>
                <c:pt idx="20">
                  <c:v>36982</c:v>
                </c:pt>
                <c:pt idx="21">
                  <c:v>37226</c:v>
                </c:pt>
                <c:pt idx="22">
                  <c:v>37347</c:v>
                </c:pt>
                <c:pt idx="23">
                  <c:v>37438</c:v>
                </c:pt>
                <c:pt idx="24">
                  <c:v>37500</c:v>
                </c:pt>
                <c:pt idx="25">
                  <c:v>37530</c:v>
                </c:pt>
                <c:pt idx="26">
                  <c:v>37591</c:v>
                </c:pt>
                <c:pt idx="27">
                  <c:v>37622</c:v>
                </c:pt>
                <c:pt idx="28">
                  <c:v>37742</c:v>
                </c:pt>
                <c:pt idx="29">
                  <c:v>37803</c:v>
                </c:pt>
                <c:pt idx="30">
                  <c:v>37865</c:v>
                </c:pt>
                <c:pt idx="31">
                  <c:v>37926</c:v>
                </c:pt>
                <c:pt idx="32">
                  <c:v>37987</c:v>
                </c:pt>
                <c:pt idx="33">
                  <c:v>38047</c:v>
                </c:pt>
                <c:pt idx="34">
                  <c:v>38108</c:v>
                </c:pt>
                <c:pt idx="35">
                  <c:v>38231</c:v>
                </c:pt>
                <c:pt idx="36">
                  <c:v>38261</c:v>
                </c:pt>
                <c:pt idx="37">
                  <c:v>38353</c:v>
                </c:pt>
                <c:pt idx="38">
                  <c:v>38473</c:v>
                </c:pt>
                <c:pt idx="39">
                  <c:v>38687</c:v>
                </c:pt>
                <c:pt idx="40">
                  <c:v>38718</c:v>
                </c:pt>
                <c:pt idx="41">
                  <c:v>38777</c:v>
                </c:pt>
                <c:pt idx="42">
                  <c:v>38808</c:v>
                </c:pt>
                <c:pt idx="43">
                  <c:v>38869</c:v>
                </c:pt>
                <c:pt idx="44">
                  <c:v>38991</c:v>
                </c:pt>
                <c:pt idx="45">
                  <c:v>39083</c:v>
                </c:pt>
                <c:pt idx="46">
                  <c:v>39142</c:v>
                </c:pt>
                <c:pt idx="47">
                  <c:v>39539</c:v>
                </c:pt>
                <c:pt idx="48">
                  <c:v>39600</c:v>
                </c:pt>
                <c:pt idx="49">
                  <c:v>39630</c:v>
                </c:pt>
                <c:pt idx="50">
                  <c:v>39722</c:v>
                </c:pt>
                <c:pt idx="51">
                  <c:v>39783</c:v>
                </c:pt>
                <c:pt idx="52">
                  <c:v>39904</c:v>
                </c:pt>
                <c:pt idx="53">
                  <c:v>39965</c:v>
                </c:pt>
                <c:pt idx="54">
                  <c:v>39995</c:v>
                </c:pt>
                <c:pt idx="55">
                  <c:v>40057</c:v>
                </c:pt>
                <c:pt idx="56">
                  <c:v>40087</c:v>
                </c:pt>
                <c:pt idx="57">
                  <c:v>40179</c:v>
                </c:pt>
                <c:pt idx="58">
                  <c:v>40238</c:v>
                </c:pt>
                <c:pt idx="59">
                  <c:v>40299</c:v>
                </c:pt>
                <c:pt idx="60">
                  <c:v>40330</c:v>
                </c:pt>
                <c:pt idx="61">
                  <c:v>40399</c:v>
                </c:pt>
                <c:pt idx="62">
                  <c:v>40420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40634</c:v>
                </c:pt>
                <c:pt idx="70">
                  <c:v>40695</c:v>
                </c:pt>
                <c:pt idx="71">
                  <c:v>40725</c:v>
                </c:pt>
                <c:pt idx="72">
                  <c:v>40756</c:v>
                </c:pt>
                <c:pt idx="73">
                  <c:v>40817</c:v>
                </c:pt>
                <c:pt idx="74">
                  <c:v>40848</c:v>
                </c:pt>
                <c:pt idx="75">
                  <c:v>40878</c:v>
                </c:pt>
                <c:pt idx="76">
                  <c:v>40909</c:v>
                </c:pt>
                <c:pt idx="77">
                  <c:v>40969</c:v>
                </c:pt>
                <c:pt idx="78">
                  <c:v>41000</c:v>
                </c:pt>
                <c:pt idx="79">
                  <c:v>41030</c:v>
                </c:pt>
                <c:pt idx="80">
                  <c:v>41061</c:v>
                </c:pt>
                <c:pt idx="81">
                  <c:v>41091</c:v>
                </c:pt>
                <c:pt idx="82">
                  <c:v>41122</c:v>
                </c:pt>
                <c:pt idx="83">
                  <c:v>41164</c:v>
                </c:pt>
                <c:pt idx="84">
                  <c:v>41178</c:v>
                </c:pt>
                <c:pt idx="85">
                  <c:v>41183</c:v>
                </c:pt>
                <c:pt idx="86">
                  <c:v>41244</c:v>
                </c:pt>
                <c:pt idx="87">
                  <c:v>41426</c:v>
                </c:pt>
                <c:pt idx="88">
                  <c:v>41456</c:v>
                </c:pt>
                <c:pt idx="89">
                  <c:v>41518</c:v>
                </c:pt>
                <c:pt idx="90">
                  <c:v>41548</c:v>
                </c:pt>
                <c:pt idx="91">
                  <c:v>41548</c:v>
                </c:pt>
                <c:pt idx="92">
                  <c:v>41609</c:v>
                </c:pt>
                <c:pt idx="93">
                  <c:v>41699</c:v>
                </c:pt>
                <c:pt idx="94">
                  <c:v>41730</c:v>
                </c:pt>
                <c:pt idx="95">
                  <c:v>41791</c:v>
                </c:pt>
                <c:pt idx="96">
                  <c:v>41913</c:v>
                </c:pt>
                <c:pt idx="97">
                  <c:v>41974</c:v>
                </c:pt>
                <c:pt idx="98">
                  <c:v>42064</c:v>
                </c:pt>
                <c:pt idx="99">
                  <c:v>42186</c:v>
                </c:pt>
                <c:pt idx="100" formatCode="mmm\-yy">
                  <c:v>42339</c:v>
                </c:pt>
                <c:pt idx="101" formatCode="m/d/yyyy">
                  <c:v>42705</c:v>
                </c:pt>
                <c:pt idx="102" formatCode="mmm\-yy">
                  <c:v>42767</c:v>
                </c:pt>
                <c:pt idx="103" formatCode="d\-mmm">
                  <c:v>42857</c:v>
                </c:pt>
                <c:pt idx="104" formatCode="d\-mmm">
                  <c:v>42899</c:v>
                </c:pt>
                <c:pt idx="105" formatCode="d\-mmm">
                  <c:v>42927</c:v>
                </c:pt>
                <c:pt idx="106" formatCode="d\-mmm">
                  <c:v>42955</c:v>
                </c:pt>
                <c:pt idx="107" formatCode="d\-mmm\-yy">
                  <c:v>42997</c:v>
                </c:pt>
                <c:pt idx="108" formatCode="m/d/yyyy">
                  <c:v>43024</c:v>
                </c:pt>
                <c:pt idx="109" formatCode="m/d/yyyy">
                  <c:v>43046</c:v>
                </c:pt>
              </c:numCache>
            </c:numRef>
          </c:cat>
          <c:val>
            <c:numRef>
              <c:f>'S19-Data'!$D$2:$D$111</c:f>
              <c:numCache>
                <c:formatCode>0%</c:formatCode>
                <c:ptCount val="110"/>
                <c:pt idx="0">
                  <c:v>0.39</c:v>
                </c:pt>
                <c:pt idx="1">
                  <c:v>0.33</c:v>
                </c:pt>
                <c:pt idx="2">
                  <c:v>0.23</c:v>
                </c:pt>
                <c:pt idx="3">
                  <c:v>0.2</c:v>
                </c:pt>
                <c:pt idx="4">
                  <c:v>0.23</c:v>
                </c:pt>
                <c:pt idx="5">
                  <c:v>0.21</c:v>
                </c:pt>
                <c:pt idx="6">
                  <c:v>0.44</c:v>
                </c:pt>
                <c:pt idx="7">
                  <c:v>0.28999999999999998</c:v>
                </c:pt>
                <c:pt idx="8">
                  <c:v>0.27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0.31</c:v>
                </c:pt>
                <c:pt idx="12">
                  <c:v>0.31</c:v>
                </c:pt>
                <c:pt idx="13">
                  <c:v>0.24</c:v>
                </c:pt>
                <c:pt idx="14">
                  <c:v>0.2</c:v>
                </c:pt>
                <c:pt idx="15">
                  <c:v>0.21</c:v>
                </c:pt>
                <c:pt idx="16">
                  <c:v>0.19</c:v>
                </c:pt>
                <c:pt idx="17">
                  <c:v>0.19</c:v>
                </c:pt>
                <c:pt idx="18">
                  <c:v>0.17</c:v>
                </c:pt>
                <c:pt idx="19">
                  <c:v>0.28000000000000003</c:v>
                </c:pt>
                <c:pt idx="20">
                  <c:v>0.36</c:v>
                </c:pt>
                <c:pt idx="21">
                  <c:v>0.5</c:v>
                </c:pt>
                <c:pt idx="22">
                  <c:v>0.5</c:v>
                </c:pt>
                <c:pt idx="23">
                  <c:v>0.41</c:v>
                </c:pt>
                <c:pt idx="24">
                  <c:v>0.39</c:v>
                </c:pt>
                <c:pt idx="25">
                  <c:v>0.41</c:v>
                </c:pt>
                <c:pt idx="26">
                  <c:v>0.4</c:v>
                </c:pt>
                <c:pt idx="27">
                  <c:v>0.35</c:v>
                </c:pt>
                <c:pt idx="28">
                  <c:v>0.49</c:v>
                </c:pt>
                <c:pt idx="29">
                  <c:v>0.45</c:v>
                </c:pt>
                <c:pt idx="30">
                  <c:v>0.44</c:v>
                </c:pt>
                <c:pt idx="31">
                  <c:v>0.49</c:v>
                </c:pt>
                <c:pt idx="32">
                  <c:v>0.5</c:v>
                </c:pt>
                <c:pt idx="33">
                  <c:v>0.44</c:v>
                </c:pt>
                <c:pt idx="34">
                  <c:v>0.42</c:v>
                </c:pt>
                <c:pt idx="35">
                  <c:v>0.43</c:v>
                </c:pt>
                <c:pt idx="36">
                  <c:v>0.43</c:v>
                </c:pt>
                <c:pt idx="37">
                  <c:v>0.43</c:v>
                </c:pt>
                <c:pt idx="38">
                  <c:v>0.28000000000000003</c:v>
                </c:pt>
                <c:pt idx="39">
                  <c:v>0.26</c:v>
                </c:pt>
                <c:pt idx="40">
                  <c:v>0.24</c:v>
                </c:pt>
                <c:pt idx="41">
                  <c:v>0.24</c:v>
                </c:pt>
                <c:pt idx="42">
                  <c:v>0.17</c:v>
                </c:pt>
                <c:pt idx="43">
                  <c:v>0.16</c:v>
                </c:pt>
                <c:pt idx="44">
                  <c:v>0.22</c:v>
                </c:pt>
                <c:pt idx="45">
                  <c:v>0.21</c:v>
                </c:pt>
                <c:pt idx="46">
                  <c:v>0.16</c:v>
                </c:pt>
                <c:pt idx="47">
                  <c:v>0.19</c:v>
                </c:pt>
                <c:pt idx="48">
                  <c:v>0.21</c:v>
                </c:pt>
                <c:pt idx="49">
                  <c:v>0.25</c:v>
                </c:pt>
                <c:pt idx="50">
                  <c:v>0.38</c:v>
                </c:pt>
                <c:pt idx="51">
                  <c:v>0.36</c:v>
                </c:pt>
                <c:pt idx="52">
                  <c:v>0.38</c:v>
                </c:pt>
                <c:pt idx="53">
                  <c:v>0.46</c:v>
                </c:pt>
                <c:pt idx="54">
                  <c:v>0.44</c:v>
                </c:pt>
                <c:pt idx="55">
                  <c:v>0.47</c:v>
                </c:pt>
                <c:pt idx="56">
                  <c:v>0.42</c:v>
                </c:pt>
                <c:pt idx="57">
                  <c:v>0.41</c:v>
                </c:pt>
                <c:pt idx="58">
                  <c:v>0.41</c:v>
                </c:pt>
                <c:pt idx="59">
                  <c:v>0.4</c:v>
                </c:pt>
                <c:pt idx="60">
                  <c:v>0.33</c:v>
                </c:pt>
                <c:pt idx="61">
                  <c:v>0.34</c:v>
                </c:pt>
                <c:pt idx="62">
                  <c:v>0.26</c:v>
                </c:pt>
                <c:pt idx="63">
                  <c:v>0.32</c:v>
                </c:pt>
                <c:pt idx="64">
                  <c:v>0.37</c:v>
                </c:pt>
                <c:pt idx="65">
                  <c:v>0.37</c:v>
                </c:pt>
                <c:pt idx="66">
                  <c:v>0.32</c:v>
                </c:pt>
                <c:pt idx="67">
                  <c:v>0.4</c:v>
                </c:pt>
                <c:pt idx="68">
                  <c:v>0.28999999999999998</c:v>
                </c:pt>
                <c:pt idx="69">
                  <c:v>0.33</c:v>
                </c:pt>
                <c:pt idx="70">
                  <c:v>0.28999999999999998</c:v>
                </c:pt>
                <c:pt idx="71">
                  <c:v>0.26</c:v>
                </c:pt>
                <c:pt idx="72">
                  <c:v>0.22</c:v>
                </c:pt>
                <c:pt idx="73">
                  <c:v>0.21</c:v>
                </c:pt>
                <c:pt idx="74">
                  <c:v>0.25</c:v>
                </c:pt>
                <c:pt idx="75">
                  <c:v>0.3</c:v>
                </c:pt>
                <c:pt idx="76">
                  <c:v>0.37</c:v>
                </c:pt>
                <c:pt idx="77">
                  <c:v>0.4</c:v>
                </c:pt>
                <c:pt idx="78">
                  <c:v>0.38</c:v>
                </c:pt>
                <c:pt idx="79">
                  <c:v>0.33</c:v>
                </c:pt>
                <c:pt idx="80">
                  <c:v>0.35</c:v>
                </c:pt>
                <c:pt idx="81">
                  <c:v>0.27</c:v>
                </c:pt>
                <c:pt idx="82">
                  <c:v>0.36</c:v>
                </c:pt>
                <c:pt idx="83">
                  <c:v>0.42</c:v>
                </c:pt>
                <c:pt idx="84">
                  <c:v>0.44</c:v>
                </c:pt>
                <c:pt idx="85">
                  <c:v>0.45</c:v>
                </c:pt>
                <c:pt idx="86">
                  <c:v>0.38</c:v>
                </c:pt>
                <c:pt idx="87">
                  <c:v>0.32</c:v>
                </c:pt>
                <c:pt idx="88">
                  <c:v>0.31</c:v>
                </c:pt>
                <c:pt idx="89">
                  <c:v>0.27</c:v>
                </c:pt>
                <c:pt idx="90">
                  <c:v>0.17</c:v>
                </c:pt>
                <c:pt idx="91">
                  <c:v>0.23</c:v>
                </c:pt>
                <c:pt idx="92">
                  <c:v>0.28999999999999998</c:v>
                </c:pt>
                <c:pt idx="93">
                  <c:v>0.26</c:v>
                </c:pt>
                <c:pt idx="94">
                  <c:v>0.26</c:v>
                </c:pt>
                <c:pt idx="95">
                  <c:v>0.27</c:v>
                </c:pt>
                <c:pt idx="96">
                  <c:v>0.28000000000000003</c:v>
                </c:pt>
                <c:pt idx="97">
                  <c:v>0.31</c:v>
                </c:pt>
                <c:pt idx="98">
                  <c:v>0.28999999999999998</c:v>
                </c:pt>
                <c:pt idx="99">
                  <c:v>0.25</c:v>
                </c:pt>
                <c:pt idx="100">
                  <c:v>0.24</c:v>
                </c:pt>
                <c:pt idx="101">
                  <c:v>0.42</c:v>
                </c:pt>
                <c:pt idx="102">
                  <c:v>0.41</c:v>
                </c:pt>
                <c:pt idx="103">
                  <c:v>0.24</c:v>
                </c:pt>
                <c:pt idx="104">
                  <c:v>0.25</c:v>
                </c:pt>
                <c:pt idx="105">
                  <c:v>0.25</c:v>
                </c:pt>
                <c:pt idx="106">
                  <c:v>0.3</c:v>
                </c:pt>
                <c:pt idx="107">
                  <c:v>0.25</c:v>
                </c:pt>
                <c:pt idx="108">
                  <c:v>0.27</c:v>
                </c:pt>
                <c:pt idx="109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8-4E94-869E-65684CE5AA75}"/>
            </c:ext>
          </c:extLst>
        </c:ser>
        <c:ser>
          <c:idx val="1"/>
          <c:order val="1"/>
          <c:tx>
            <c:strRef>
              <c:f>'S19-Data'!$E$1</c:f>
              <c:strCache>
                <c:ptCount val="1"/>
                <c:pt idx="0">
                  <c:v>Worse</c:v>
                </c:pt>
              </c:strCache>
            </c:strRef>
          </c:tx>
          <c:spPr>
            <a:ln w="25400" cmpd="sng">
              <a:solidFill>
                <a:srgbClr val="2F5596"/>
              </a:solidFill>
            </a:ln>
          </c:spPr>
          <c:marker>
            <c:symbol val="none"/>
          </c:marker>
          <c:dLbls>
            <c:dLbl>
              <c:idx val="107"/>
              <c:layout>
                <c:manualLayout>
                  <c:x val="-2.4637682389476896E-2"/>
                  <c:y val="-0.364656504376414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Early Nov</a:t>
                    </a:r>
                    <a:r>
                      <a:rPr lang="en-US" baseline="0"/>
                      <a:t> "worse" - 24%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F9-480D-915D-1B3374175F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'S19-Data'!$C$2:$C$111</c:f>
              <c:numCache>
                <c:formatCode>mmm\ yyyy</c:formatCode>
                <c:ptCount val="110"/>
                <c:pt idx="0">
                  <c:v>34029</c:v>
                </c:pt>
                <c:pt idx="1">
                  <c:v>34060</c:v>
                </c:pt>
                <c:pt idx="2">
                  <c:v>34121</c:v>
                </c:pt>
                <c:pt idx="3">
                  <c:v>34151</c:v>
                </c:pt>
                <c:pt idx="4">
                  <c:v>34213</c:v>
                </c:pt>
                <c:pt idx="5">
                  <c:v>34243</c:v>
                </c:pt>
                <c:pt idx="6">
                  <c:v>34335</c:v>
                </c:pt>
                <c:pt idx="7">
                  <c:v>34394</c:v>
                </c:pt>
                <c:pt idx="8">
                  <c:v>34455</c:v>
                </c:pt>
                <c:pt idx="9">
                  <c:v>34486</c:v>
                </c:pt>
                <c:pt idx="10">
                  <c:v>34578</c:v>
                </c:pt>
                <c:pt idx="11">
                  <c:v>34608</c:v>
                </c:pt>
                <c:pt idx="12">
                  <c:v>34669</c:v>
                </c:pt>
                <c:pt idx="13">
                  <c:v>34790</c:v>
                </c:pt>
                <c:pt idx="14">
                  <c:v>34881</c:v>
                </c:pt>
                <c:pt idx="15">
                  <c:v>35065</c:v>
                </c:pt>
                <c:pt idx="16">
                  <c:v>35521</c:v>
                </c:pt>
                <c:pt idx="17">
                  <c:v>36039</c:v>
                </c:pt>
                <c:pt idx="18">
                  <c:v>36069</c:v>
                </c:pt>
                <c:pt idx="19">
                  <c:v>36951</c:v>
                </c:pt>
                <c:pt idx="20">
                  <c:v>36982</c:v>
                </c:pt>
                <c:pt idx="21">
                  <c:v>37226</c:v>
                </c:pt>
                <c:pt idx="22">
                  <c:v>37347</c:v>
                </c:pt>
                <c:pt idx="23">
                  <c:v>37438</c:v>
                </c:pt>
                <c:pt idx="24">
                  <c:v>37500</c:v>
                </c:pt>
                <c:pt idx="25">
                  <c:v>37530</c:v>
                </c:pt>
                <c:pt idx="26">
                  <c:v>37591</c:v>
                </c:pt>
                <c:pt idx="27">
                  <c:v>37622</c:v>
                </c:pt>
                <c:pt idx="28">
                  <c:v>37742</c:v>
                </c:pt>
                <c:pt idx="29">
                  <c:v>37803</c:v>
                </c:pt>
                <c:pt idx="30">
                  <c:v>37865</c:v>
                </c:pt>
                <c:pt idx="31">
                  <c:v>37926</c:v>
                </c:pt>
                <c:pt idx="32">
                  <c:v>37987</c:v>
                </c:pt>
                <c:pt idx="33">
                  <c:v>38047</c:v>
                </c:pt>
                <c:pt idx="34">
                  <c:v>38108</c:v>
                </c:pt>
                <c:pt idx="35">
                  <c:v>38231</c:v>
                </c:pt>
                <c:pt idx="36">
                  <c:v>38261</c:v>
                </c:pt>
                <c:pt idx="37">
                  <c:v>38353</c:v>
                </c:pt>
                <c:pt idx="38">
                  <c:v>38473</c:v>
                </c:pt>
                <c:pt idx="39">
                  <c:v>38687</c:v>
                </c:pt>
                <c:pt idx="40">
                  <c:v>38718</c:v>
                </c:pt>
                <c:pt idx="41">
                  <c:v>38777</c:v>
                </c:pt>
                <c:pt idx="42">
                  <c:v>38808</c:v>
                </c:pt>
                <c:pt idx="43">
                  <c:v>38869</c:v>
                </c:pt>
                <c:pt idx="44">
                  <c:v>38991</c:v>
                </c:pt>
                <c:pt idx="45">
                  <c:v>39083</c:v>
                </c:pt>
                <c:pt idx="46">
                  <c:v>39142</c:v>
                </c:pt>
                <c:pt idx="47">
                  <c:v>39539</c:v>
                </c:pt>
                <c:pt idx="48">
                  <c:v>39600</c:v>
                </c:pt>
                <c:pt idx="49">
                  <c:v>39630</c:v>
                </c:pt>
                <c:pt idx="50">
                  <c:v>39722</c:v>
                </c:pt>
                <c:pt idx="51">
                  <c:v>39783</c:v>
                </c:pt>
                <c:pt idx="52">
                  <c:v>39904</c:v>
                </c:pt>
                <c:pt idx="53">
                  <c:v>39965</c:v>
                </c:pt>
                <c:pt idx="54">
                  <c:v>39995</c:v>
                </c:pt>
                <c:pt idx="55">
                  <c:v>40057</c:v>
                </c:pt>
                <c:pt idx="56">
                  <c:v>40087</c:v>
                </c:pt>
                <c:pt idx="57">
                  <c:v>40179</c:v>
                </c:pt>
                <c:pt idx="58">
                  <c:v>40238</c:v>
                </c:pt>
                <c:pt idx="59">
                  <c:v>40299</c:v>
                </c:pt>
                <c:pt idx="60">
                  <c:v>40330</c:v>
                </c:pt>
                <c:pt idx="61">
                  <c:v>40399</c:v>
                </c:pt>
                <c:pt idx="62">
                  <c:v>40420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40634</c:v>
                </c:pt>
                <c:pt idx="70">
                  <c:v>40695</c:v>
                </c:pt>
                <c:pt idx="71">
                  <c:v>40725</c:v>
                </c:pt>
                <c:pt idx="72">
                  <c:v>40756</c:v>
                </c:pt>
                <c:pt idx="73">
                  <c:v>40817</c:v>
                </c:pt>
                <c:pt idx="74">
                  <c:v>40848</c:v>
                </c:pt>
                <c:pt idx="75">
                  <c:v>40878</c:v>
                </c:pt>
                <c:pt idx="76">
                  <c:v>40909</c:v>
                </c:pt>
                <c:pt idx="77">
                  <c:v>40969</c:v>
                </c:pt>
                <c:pt idx="78">
                  <c:v>41000</c:v>
                </c:pt>
                <c:pt idx="79">
                  <c:v>41030</c:v>
                </c:pt>
                <c:pt idx="80">
                  <c:v>41061</c:v>
                </c:pt>
                <c:pt idx="81">
                  <c:v>41091</c:v>
                </c:pt>
                <c:pt idx="82">
                  <c:v>41122</c:v>
                </c:pt>
                <c:pt idx="83">
                  <c:v>41164</c:v>
                </c:pt>
                <c:pt idx="84">
                  <c:v>41178</c:v>
                </c:pt>
                <c:pt idx="85">
                  <c:v>41183</c:v>
                </c:pt>
                <c:pt idx="86">
                  <c:v>41244</c:v>
                </c:pt>
                <c:pt idx="87">
                  <c:v>41426</c:v>
                </c:pt>
                <c:pt idx="88">
                  <c:v>41456</c:v>
                </c:pt>
                <c:pt idx="89">
                  <c:v>41518</c:v>
                </c:pt>
                <c:pt idx="90">
                  <c:v>41548</c:v>
                </c:pt>
                <c:pt idx="91">
                  <c:v>41548</c:v>
                </c:pt>
                <c:pt idx="92">
                  <c:v>41609</c:v>
                </c:pt>
                <c:pt idx="93">
                  <c:v>41699</c:v>
                </c:pt>
                <c:pt idx="94">
                  <c:v>41730</c:v>
                </c:pt>
                <c:pt idx="95">
                  <c:v>41791</c:v>
                </c:pt>
                <c:pt idx="96">
                  <c:v>41913</c:v>
                </c:pt>
                <c:pt idx="97">
                  <c:v>41974</c:v>
                </c:pt>
                <c:pt idx="98">
                  <c:v>42064</c:v>
                </c:pt>
                <c:pt idx="99">
                  <c:v>42186</c:v>
                </c:pt>
                <c:pt idx="100" formatCode="mmm\-yy">
                  <c:v>42339</c:v>
                </c:pt>
                <c:pt idx="101" formatCode="m/d/yyyy">
                  <c:v>42705</c:v>
                </c:pt>
                <c:pt idx="102" formatCode="mmm\-yy">
                  <c:v>42767</c:v>
                </c:pt>
                <c:pt idx="103" formatCode="d\-mmm">
                  <c:v>42857</c:v>
                </c:pt>
                <c:pt idx="104" formatCode="d\-mmm">
                  <c:v>42899</c:v>
                </c:pt>
                <c:pt idx="105" formatCode="d\-mmm">
                  <c:v>42927</c:v>
                </c:pt>
                <c:pt idx="106" formatCode="d\-mmm">
                  <c:v>42955</c:v>
                </c:pt>
                <c:pt idx="107" formatCode="d\-mmm\-yy">
                  <c:v>42997</c:v>
                </c:pt>
                <c:pt idx="108" formatCode="m/d/yyyy">
                  <c:v>43024</c:v>
                </c:pt>
                <c:pt idx="109" formatCode="m/d/yyyy">
                  <c:v>43046</c:v>
                </c:pt>
              </c:numCache>
            </c:numRef>
          </c:cat>
          <c:val>
            <c:numRef>
              <c:f>'S19-Data'!$E$2:$E$111</c:f>
              <c:numCache>
                <c:formatCode>0%</c:formatCode>
                <c:ptCount val="110"/>
                <c:pt idx="0">
                  <c:v>0.15</c:v>
                </c:pt>
                <c:pt idx="1">
                  <c:v>0.21</c:v>
                </c:pt>
                <c:pt idx="2">
                  <c:v>0.27</c:v>
                </c:pt>
                <c:pt idx="3">
                  <c:v>0.28999999999999998</c:v>
                </c:pt>
                <c:pt idx="4">
                  <c:v>0.24</c:v>
                </c:pt>
                <c:pt idx="5">
                  <c:v>0.27</c:v>
                </c:pt>
                <c:pt idx="6">
                  <c:v>0.16</c:v>
                </c:pt>
                <c:pt idx="7">
                  <c:v>0.16</c:v>
                </c:pt>
                <c:pt idx="8">
                  <c:v>0.21</c:v>
                </c:pt>
                <c:pt idx="9">
                  <c:v>0.17</c:v>
                </c:pt>
                <c:pt idx="10">
                  <c:v>0.24</c:v>
                </c:pt>
                <c:pt idx="11">
                  <c:v>0.24</c:v>
                </c:pt>
                <c:pt idx="12">
                  <c:v>0.17</c:v>
                </c:pt>
                <c:pt idx="13">
                  <c:v>0.23</c:v>
                </c:pt>
                <c:pt idx="14">
                  <c:v>0.21</c:v>
                </c:pt>
                <c:pt idx="15">
                  <c:v>0.21</c:v>
                </c:pt>
                <c:pt idx="16">
                  <c:v>0.22</c:v>
                </c:pt>
                <c:pt idx="17">
                  <c:v>0.22</c:v>
                </c:pt>
                <c:pt idx="18">
                  <c:v>0.24</c:v>
                </c:pt>
                <c:pt idx="19">
                  <c:v>0.28999999999999998</c:v>
                </c:pt>
                <c:pt idx="20">
                  <c:v>0.25</c:v>
                </c:pt>
                <c:pt idx="21">
                  <c:v>0.15</c:v>
                </c:pt>
                <c:pt idx="22">
                  <c:v>0.13</c:v>
                </c:pt>
                <c:pt idx="23">
                  <c:v>0.2</c:v>
                </c:pt>
                <c:pt idx="24">
                  <c:v>0.18</c:v>
                </c:pt>
                <c:pt idx="25">
                  <c:v>0.2</c:v>
                </c:pt>
                <c:pt idx="26">
                  <c:v>0.2</c:v>
                </c:pt>
                <c:pt idx="27">
                  <c:v>0.25</c:v>
                </c:pt>
                <c:pt idx="28">
                  <c:v>0.17</c:v>
                </c:pt>
                <c:pt idx="29">
                  <c:v>0.16</c:v>
                </c:pt>
                <c:pt idx="30">
                  <c:v>0.19</c:v>
                </c:pt>
                <c:pt idx="31">
                  <c:v>0.15</c:v>
                </c:pt>
                <c:pt idx="32">
                  <c:v>0.1</c:v>
                </c:pt>
                <c:pt idx="33">
                  <c:v>0.18</c:v>
                </c:pt>
                <c:pt idx="34">
                  <c:v>0.16</c:v>
                </c:pt>
                <c:pt idx="35">
                  <c:v>0.13</c:v>
                </c:pt>
                <c:pt idx="36">
                  <c:v>0.1</c:v>
                </c:pt>
                <c:pt idx="37">
                  <c:v>0.17</c:v>
                </c:pt>
                <c:pt idx="38">
                  <c:v>0.3</c:v>
                </c:pt>
                <c:pt idx="39">
                  <c:v>0.34</c:v>
                </c:pt>
                <c:pt idx="40">
                  <c:v>0.3</c:v>
                </c:pt>
                <c:pt idx="41">
                  <c:v>0.27</c:v>
                </c:pt>
                <c:pt idx="42">
                  <c:v>0.44</c:v>
                </c:pt>
                <c:pt idx="43">
                  <c:v>0.39</c:v>
                </c:pt>
                <c:pt idx="44">
                  <c:v>0.22</c:v>
                </c:pt>
                <c:pt idx="45">
                  <c:v>0.16</c:v>
                </c:pt>
                <c:pt idx="46">
                  <c:v>0.31</c:v>
                </c:pt>
                <c:pt idx="47">
                  <c:v>0.45</c:v>
                </c:pt>
                <c:pt idx="48">
                  <c:v>0.49</c:v>
                </c:pt>
                <c:pt idx="49">
                  <c:v>0.43</c:v>
                </c:pt>
                <c:pt idx="50">
                  <c:v>0.2</c:v>
                </c:pt>
                <c:pt idx="51">
                  <c:v>0.28000000000000003</c:v>
                </c:pt>
                <c:pt idx="52">
                  <c:v>0.3</c:v>
                </c:pt>
                <c:pt idx="53">
                  <c:v>0.22</c:v>
                </c:pt>
                <c:pt idx="54">
                  <c:v>0.21</c:v>
                </c:pt>
                <c:pt idx="55">
                  <c:v>0.2</c:v>
                </c:pt>
                <c:pt idx="56">
                  <c:v>0.22</c:v>
                </c:pt>
                <c:pt idx="57">
                  <c:v>0.19</c:v>
                </c:pt>
                <c:pt idx="58">
                  <c:v>0.22</c:v>
                </c:pt>
                <c:pt idx="59">
                  <c:v>0.2</c:v>
                </c:pt>
                <c:pt idx="60">
                  <c:v>0.23</c:v>
                </c:pt>
                <c:pt idx="61">
                  <c:v>0.25</c:v>
                </c:pt>
                <c:pt idx="62">
                  <c:v>0.26</c:v>
                </c:pt>
                <c:pt idx="63">
                  <c:v>0.24</c:v>
                </c:pt>
                <c:pt idx="64">
                  <c:v>0.2</c:v>
                </c:pt>
                <c:pt idx="65">
                  <c:v>0.15</c:v>
                </c:pt>
                <c:pt idx="66">
                  <c:v>0.24</c:v>
                </c:pt>
                <c:pt idx="67">
                  <c:v>0.17</c:v>
                </c:pt>
                <c:pt idx="68">
                  <c:v>0.28999999999999998</c:v>
                </c:pt>
                <c:pt idx="69">
                  <c:v>0.21</c:v>
                </c:pt>
                <c:pt idx="70">
                  <c:v>0.3</c:v>
                </c:pt>
                <c:pt idx="71">
                  <c:v>0.31</c:v>
                </c:pt>
                <c:pt idx="72">
                  <c:v>0.3</c:v>
                </c:pt>
                <c:pt idx="73">
                  <c:v>0.32</c:v>
                </c:pt>
                <c:pt idx="74">
                  <c:v>0.28000000000000003</c:v>
                </c:pt>
                <c:pt idx="75">
                  <c:v>0.22</c:v>
                </c:pt>
                <c:pt idx="76">
                  <c:v>0.17</c:v>
                </c:pt>
                <c:pt idx="77">
                  <c:v>0.23</c:v>
                </c:pt>
                <c:pt idx="78">
                  <c:v>0.19</c:v>
                </c:pt>
                <c:pt idx="79">
                  <c:v>0.19</c:v>
                </c:pt>
                <c:pt idx="80">
                  <c:v>0.2</c:v>
                </c:pt>
                <c:pt idx="81">
                  <c:v>0.25</c:v>
                </c:pt>
                <c:pt idx="82">
                  <c:v>0.18</c:v>
                </c:pt>
                <c:pt idx="83">
                  <c:v>0.18</c:v>
                </c:pt>
                <c:pt idx="84">
                  <c:v>0.13</c:v>
                </c:pt>
                <c:pt idx="85">
                  <c:v>0.09</c:v>
                </c:pt>
                <c:pt idx="86">
                  <c:v>0.28000000000000003</c:v>
                </c:pt>
                <c:pt idx="87">
                  <c:v>0.18</c:v>
                </c:pt>
                <c:pt idx="88">
                  <c:v>0.21</c:v>
                </c:pt>
                <c:pt idx="89">
                  <c:v>0.24</c:v>
                </c:pt>
                <c:pt idx="90">
                  <c:v>0.42</c:v>
                </c:pt>
                <c:pt idx="91">
                  <c:v>0.34</c:v>
                </c:pt>
                <c:pt idx="92">
                  <c:v>0.24</c:v>
                </c:pt>
                <c:pt idx="93">
                  <c:v>0.25</c:v>
                </c:pt>
                <c:pt idx="94">
                  <c:v>0.26</c:v>
                </c:pt>
                <c:pt idx="95">
                  <c:v>0.24</c:v>
                </c:pt>
                <c:pt idx="96">
                  <c:v>0.24</c:v>
                </c:pt>
                <c:pt idx="97">
                  <c:v>0.17</c:v>
                </c:pt>
                <c:pt idx="98">
                  <c:v>0.21</c:v>
                </c:pt>
                <c:pt idx="99">
                  <c:v>0.24</c:v>
                </c:pt>
                <c:pt idx="100">
                  <c:v>0.24</c:v>
                </c:pt>
                <c:pt idx="101">
                  <c:v>0.19</c:v>
                </c:pt>
                <c:pt idx="102">
                  <c:v>0.21</c:v>
                </c:pt>
                <c:pt idx="103">
                  <c:v>0.26</c:v>
                </c:pt>
                <c:pt idx="104">
                  <c:v>0.25</c:v>
                </c:pt>
                <c:pt idx="105">
                  <c:v>0.24</c:v>
                </c:pt>
                <c:pt idx="106">
                  <c:v>0.2</c:v>
                </c:pt>
                <c:pt idx="107">
                  <c:v>0.24</c:v>
                </c:pt>
                <c:pt idx="108">
                  <c:v>0.24</c:v>
                </c:pt>
                <c:pt idx="109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8-4E94-869E-65684CE5A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0896464"/>
        <c:axId val="-130905248"/>
      </c:lineChart>
      <c:dateAx>
        <c:axId val="-130896464"/>
        <c:scaling>
          <c:orientation val="minMax"/>
          <c:min val="34335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 lvl="0"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0905248"/>
        <c:crosses val="autoZero"/>
        <c:auto val="1"/>
        <c:lblOffset val="100"/>
        <c:baseTimeUnit val="days"/>
        <c:majorUnit val="12"/>
        <c:majorTimeUnit val="months"/>
        <c:minorUnit val="6"/>
        <c:minorTimeUnit val="months"/>
      </c:dateAx>
      <c:valAx>
        <c:axId val="-13090524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0896464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layout/>
      <c:overlay val="0"/>
      <c:txPr>
        <a:bodyPr/>
        <a:lstStyle/>
        <a:p>
          <a:pPr lvl="0">
            <a:defRPr sz="12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6826845225798E-2"/>
          <c:y val="0.14264900481189899"/>
          <c:w val="0.92417728735654703"/>
          <c:h val="0.76934191819772502"/>
        </c:manualLayout>
      </c:layout>
      <c:lineChart>
        <c:grouping val="standard"/>
        <c:varyColors val="0"/>
        <c:ser>
          <c:idx val="0"/>
          <c:order val="0"/>
          <c:tx>
            <c:strRef>
              <c:f>'S20-Data'!$E$1</c:f>
              <c:strCache>
                <c:ptCount val="1"/>
                <c:pt idx="0">
                  <c:v>Conference Board's Consumer Confidence Index®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dLbls>
            <c:dLbl>
              <c:idx val="307"/>
              <c:layout>
                <c:manualLayout>
                  <c:x val="-4.6562587266659999E-3"/>
                  <c:y val="0.392717082239720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Oct Consumer Confidence:</a:t>
                    </a:r>
                  </a:p>
                  <a:p>
                    <a:r>
                      <a:rPr lang="en-US"/>
                      <a:t>125.9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98-4FAA-9769-C07EE4C593A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'S20-Data'!$D$2:$D$311</c:f>
              <c:numCache>
                <c:formatCode>mmm\ yyyy</c:formatCode>
                <c:ptCount val="310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</c:numCache>
            </c:numRef>
          </c:cat>
          <c:val>
            <c:numRef>
              <c:f>'S20-Data'!$E$2:$E$311</c:f>
              <c:numCache>
                <c:formatCode>0.0_)</c:formatCode>
                <c:ptCount val="310"/>
                <c:pt idx="0">
                  <c:v>50.239639157605602</c:v>
                </c:pt>
                <c:pt idx="1">
                  <c:v>47.31605779341055</c:v>
                </c:pt>
                <c:pt idx="2">
                  <c:v>56.498220583893541</c:v>
                </c:pt>
                <c:pt idx="3">
                  <c:v>65.055379738059841</c:v>
                </c:pt>
                <c:pt idx="4">
                  <c:v>71.901859653365491</c:v>
                </c:pt>
                <c:pt idx="5">
                  <c:v>71.901859653365491</c:v>
                </c:pt>
                <c:pt idx="6">
                  <c:v>61.168858776212595</c:v>
                </c:pt>
                <c:pt idx="7">
                  <c:v>59.016094365338482</c:v>
                </c:pt>
                <c:pt idx="8">
                  <c:v>57.338577532554382</c:v>
                </c:pt>
                <c:pt idx="9">
                  <c:v>54.629901330405822</c:v>
                </c:pt>
                <c:pt idx="10">
                  <c:v>65.597112381914414</c:v>
                </c:pt>
                <c:pt idx="11">
                  <c:v>78.053080912612202</c:v>
                </c:pt>
                <c:pt idx="12">
                  <c:v>76.714847767656153</c:v>
                </c:pt>
                <c:pt idx="13">
                  <c:v>68.487604945971427</c:v>
                </c:pt>
                <c:pt idx="14">
                  <c:v>63.238171100318802</c:v>
                </c:pt>
                <c:pt idx="15">
                  <c:v>67.550943808201012</c:v>
                </c:pt>
                <c:pt idx="16">
                  <c:v>61.871256341990566</c:v>
                </c:pt>
                <c:pt idx="17">
                  <c:v>58.592791923486246</c:v>
                </c:pt>
                <c:pt idx="18">
                  <c:v>59.201939383114635</c:v>
                </c:pt>
                <c:pt idx="19">
                  <c:v>59.337339118753469</c:v>
                </c:pt>
                <c:pt idx="20">
                  <c:v>63.753814839982645</c:v>
                </c:pt>
                <c:pt idx="21">
                  <c:v>60.523256452503837</c:v>
                </c:pt>
                <c:pt idx="22">
                  <c:v>71.887189510167701</c:v>
                </c:pt>
                <c:pt idx="23">
                  <c:v>79.763497425813213</c:v>
                </c:pt>
                <c:pt idx="24">
                  <c:v>82.592459180296046</c:v>
                </c:pt>
                <c:pt idx="25">
                  <c:v>79.862343936899677</c:v>
                </c:pt>
                <c:pt idx="26">
                  <c:v>86.726862437746234</c:v>
                </c:pt>
                <c:pt idx="27">
                  <c:v>92.066983554985526</c:v>
                </c:pt>
                <c:pt idx="28">
                  <c:v>88.909197447300727</c:v>
                </c:pt>
                <c:pt idx="29">
                  <c:v>92.515742074480798</c:v>
                </c:pt>
                <c:pt idx="30">
                  <c:v>91.303303068814273</c:v>
                </c:pt>
                <c:pt idx="31">
                  <c:v>90.351319254029903</c:v>
                </c:pt>
                <c:pt idx="32">
                  <c:v>89.508575017479274</c:v>
                </c:pt>
                <c:pt idx="33">
                  <c:v>89.125716780934283</c:v>
                </c:pt>
                <c:pt idx="34">
                  <c:v>100.41628770793491</c:v>
                </c:pt>
                <c:pt idx="35">
                  <c:v>103.41627415013502</c:v>
                </c:pt>
                <c:pt idx="36">
                  <c:v>101.41767645682339</c:v>
                </c:pt>
                <c:pt idx="37">
                  <c:v>99.381843067958471</c:v>
                </c:pt>
                <c:pt idx="38">
                  <c:v>100.18060575717018</c:v>
                </c:pt>
                <c:pt idx="39">
                  <c:v>104.64039535805541</c:v>
                </c:pt>
                <c:pt idx="40">
                  <c:v>101.99906323283743</c:v>
                </c:pt>
                <c:pt idx="41">
                  <c:v>94.597856705468672</c:v>
                </c:pt>
                <c:pt idx="42">
                  <c:v>101.43595023547175</c:v>
                </c:pt>
                <c:pt idx="43">
                  <c:v>102.38020986076722</c:v>
                </c:pt>
                <c:pt idx="44">
                  <c:v>97.28480417221229</c:v>
                </c:pt>
                <c:pt idx="45">
                  <c:v>96.310545527761448</c:v>
                </c:pt>
                <c:pt idx="46">
                  <c:v>101.60520823205997</c:v>
                </c:pt>
                <c:pt idx="47">
                  <c:v>99.167090341154221</c:v>
                </c:pt>
                <c:pt idx="48">
                  <c:v>88.405724604792013</c:v>
                </c:pt>
                <c:pt idx="49">
                  <c:v>98.001818714632691</c:v>
                </c:pt>
                <c:pt idx="50">
                  <c:v>98.400103320701831</c:v>
                </c:pt>
                <c:pt idx="51">
                  <c:v>104.82540044655477</c:v>
                </c:pt>
                <c:pt idx="52">
                  <c:v>103.53838524986585</c:v>
                </c:pt>
                <c:pt idx="53">
                  <c:v>100.0675041820036</c:v>
                </c:pt>
                <c:pt idx="54">
                  <c:v>106.98808599891865</c:v>
                </c:pt>
                <c:pt idx="55">
                  <c:v>111.98672421499154</c:v>
                </c:pt>
                <c:pt idx="56">
                  <c:v>111.81345570051182</c:v>
                </c:pt>
                <c:pt idx="57">
                  <c:v>107.28453521442562</c:v>
                </c:pt>
                <c:pt idx="58">
                  <c:v>109.47077839706046</c:v>
                </c:pt>
                <c:pt idx="59">
                  <c:v>114.24953510252128</c:v>
                </c:pt>
                <c:pt idx="60">
                  <c:v>118.73896379215255</c:v>
                </c:pt>
                <c:pt idx="61">
                  <c:v>118.87145251903408</c:v>
                </c:pt>
                <c:pt idx="62">
                  <c:v>118.53946730161537</c:v>
                </c:pt>
                <c:pt idx="63">
                  <c:v>118.51869705109721</c:v>
                </c:pt>
                <c:pt idx="64">
                  <c:v>127.88798267222856</c:v>
                </c:pt>
                <c:pt idx="65">
                  <c:v>129.88295775879473</c:v>
                </c:pt>
                <c:pt idx="66">
                  <c:v>126.34673058738349</c:v>
                </c:pt>
                <c:pt idx="67">
                  <c:v>127.61588457717642</c:v>
                </c:pt>
                <c:pt idx="68">
                  <c:v>130.19426365034283</c:v>
                </c:pt>
                <c:pt idx="69">
                  <c:v>123.39122768419523</c:v>
                </c:pt>
                <c:pt idx="70">
                  <c:v>128.09370856552391</c:v>
                </c:pt>
                <c:pt idx="71">
                  <c:v>136.21165568211828</c:v>
                </c:pt>
                <c:pt idx="72">
                  <c:v>128.3026623825165</c:v>
                </c:pt>
                <c:pt idx="73">
                  <c:v>137.37604790024054</c:v>
                </c:pt>
                <c:pt idx="74">
                  <c:v>133.80155122124441</c:v>
                </c:pt>
                <c:pt idx="75">
                  <c:v>137.20073329653249</c:v>
                </c:pt>
                <c:pt idx="76">
                  <c:v>136.30946734907388</c:v>
                </c:pt>
                <c:pt idx="77">
                  <c:v>138.22506683383762</c:v>
                </c:pt>
                <c:pt idx="78">
                  <c:v>137.21733916491931</c:v>
                </c:pt>
                <c:pt idx="79">
                  <c:v>133.1125720963355</c:v>
                </c:pt>
                <c:pt idx="80">
                  <c:v>126.36709452321841</c:v>
                </c:pt>
                <c:pt idx="81">
                  <c:v>119.2942182263896</c:v>
                </c:pt>
                <c:pt idx="82">
                  <c:v>126.38811688665005</c:v>
                </c:pt>
                <c:pt idx="83">
                  <c:v>126.66617041951228</c:v>
                </c:pt>
                <c:pt idx="84">
                  <c:v>128.93305106370042</c:v>
                </c:pt>
                <c:pt idx="85">
                  <c:v>133.1237390548653</c:v>
                </c:pt>
                <c:pt idx="86">
                  <c:v>133.95403708014084</c:v>
                </c:pt>
                <c:pt idx="87">
                  <c:v>135.51542311808419</c:v>
                </c:pt>
                <c:pt idx="88">
                  <c:v>137.67305175078516</c:v>
                </c:pt>
                <c:pt idx="89">
                  <c:v>138.96619323790816</c:v>
                </c:pt>
                <c:pt idx="90">
                  <c:v>136.22113468277274</c:v>
                </c:pt>
                <c:pt idx="91">
                  <c:v>136.04788476053767</c:v>
                </c:pt>
                <c:pt idx="92">
                  <c:v>134.21227638637237</c:v>
                </c:pt>
                <c:pt idx="93">
                  <c:v>130.45214103468496</c:v>
                </c:pt>
                <c:pt idx="94">
                  <c:v>136.96224846357094</c:v>
                </c:pt>
                <c:pt idx="95">
                  <c:v>141.68968619818119</c:v>
                </c:pt>
                <c:pt idx="96">
                  <c:v>144.71169982165154</c:v>
                </c:pt>
                <c:pt idx="97">
                  <c:v>140.81417991532879</c:v>
                </c:pt>
                <c:pt idx="98">
                  <c:v>137.0634879112724</c:v>
                </c:pt>
                <c:pt idx="99">
                  <c:v>137.70323451595613</c:v>
                </c:pt>
                <c:pt idx="100">
                  <c:v>144.68813106086543</c:v>
                </c:pt>
                <c:pt idx="101">
                  <c:v>139.19585532594186</c:v>
                </c:pt>
                <c:pt idx="102">
                  <c:v>142.97987069636969</c:v>
                </c:pt>
                <c:pt idx="103">
                  <c:v>140.84628872378229</c:v>
                </c:pt>
                <c:pt idx="104">
                  <c:v>142.52049475555759</c:v>
                </c:pt>
                <c:pt idx="105">
                  <c:v>135.77141606321669</c:v>
                </c:pt>
                <c:pt idx="106">
                  <c:v>132.59995636931231</c:v>
                </c:pt>
                <c:pt idx="107">
                  <c:v>128.55277753278193</c:v>
                </c:pt>
                <c:pt idx="108">
                  <c:v>115.73136660174433</c:v>
                </c:pt>
                <c:pt idx="109">
                  <c:v>109.24546972830333</c:v>
                </c:pt>
                <c:pt idx="110">
                  <c:v>116.86716103706189</c:v>
                </c:pt>
                <c:pt idx="111">
                  <c:v>109.85949484383613</c:v>
                </c:pt>
                <c:pt idx="112">
                  <c:v>116.10450000593951</c:v>
                </c:pt>
                <c:pt idx="113">
                  <c:v>118.8606641953412</c:v>
                </c:pt>
                <c:pt idx="114">
                  <c:v>116.29537284763528</c:v>
                </c:pt>
                <c:pt idx="115">
                  <c:v>114.03293680477557</c:v>
                </c:pt>
                <c:pt idx="116">
                  <c:v>96.998400385868294</c:v>
                </c:pt>
                <c:pt idx="117">
                  <c:v>85.270498490105837</c:v>
                </c:pt>
                <c:pt idx="118">
                  <c:v>84.886722713914864</c:v>
                </c:pt>
                <c:pt idx="119">
                  <c:v>94.565256889026188</c:v>
                </c:pt>
                <c:pt idx="120">
                  <c:v>97.811386283220102</c:v>
                </c:pt>
                <c:pt idx="121">
                  <c:v>94.980918636269706</c:v>
                </c:pt>
                <c:pt idx="122">
                  <c:v>110.70205747979762</c:v>
                </c:pt>
                <c:pt idx="123">
                  <c:v>108.49701505647772</c:v>
                </c:pt>
                <c:pt idx="124">
                  <c:v>110.29420312717397</c:v>
                </c:pt>
                <c:pt idx="125">
                  <c:v>106.26615047523846</c:v>
                </c:pt>
                <c:pt idx="126">
                  <c:v>97.421215720278042</c:v>
                </c:pt>
                <c:pt idx="127">
                  <c:v>94.537119654728897</c:v>
                </c:pt>
                <c:pt idx="128">
                  <c:v>93.725117406966248</c:v>
                </c:pt>
                <c:pt idx="129">
                  <c:v>79.561667412317902</c:v>
                </c:pt>
                <c:pt idx="130">
                  <c:v>84.898022332262983</c:v>
                </c:pt>
                <c:pt idx="131">
                  <c:v>80.745652953274359</c:v>
                </c:pt>
                <c:pt idx="132" formatCode="0.0">
                  <c:v>78.750588406373296</c:v>
                </c:pt>
                <c:pt idx="133" formatCode="0.0">
                  <c:v>64.804231451414282</c:v>
                </c:pt>
                <c:pt idx="134" formatCode="0.0">
                  <c:v>61.420304923426173</c:v>
                </c:pt>
                <c:pt idx="135" formatCode="0.0">
                  <c:v>80.953216703724095</c:v>
                </c:pt>
                <c:pt idx="136" formatCode="0.0">
                  <c:v>83.638025341994734</c:v>
                </c:pt>
                <c:pt idx="137" formatCode="0.0">
                  <c:v>83.519176234309654</c:v>
                </c:pt>
                <c:pt idx="138" formatCode="0.0">
                  <c:v>76.992358555287154</c:v>
                </c:pt>
                <c:pt idx="139" formatCode="0.0">
                  <c:v>81.718592389227496</c:v>
                </c:pt>
                <c:pt idx="140" formatCode="0.0">
                  <c:v>76.969937717445887</c:v>
                </c:pt>
                <c:pt idx="141" formatCode="0.0">
                  <c:v>81.725071205437501</c:v>
                </c:pt>
                <c:pt idx="142" formatCode="0.0">
                  <c:v>92.450552215290386</c:v>
                </c:pt>
                <c:pt idx="143" formatCode="0.0">
                  <c:v>94.813849308972664</c:v>
                </c:pt>
                <c:pt idx="144" formatCode="0.0">
                  <c:v>97.665494689841907</c:v>
                </c:pt>
                <c:pt idx="145" formatCode="0.0">
                  <c:v>88.476523324423056</c:v>
                </c:pt>
                <c:pt idx="146" formatCode="0.0">
                  <c:v>88.513255576556091</c:v>
                </c:pt>
                <c:pt idx="147" formatCode="0.0">
                  <c:v>93.034396613355284</c:v>
                </c:pt>
                <c:pt idx="148" formatCode="0.0">
                  <c:v>93.050955612467916</c:v>
                </c:pt>
                <c:pt idx="149" formatCode="0.0">
                  <c:v>102.80688384524038</c:v>
                </c:pt>
                <c:pt idx="150" formatCode="0.0">
                  <c:v>105.72871324463827</c:v>
                </c:pt>
                <c:pt idx="151" formatCode="0.0">
                  <c:v>98.690921767465412</c:v>
                </c:pt>
                <c:pt idx="152" formatCode="0.0">
                  <c:v>96.738777291793923</c:v>
                </c:pt>
                <c:pt idx="153" formatCode="0.0">
                  <c:v>92.894860820167054</c:v>
                </c:pt>
                <c:pt idx="154" formatCode="0.0">
                  <c:v>92.597189377781362</c:v>
                </c:pt>
                <c:pt idx="155" formatCode="0.0">
                  <c:v>102.68440255832368</c:v>
                </c:pt>
                <c:pt idx="156" formatCode="0.0">
                  <c:v>105.07843736729869</c:v>
                </c:pt>
                <c:pt idx="157" formatCode="0.0">
                  <c:v>104.38568285227272</c:v>
                </c:pt>
                <c:pt idx="158" formatCode="0.0">
                  <c:v>103.02698304178614</c:v>
                </c:pt>
                <c:pt idx="159" formatCode="0.0">
                  <c:v>97.5386400701029</c:v>
                </c:pt>
                <c:pt idx="160" formatCode="0.0">
                  <c:v>103.12513564930741</c:v>
                </c:pt>
                <c:pt idx="161" formatCode="0.0">
                  <c:v>106.20419776099894</c:v>
                </c:pt>
                <c:pt idx="162" formatCode="0.0">
                  <c:v>103.63174396564295</c:v>
                </c:pt>
                <c:pt idx="163" formatCode="0.0">
                  <c:v>105.49089691054272</c:v>
                </c:pt>
                <c:pt idx="164" formatCode="0.0">
                  <c:v>87.499870066738964</c:v>
                </c:pt>
                <c:pt idx="165" formatCode="0.0">
                  <c:v>85.158648928610347</c:v>
                </c:pt>
                <c:pt idx="166" formatCode="0.0">
                  <c:v>98.320030604740282</c:v>
                </c:pt>
                <c:pt idx="167" formatCode="0.0">
                  <c:v>103.81632265865377</c:v>
                </c:pt>
                <c:pt idx="168">
                  <c:v>106.77764391264876</c:v>
                </c:pt>
                <c:pt idx="169">
                  <c:v>102.66408317915473</c:v>
                </c:pt>
                <c:pt idx="170">
                  <c:v>107.51480174105146</c:v>
                </c:pt>
                <c:pt idx="171">
                  <c:v>109.81467205678737</c:v>
                </c:pt>
                <c:pt idx="172">
                  <c:v>104.69329288454117</c:v>
                </c:pt>
                <c:pt idx="173">
                  <c:v>105.3673599784704</c:v>
                </c:pt>
                <c:pt idx="174">
                  <c:v>107.00928292200282</c:v>
                </c:pt>
                <c:pt idx="175">
                  <c:v>100.19799670147948</c:v>
                </c:pt>
                <c:pt idx="176">
                  <c:v>105.87711208026239</c:v>
                </c:pt>
                <c:pt idx="177">
                  <c:v>105.14434257318797</c:v>
                </c:pt>
                <c:pt idx="178">
                  <c:v>105.30389935369917</c:v>
                </c:pt>
                <c:pt idx="179">
                  <c:v>109.99928464081172</c:v>
                </c:pt>
                <c:pt idx="180">
                  <c:v>110.20855763358959</c:v>
                </c:pt>
                <c:pt idx="181">
                  <c:v>111.15021627788437</c:v>
                </c:pt>
                <c:pt idx="182">
                  <c:v>108.15632487369987</c:v>
                </c:pt>
                <c:pt idx="183">
                  <c:v>106.28377117261792</c:v>
                </c:pt>
                <c:pt idx="184">
                  <c:v>108.51926770357105</c:v>
                </c:pt>
                <c:pt idx="185">
                  <c:v>105.26635471863797</c:v>
                </c:pt>
                <c:pt idx="186">
                  <c:v>111.94404220799083</c:v>
                </c:pt>
                <c:pt idx="187">
                  <c:v>105.55357425641614</c:v>
                </c:pt>
                <c:pt idx="188">
                  <c:v>99.461260636512549</c:v>
                </c:pt>
                <c:pt idx="189">
                  <c:v>95.239214127261377</c:v>
                </c:pt>
                <c:pt idx="190">
                  <c:v>87.780273094419414</c:v>
                </c:pt>
                <c:pt idx="191">
                  <c:v>90.621268526392967</c:v>
                </c:pt>
                <c:pt idx="192">
                  <c:v>87.315138415733401</c:v>
                </c:pt>
                <c:pt idx="193">
                  <c:v>76.387269899228542</c:v>
                </c:pt>
                <c:pt idx="194">
                  <c:v>65.856113453976775</c:v>
                </c:pt>
                <c:pt idx="195">
                  <c:v>62.760731028559441</c:v>
                </c:pt>
                <c:pt idx="196">
                  <c:v>58.066899620397784</c:v>
                </c:pt>
                <c:pt idx="197">
                  <c:v>50.974683134113093</c:v>
                </c:pt>
                <c:pt idx="198">
                  <c:v>51.943154247291446</c:v>
                </c:pt>
                <c:pt idx="199">
                  <c:v>58.475652915373971</c:v>
                </c:pt>
                <c:pt idx="200">
                  <c:v>61.372984247840897</c:v>
                </c:pt>
                <c:pt idx="201">
                  <c:v>38.828981463645327</c:v>
                </c:pt>
                <c:pt idx="202">
                  <c:v>44.651042535185702</c:v>
                </c:pt>
                <c:pt idx="203">
                  <c:v>38.622954476393794</c:v>
                </c:pt>
                <c:pt idx="204">
                  <c:v>37.383120530942897</c:v>
                </c:pt>
                <c:pt idx="205">
                  <c:v>25.302651347070434</c:v>
                </c:pt>
                <c:pt idx="206">
                  <c:v>26.901415595946151</c:v>
                </c:pt>
                <c:pt idx="207">
                  <c:v>40.809293862634306</c:v>
                </c:pt>
                <c:pt idx="208">
                  <c:v>54.805787325685344</c:v>
                </c:pt>
                <c:pt idx="209">
                  <c:v>49.324062325974424</c:v>
                </c:pt>
                <c:pt idx="210">
                  <c:v>47.371603723989821</c:v>
                </c:pt>
                <c:pt idx="211">
                  <c:v>54.478846827983446</c:v>
                </c:pt>
                <c:pt idx="212">
                  <c:v>53.425440657897866</c:v>
                </c:pt>
                <c:pt idx="213">
                  <c:v>48.671260305249248</c:v>
                </c:pt>
                <c:pt idx="214">
                  <c:v>50.640760854789413</c:v>
                </c:pt>
                <c:pt idx="215">
                  <c:v>53.623233876973885</c:v>
                </c:pt>
                <c:pt idx="216">
                  <c:v>56.453589951496191</c:v>
                </c:pt>
                <c:pt idx="217">
                  <c:v>46.424946144648338</c:v>
                </c:pt>
                <c:pt idx="218">
                  <c:v>52.292801549006001</c:v>
                </c:pt>
                <c:pt idx="219">
                  <c:v>57.735352170118645</c:v>
                </c:pt>
                <c:pt idx="220">
                  <c:v>62.660322672562643</c:v>
                </c:pt>
                <c:pt idx="221">
                  <c:v>54.313665616198797</c:v>
                </c:pt>
                <c:pt idx="222">
                  <c:v>51.025137189439114</c:v>
                </c:pt>
                <c:pt idx="223">
                  <c:v>53.178217676388954</c:v>
                </c:pt>
                <c:pt idx="224">
                  <c:v>48.610343317569445</c:v>
                </c:pt>
                <c:pt idx="225">
                  <c:v>49.91526522766155</c:v>
                </c:pt>
                <c:pt idx="226">
                  <c:v>57.82396919696621</c:v>
                </c:pt>
                <c:pt idx="227">
                  <c:v>63.401643378341554</c:v>
                </c:pt>
                <c:pt idx="228">
                  <c:v>64.791361061759659</c:v>
                </c:pt>
                <c:pt idx="229">
                  <c:v>72.023308872869919</c:v>
                </c:pt>
                <c:pt idx="230">
                  <c:v>63.824529522115334</c:v>
                </c:pt>
                <c:pt idx="231">
                  <c:v>66.019321057682788</c:v>
                </c:pt>
                <c:pt idx="232">
                  <c:v>61.742795346783666</c:v>
                </c:pt>
                <c:pt idx="233">
                  <c:v>57.61894592540726</c:v>
                </c:pt>
                <c:pt idx="234">
                  <c:v>59.227939258771855</c:v>
                </c:pt>
                <c:pt idx="235">
                  <c:v>45.181692264096355</c:v>
                </c:pt>
                <c:pt idx="236">
                  <c:v>46.368514537277107</c:v>
                </c:pt>
                <c:pt idx="237">
                  <c:v>40.867630298216149</c:v>
                </c:pt>
                <c:pt idx="238">
                  <c:v>55.172802225337229</c:v>
                </c:pt>
                <c:pt idx="239">
                  <c:v>64.757357691301124</c:v>
                </c:pt>
                <c:pt idx="240">
                  <c:v>61.510860561555816</c:v>
                </c:pt>
                <c:pt idx="241">
                  <c:v>70.787038289103322</c:v>
                </c:pt>
                <c:pt idx="242">
                  <c:v>69.5</c:v>
                </c:pt>
                <c:pt idx="243">
                  <c:v>68.7</c:v>
                </c:pt>
                <c:pt idx="244">
                  <c:v>64.400000000000006</c:v>
                </c:pt>
                <c:pt idx="245">
                  <c:v>62.7</c:v>
                </c:pt>
                <c:pt idx="246">
                  <c:v>65.400000000000006</c:v>
                </c:pt>
                <c:pt idx="247">
                  <c:v>61.3</c:v>
                </c:pt>
                <c:pt idx="248">
                  <c:v>68.400000000000006</c:v>
                </c:pt>
                <c:pt idx="249">
                  <c:v>73.099999999999994</c:v>
                </c:pt>
                <c:pt idx="250">
                  <c:v>71.5</c:v>
                </c:pt>
                <c:pt idx="251">
                  <c:v>66.7</c:v>
                </c:pt>
                <c:pt idx="252">
                  <c:v>58.6</c:v>
                </c:pt>
                <c:pt idx="253">
                  <c:v>69.599999999999994</c:v>
                </c:pt>
                <c:pt idx="254">
                  <c:v>61.9</c:v>
                </c:pt>
                <c:pt idx="255">
                  <c:v>68.099999999999994</c:v>
                </c:pt>
                <c:pt idx="256">
                  <c:v>74.3</c:v>
                </c:pt>
                <c:pt idx="257">
                  <c:v>82.1</c:v>
                </c:pt>
                <c:pt idx="258">
                  <c:v>80.3</c:v>
                </c:pt>
                <c:pt idx="259">
                  <c:v>81.5</c:v>
                </c:pt>
                <c:pt idx="260">
                  <c:v>80.2</c:v>
                </c:pt>
                <c:pt idx="261">
                  <c:v>71.2</c:v>
                </c:pt>
                <c:pt idx="262">
                  <c:v>72</c:v>
                </c:pt>
                <c:pt idx="263">
                  <c:v>77.5</c:v>
                </c:pt>
                <c:pt idx="264">
                  <c:v>79.400000000000006</c:v>
                </c:pt>
                <c:pt idx="265">
                  <c:v>78.099999999999994</c:v>
                </c:pt>
                <c:pt idx="266">
                  <c:v>83.9</c:v>
                </c:pt>
                <c:pt idx="267">
                  <c:v>82.3</c:v>
                </c:pt>
                <c:pt idx="268">
                  <c:v>82.2</c:v>
                </c:pt>
                <c:pt idx="269">
                  <c:v>85.2</c:v>
                </c:pt>
                <c:pt idx="270">
                  <c:v>90.3</c:v>
                </c:pt>
                <c:pt idx="271">
                  <c:v>92.4</c:v>
                </c:pt>
                <c:pt idx="272">
                  <c:v>92.4</c:v>
                </c:pt>
                <c:pt idx="273">
                  <c:v>86</c:v>
                </c:pt>
                <c:pt idx="274">
                  <c:v>94.5</c:v>
                </c:pt>
                <c:pt idx="275">
                  <c:v>91</c:v>
                </c:pt>
                <c:pt idx="276">
                  <c:v>92.6</c:v>
                </c:pt>
                <c:pt idx="277">
                  <c:v>103.8</c:v>
                </c:pt>
                <c:pt idx="278" formatCode="0.0">
                  <c:v>95.4</c:v>
                </c:pt>
                <c:pt idx="279" formatCode="0.0">
                  <c:v>101.3</c:v>
                </c:pt>
                <c:pt idx="280">
                  <c:v>95.2</c:v>
                </c:pt>
                <c:pt idx="281">
                  <c:v>94.6</c:v>
                </c:pt>
                <c:pt idx="282">
                  <c:v>101.4</c:v>
                </c:pt>
                <c:pt idx="283">
                  <c:v>91</c:v>
                </c:pt>
                <c:pt idx="284">
                  <c:v>101.3</c:v>
                </c:pt>
                <c:pt idx="285">
                  <c:v>103</c:v>
                </c:pt>
                <c:pt idx="286">
                  <c:v>99.1</c:v>
                </c:pt>
                <c:pt idx="287">
                  <c:v>90.4</c:v>
                </c:pt>
                <c:pt idx="288">
                  <c:v>96.3</c:v>
                </c:pt>
                <c:pt idx="289">
                  <c:v>98.1</c:v>
                </c:pt>
                <c:pt idx="290" formatCode="General">
                  <c:v>94</c:v>
                </c:pt>
                <c:pt idx="291" formatCode="General">
                  <c:v>96.2</c:v>
                </c:pt>
                <c:pt idx="292" formatCode="General">
                  <c:v>94.7</c:v>
                </c:pt>
                <c:pt idx="293" formatCode="General">
                  <c:v>92.6</c:v>
                </c:pt>
                <c:pt idx="294" formatCode="General">
                  <c:v>97.4</c:v>
                </c:pt>
                <c:pt idx="295" formatCode="General">
                  <c:v>96.7</c:v>
                </c:pt>
                <c:pt idx="296" formatCode="General">
                  <c:v>101.1</c:v>
                </c:pt>
                <c:pt idx="297" formatCode="General">
                  <c:v>100.8</c:v>
                </c:pt>
                <c:pt idx="298" formatCode="General">
                  <c:v>109.4</c:v>
                </c:pt>
                <c:pt idx="299" formatCode="General">
                  <c:v>113.3</c:v>
                </c:pt>
                <c:pt idx="300" formatCode="General">
                  <c:v>111.8</c:v>
                </c:pt>
                <c:pt idx="301" formatCode="General">
                  <c:v>116.1</c:v>
                </c:pt>
                <c:pt idx="302" formatCode="General">
                  <c:v>124.9</c:v>
                </c:pt>
                <c:pt idx="303" formatCode="General">
                  <c:v>120.3</c:v>
                </c:pt>
                <c:pt idx="304" formatCode="General">
                  <c:v>126.85</c:v>
                </c:pt>
                <c:pt idx="305" formatCode="General">
                  <c:v>117.3</c:v>
                </c:pt>
                <c:pt idx="306" formatCode="General">
                  <c:v>120</c:v>
                </c:pt>
                <c:pt idx="307" formatCode="General">
                  <c:v>122.9</c:v>
                </c:pt>
                <c:pt idx="308" formatCode="General">
                  <c:v>120.6</c:v>
                </c:pt>
                <c:pt idx="309" formatCode="General">
                  <c:v>125.9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7-43C9-8A6F-51CDB32DA91E}"/>
            </c:ext>
          </c:extLst>
        </c:ser>
        <c:ser>
          <c:idx val="1"/>
          <c:order val="1"/>
          <c:tx>
            <c:strRef>
              <c:f>'S20-Data'!$F$1</c:f>
              <c:strCache>
                <c:ptCount val="1"/>
                <c:pt idx="0">
                  <c:v>Michigan/Reuters Consumer Sentiment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dLbls>
            <c:dLbl>
              <c:idx val="307"/>
              <c:layout>
                <c:manualLayout>
                  <c:x val="-9.3125174533321194E-3"/>
                  <c:y val="0.364583333333332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Oct Consumer Sentiment:</a:t>
                    </a:r>
                  </a:p>
                  <a:p>
                    <a:r>
                      <a:rPr lang="en-US"/>
                      <a:t>100.7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98-4FAA-9769-C07EE4C593A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'S20-Data'!$D$2:$D$311</c:f>
              <c:numCache>
                <c:formatCode>mmm\ yyyy</c:formatCode>
                <c:ptCount val="310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</c:numCache>
            </c:numRef>
          </c:cat>
          <c:val>
            <c:numRef>
              <c:f>'S20-Data'!$F$2:$F$311</c:f>
              <c:numCache>
                <c:formatCode>0.0</c:formatCode>
                <c:ptCount val="310"/>
                <c:pt idx="0">
                  <c:v>67.5</c:v>
                </c:pt>
                <c:pt idx="1">
                  <c:v>68.8</c:v>
                </c:pt>
                <c:pt idx="2">
                  <c:v>76</c:v>
                </c:pt>
                <c:pt idx="3">
                  <c:v>77.2</c:v>
                </c:pt>
                <c:pt idx="4">
                  <c:v>79.2</c:v>
                </c:pt>
                <c:pt idx="5">
                  <c:v>80.400000000000006</c:v>
                </c:pt>
                <c:pt idx="6">
                  <c:v>76.599999999999994</c:v>
                </c:pt>
                <c:pt idx="7">
                  <c:v>76.099999999999994</c:v>
                </c:pt>
                <c:pt idx="8">
                  <c:v>75.599999999999994</c:v>
                </c:pt>
                <c:pt idx="9">
                  <c:v>73.3</c:v>
                </c:pt>
                <c:pt idx="10">
                  <c:v>85.3</c:v>
                </c:pt>
                <c:pt idx="11">
                  <c:v>91</c:v>
                </c:pt>
                <c:pt idx="12">
                  <c:v>89.3</c:v>
                </c:pt>
                <c:pt idx="13">
                  <c:v>86.6</c:v>
                </c:pt>
                <c:pt idx="14">
                  <c:v>85.9</c:v>
                </c:pt>
                <c:pt idx="15">
                  <c:v>85.6</c:v>
                </c:pt>
                <c:pt idx="16">
                  <c:v>80.3</c:v>
                </c:pt>
                <c:pt idx="17">
                  <c:v>81.5</c:v>
                </c:pt>
                <c:pt idx="18">
                  <c:v>77</c:v>
                </c:pt>
                <c:pt idx="19">
                  <c:v>77.3</c:v>
                </c:pt>
                <c:pt idx="20">
                  <c:v>77.900000000000006</c:v>
                </c:pt>
                <c:pt idx="21">
                  <c:v>82.7</c:v>
                </c:pt>
                <c:pt idx="22">
                  <c:v>81.2</c:v>
                </c:pt>
                <c:pt idx="23">
                  <c:v>88.2</c:v>
                </c:pt>
                <c:pt idx="24">
                  <c:v>94.3</c:v>
                </c:pt>
                <c:pt idx="25">
                  <c:v>93.2</c:v>
                </c:pt>
                <c:pt idx="26">
                  <c:v>91.5</c:v>
                </c:pt>
                <c:pt idx="27">
                  <c:v>92.6</c:v>
                </c:pt>
                <c:pt idx="28">
                  <c:v>92.8</c:v>
                </c:pt>
                <c:pt idx="29">
                  <c:v>91.2</c:v>
                </c:pt>
                <c:pt idx="30">
                  <c:v>89</c:v>
                </c:pt>
                <c:pt idx="31">
                  <c:v>91.7</c:v>
                </c:pt>
                <c:pt idx="32">
                  <c:v>91.5</c:v>
                </c:pt>
                <c:pt idx="33">
                  <c:v>92.7</c:v>
                </c:pt>
                <c:pt idx="34">
                  <c:v>91.6</c:v>
                </c:pt>
                <c:pt idx="35">
                  <c:v>95.1</c:v>
                </c:pt>
                <c:pt idx="36">
                  <c:v>97.6</c:v>
                </c:pt>
                <c:pt idx="37">
                  <c:v>95.1</c:v>
                </c:pt>
                <c:pt idx="38">
                  <c:v>90.3</c:v>
                </c:pt>
                <c:pt idx="39">
                  <c:v>92.5</c:v>
                </c:pt>
                <c:pt idx="40">
                  <c:v>89.8</c:v>
                </c:pt>
                <c:pt idx="41">
                  <c:v>92.7</c:v>
                </c:pt>
                <c:pt idx="42">
                  <c:v>94.4</c:v>
                </c:pt>
                <c:pt idx="43">
                  <c:v>96.2</c:v>
                </c:pt>
                <c:pt idx="44">
                  <c:v>88.9</c:v>
                </c:pt>
                <c:pt idx="45">
                  <c:v>90.2</c:v>
                </c:pt>
                <c:pt idx="46">
                  <c:v>88.2</c:v>
                </c:pt>
                <c:pt idx="47">
                  <c:v>91</c:v>
                </c:pt>
                <c:pt idx="48">
                  <c:v>89.3</c:v>
                </c:pt>
                <c:pt idx="49">
                  <c:v>88.5</c:v>
                </c:pt>
                <c:pt idx="50">
                  <c:v>93.7</c:v>
                </c:pt>
                <c:pt idx="51">
                  <c:v>92.7</c:v>
                </c:pt>
                <c:pt idx="52">
                  <c:v>89.4</c:v>
                </c:pt>
                <c:pt idx="53">
                  <c:v>92.4</c:v>
                </c:pt>
                <c:pt idx="54">
                  <c:v>94.7</c:v>
                </c:pt>
                <c:pt idx="55">
                  <c:v>95.3</c:v>
                </c:pt>
                <c:pt idx="56">
                  <c:v>94.7</c:v>
                </c:pt>
                <c:pt idx="57">
                  <c:v>96.5</c:v>
                </c:pt>
                <c:pt idx="58">
                  <c:v>99.2</c:v>
                </c:pt>
                <c:pt idx="59">
                  <c:v>96.9</c:v>
                </c:pt>
                <c:pt idx="60">
                  <c:v>97.4</c:v>
                </c:pt>
                <c:pt idx="61">
                  <c:v>99.7</c:v>
                </c:pt>
                <c:pt idx="62">
                  <c:v>100</c:v>
                </c:pt>
                <c:pt idx="63">
                  <c:v>101.4</c:v>
                </c:pt>
                <c:pt idx="64">
                  <c:v>103.2</c:v>
                </c:pt>
                <c:pt idx="65">
                  <c:v>104.5</c:v>
                </c:pt>
                <c:pt idx="66">
                  <c:v>107.1</c:v>
                </c:pt>
                <c:pt idx="67">
                  <c:v>104.4</c:v>
                </c:pt>
                <c:pt idx="68">
                  <c:v>106</c:v>
                </c:pt>
                <c:pt idx="69">
                  <c:v>105.6</c:v>
                </c:pt>
                <c:pt idx="70">
                  <c:v>107.2</c:v>
                </c:pt>
                <c:pt idx="71">
                  <c:v>102.1</c:v>
                </c:pt>
                <c:pt idx="72">
                  <c:v>106.6</c:v>
                </c:pt>
                <c:pt idx="73">
                  <c:v>110.4</c:v>
                </c:pt>
                <c:pt idx="74">
                  <c:v>106.5</c:v>
                </c:pt>
                <c:pt idx="75">
                  <c:v>108.7</c:v>
                </c:pt>
                <c:pt idx="76">
                  <c:v>106.5</c:v>
                </c:pt>
                <c:pt idx="77">
                  <c:v>105.6</c:v>
                </c:pt>
                <c:pt idx="78">
                  <c:v>105.2</c:v>
                </c:pt>
                <c:pt idx="79">
                  <c:v>104.4</c:v>
                </c:pt>
                <c:pt idx="80">
                  <c:v>100.9</c:v>
                </c:pt>
                <c:pt idx="81">
                  <c:v>97.4</c:v>
                </c:pt>
                <c:pt idx="82">
                  <c:v>102.7</c:v>
                </c:pt>
                <c:pt idx="83">
                  <c:v>100.5</c:v>
                </c:pt>
                <c:pt idx="84">
                  <c:v>103.9</c:v>
                </c:pt>
                <c:pt idx="85">
                  <c:v>108.1</c:v>
                </c:pt>
                <c:pt idx="86">
                  <c:v>105.7</c:v>
                </c:pt>
                <c:pt idx="87">
                  <c:v>104.6</c:v>
                </c:pt>
                <c:pt idx="88">
                  <c:v>106.8</c:v>
                </c:pt>
                <c:pt idx="89">
                  <c:v>107.3</c:v>
                </c:pt>
                <c:pt idx="90">
                  <c:v>106</c:v>
                </c:pt>
                <c:pt idx="91">
                  <c:v>104.5</c:v>
                </c:pt>
                <c:pt idx="92">
                  <c:v>107.2</c:v>
                </c:pt>
                <c:pt idx="93">
                  <c:v>103.2</c:v>
                </c:pt>
                <c:pt idx="94">
                  <c:v>107.2</c:v>
                </c:pt>
                <c:pt idx="95">
                  <c:v>105.4</c:v>
                </c:pt>
                <c:pt idx="96">
                  <c:v>112</c:v>
                </c:pt>
                <c:pt idx="97">
                  <c:v>111.3</c:v>
                </c:pt>
                <c:pt idx="98">
                  <c:v>107.1</c:v>
                </c:pt>
                <c:pt idx="99">
                  <c:v>109.2</c:v>
                </c:pt>
                <c:pt idx="100">
                  <c:v>110.7</c:v>
                </c:pt>
                <c:pt idx="101">
                  <c:v>106.4</c:v>
                </c:pt>
                <c:pt idx="102">
                  <c:v>108.3</c:v>
                </c:pt>
                <c:pt idx="103">
                  <c:v>107.3</c:v>
                </c:pt>
                <c:pt idx="104">
                  <c:v>106.8</c:v>
                </c:pt>
                <c:pt idx="105">
                  <c:v>105.8</c:v>
                </c:pt>
                <c:pt idx="106">
                  <c:v>107.6</c:v>
                </c:pt>
                <c:pt idx="107">
                  <c:v>98.4</c:v>
                </c:pt>
                <c:pt idx="108">
                  <c:v>94.7</c:v>
                </c:pt>
                <c:pt idx="109">
                  <c:v>90.6</c:v>
                </c:pt>
                <c:pt idx="110">
                  <c:v>91.5</c:v>
                </c:pt>
                <c:pt idx="111">
                  <c:v>88.4</c:v>
                </c:pt>
                <c:pt idx="112">
                  <c:v>92</c:v>
                </c:pt>
                <c:pt idx="113">
                  <c:v>92.6</c:v>
                </c:pt>
                <c:pt idx="114">
                  <c:v>92.4</c:v>
                </c:pt>
                <c:pt idx="115">
                  <c:v>91.5</c:v>
                </c:pt>
                <c:pt idx="116">
                  <c:v>81.8</c:v>
                </c:pt>
                <c:pt idx="117">
                  <c:v>82.7</c:v>
                </c:pt>
                <c:pt idx="118">
                  <c:v>83.9</c:v>
                </c:pt>
                <c:pt idx="119">
                  <c:v>88.8</c:v>
                </c:pt>
                <c:pt idx="120">
                  <c:v>93</c:v>
                </c:pt>
                <c:pt idx="121">
                  <c:v>90.7</c:v>
                </c:pt>
                <c:pt idx="122">
                  <c:v>95.7</c:v>
                </c:pt>
                <c:pt idx="123">
                  <c:v>93</c:v>
                </c:pt>
                <c:pt idx="124">
                  <c:v>96.9</c:v>
                </c:pt>
                <c:pt idx="125">
                  <c:v>92.4</c:v>
                </c:pt>
                <c:pt idx="126">
                  <c:v>88.1</c:v>
                </c:pt>
                <c:pt idx="127">
                  <c:v>87.6</c:v>
                </c:pt>
                <c:pt idx="128">
                  <c:v>86.1</c:v>
                </c:pt>
                <c:pt idx="129">
                  <c:v>80.599999999999994</c:v>
                </c:pt>
                <c:pt idx="130">
                  <c:v>84.2</c:v>
                </c:pt>
                <c:pt idx="131">
                  <c:v>86.7</c:v>
                </c:pt>
                <c:pt idx="132">
                  <c:v>82.4</c:v>
                </c:pt>
                <c:pt idx="133">
                  <c:v>79.900000000000006</c:v>
                </c:pt>
                <c:pt idx="134">
                  <c:v>77.599999999999994</c:v>
                </c:pt>
                <c:pt idx="135">
                  <c:v>86</c:v>
                </c:pt>
                <c:pt idx="136">
                  <c:v>92.1</c:v>
                </c:pt>
                <c:pt idx="137">
                  <c:v>89.7</c:v>
                </c:pt>
                <c:pt idx="138">
                  <c:v>90.9</c:v>
                </c:pt>
                <c:pt idx="139">
                  <c:v>89.3</c:v>
                </c:pt>
                <c:pt idx="140">
                  <c:v>87.7</c:v>
                </c:pt>
                <c:pt idx="141">
                  <c:v>89.6</c:v>
                </c:pt>
                <c:pt idx="142">
                  <c:v>93.7</c:v>
                </c:pt>
                <c:pt idx="143">
                  <c:v>92.6</c:v>
                </c:pt>
                <c:pt idx="144">
                  <c:v>103.8</c:v>
                </c:pt>
                <c:pt idx="145">
                  <c:v>94.4</c:v>
                </c:pt>
                <c:pt idx="146">
                  <c:v>95.8</c:v>
                </c:pt>
                <c:pt idx="147">
                  <c:v>94.2</c:v>
                </c:pt>
                <c:pt idx="148">
                  <c:v>90.2</c:v>
                </c:pt>
                <c:pt idx="149">
                  <c:v>95.6</c:v>
                </c:pt>
                <c:pt idx="150">
                  <c:v>96.7</c:v>
                </c:pt>
                <c:pt idx="151">
                  <c:v>95.9</c:v>
                </c:pt>
                <c:pt idx="152">
                  <c:v>94.2</c:v>
                </c:pt>
                <c:pt idx="153">
                  <c:v>91.7</c:v>
                </c:pt>
                <c:pt idx="154">
                  <c:v>92.8</c:v>
                </c:pt>
                <c:pt idx="155">
                  <c:v>97.1</c:v>
                </c:pt>
                <c:pt idx="156">
                  <c:v>95.5</c:v>
                </c:pt>
                <c:pt idx="157">
                  <c:v>94.1</c:v>
                </c:pt>
                <c:pt idx="158">
                  <c:v>92.6</c:v>
                </c:pt>
                <c:pt idx="159">
                  <c:v>87.7</c:v>
                </c:pt>
                <c:pt idx="160">
                  <c:v>86.9</c:v>
                </c:pt>
                <c:pt idx="161">
                  <c:v>96</c:v>
                </c:pt>
                <c:pt idx="162">
                  <c:v>96.5</c:v>
                </c:pt>
                <c:pt idx="163">
                  <c:v>89.1</c:v>
                </c:pt>
                <c:pt idx="164">
                  <c:v>76.900000000000006</c:v>
                </c:pt>
                <c:pt idx="165">
                  <c:v>74.2</c:v>
                </c:pt>
                <c:pt idx="166">
                  <c:v>81.599999999999994</c:v>
                </c:pt>
                <c:pt idx="167">
                  <c:v>91.5</c:v>
                </c:pt>
                <c:pt idx="168">
                  <c:v>91.2</c:v>
                </c:pt>
                <c:pt idx="169">
                  <c:v>86.7</c:v>
                </c:pt>
                <c:pt idx="170">
                  <c:v>88.9</c:v>
                </c:pt>
                <c:pt idx="171">
                  <c:v>87.4</c:v>
                </c:pt>
                <c:pt idx="172">
                  <c:v>79.099999999999994</c:v>
                </c:pt>
                <c:pt idx="173">
                  <c:v>84.9</c:v>
                </c:pt>
                <c:pt idx="174">
                  <c:v>84.7</c:v>
                </c:pt>
                <c:pt idx="175">
                  <c:v>82</c:v>
                </c:pt>
                <c:pt idx="176">
                  <c:v>85.4</c:v>
                </c:pt>
                <c:pt idx="177">
                  <c:v>93.6</c:v>
                </c:pt>
                <c:pt idx="178">
                  <c:v>92.1</c:v>
                </c:pt>
                <c:pt idx="179">
                  <c:v>91.7</c:v>
                </c:pt>
                <c:pt idx="180">
                  <c:v>96.9</c:v>
                </c:pt>
                <c:pt idx="181">
                  <c:v>91.3</c:v>
                </c:pt>
                <c:pt idx="182">
                  <c:v>88.4</c:v>
                </c:pt>
                <c:pt idx="183">
                  <c:v>87.1</c:v>
                </c:pt>
                <c:pt idx="184">
                  <c:v>88.3</c:v>
                </c:pt>
                <c:pt idx="185">
                  <c:v>85.3</c:v>
                </c:pt>
                <c:pt idx="186">
                  <c:v>90.4</c:v>
                </c:pt>
                <c:pt idx="187">
                  <c:v>83.4</c:v>
                </c:pt>
                <c:pt idx="188">
                  <c:v>83.4</c:v>
                </c:pt>
                <c:pt idx="189">
                  <c:v>80.900000000000006</c:v>
                </c:pt>
                <c:pt idx="190">
                  <c:v>76.099999999999994</c:v>
                </c:pt>
                <c:pt idx="191">
                  <c:v>75.5</c:v>
                </c:pt>
                <c:pt idx="192">
                  <c:v>78.400000000000006</c:v>
                </c:pt>
                <c:pt idx="193">
                  <c:v>70.8</c:v>
                </c:pt>
                <c:pt idx="194">
                  <c:v>69.5</c:v>
                </c:pt>
                <c:pt idx="195">
                  <c:v>62.6</c:v>
                </c:pt>
                <c:pt idx="196">
                  <c:v>59.8</c:v>
                </c:pt>
                <c:pt idx="197">
                  <c:v>56.4</c:v>
                </c:pt>
                <c:pt idx="198">
                  <c:v>61.2</c:v>
                </c:pt>
                <c:pt idx="199">
                  <c:v>63</c:v>
                </c:pt>
                <c:pt idx="200">
                  <c:v>70.3</c:v>
                </c:pt>
                <c:pt idx="201">
                  <c:v>57.6</c:v>
                </c:pt>
                <c:pt idx="202">
                  <c:v>55.3</c:v>
                </c:pt>
                <c:pt idx="203">
                  <c:v>60.1</c:v>
                </c:pt>
                <c:pt idx="204">
                  <c:v>61.2</c:v>
                </c:pt>
                <c:pt idx="205">
                  <c:v>56.3</c:v>
                </c:pt>
                <c:pt idx="206">
                  <c:v>57.3</c:v>
                </c:pt>
                <c:pt idx="207">
                  <c:v>65.099999999999994</c:v>
                </c:pt>
                <c:pt idx="208">
                  <c:v>68.7</c:v>
                </c:pt>
                <c:pt idx="209">
                  <c:v>70.8</c:v>
                </c:pt>
                <c:pt idx="210">
                  <c:v>66</c:v>
                </c:pt>
                <c:pt idx="211">
                  <c:v>65.7</c:v>
                </c:pt>
                <c:pt idx="212">
                  <c:v>73.5</c:v>
                </c:pt>
                <c:pt idx="213">
                  <c:v>70.599999999999994</c:v>
                </c:pt>
                <c:pt idx="214">
                  <c:v>67.400000000000006</c:v>
                </c:pt>
                <c:pt idx="215">
                  <c:v>72.5</c:v>
                </c:pt>
                <c:pt idx="216">
                  <c:v>74.400000000000006</c:v>
                </c:pt>
                <c:pt idx="217">
                  <c:v>73.599999999999994</c:v>
                </c:pt>
                <c:pt idx="218">
                  <c:v>73.599999999999994</c:v>
                </c:pt>
                <c:pt idx="219">
                  <c:v>72.2</c:v>
                </c:pt>
                <c:pt idx="220">
                  <c:v>73.599999999999994</c:v>
                </c:pt>
                <c:pt idx="221">
                  <c:v>76</c:v>
                </c:pt>
                <c:pt idx="222">
                  <c:v>67.8</c:v>
                </c:pt>
                <c:pt idx="223">
                  <c:v>68.900000000000006</c:v>
                </c:pt>
                <c:pt idx="224">
                  <c:v>68.2</c:v>
                </c:pt>
                <c:pt idx="225">
                  <c:v>67.7</c:v>
                </c:pt>
                <c:pt idx="226">
                  <c:v>71.599999999999994</c:v>
                </c:pt>
                <c:pt idx="227">
                  <c:v>74.5</c:v>
                </c:pt>
                <c:pt idx="228">
                  <c:v>74.2</c:v>
                </c:pt>
                <c:pt idx="229">
                  <c:v>77.5</c:v>
                </c:pt>
                <c:pt idx="230">
                  <c:v>67.5</c:v>
                </c:pt>
                <c:pt idx="231">
                  <c:v>69.8</c:v>
                </c:pt>
                <c:pt idx="232">
                  <c:v>74.3</c:v>
                </c:pt>
                <c:pt idx="233">
                  <c:v>71.5</c:v>
                </c:pt>
                <c:pt idx="234">
                  <c:v>63.7</c:v>
                </c:pt>
                <c:pt idx="235">
                  <c:v>55.8</c:v>
                </c:pt>
                <c:pt idx="236">
                  <c:v>59.5</c:v>
                </c:pt>
                <c:pt idx="237">
                  <c:v>60.8</c:v>
                </c:pt>
                <c:pt idx="238">
                  <c:v>63.7</c:v>
                </c:pt>
                <c:pt idx="239">
                  <c:v>69.900000000000006</c:v>
                </c:pt>
                <c:pt idx="240">
                  <c:v>75</c:v>
                </c:pt>
                <c:pt idx="241">
                  <c:v>75.3</c:v>
                </c:pt>
                <c:pt idx="242">
                  <c:v>76.2</c:v>
                </c:pt>
                <c:pt idx="243">
                  <c:v>76.400000000000006</c:v>
                </c:pt>
                <c:pt idx="244">
                  <c:v>79.3</c:v>
                </c:pt>
                <c:pt idx="245">
                  <c:v>73.2</c:v>
                </c:pt>
                <c:pt idx="246">
                  <c:v>72.3</c:v>
                </c:pt>
                <c:pt idx="247">
                  <c:v>74.3</c:v>
                </c:pt>
                <c:pt idx="248">
                  <c:v>78.3</c:v>
                </c:pt>
                <c:pt idx="249">
                  <c:v>82.6</c:v>
                </c:pt>
                <c:pt idx="250">
                  <c:v>82.7</c:v>
                </c:pt>
                <c:pt idx="251">
                  <c:v>72.900000000000006</c:v>
                </c:pt>
                <c:pt idx="252">
                  <c:v>73.8</c:v>
                </c:pt>
                <c:pt idx="253">
                  <c:v>77.599999999999994</c:v>
                </c:pt>
                <c:pt idx="254">
                  <c:v>78.599999999999994</c:v>
                </c:pt>
                <c:pt idx="255">
                  <c:v>76.400000000000006</c:v>
                </c:pt>
                <c:pt idx="256">
                  <c:v>84.5</c:v>
                </c:pt>
                <c:pt idx="257">
                  <c:v>84.1</c:v>
                </c:pt>
                <c:pt idx="258">
                  <c:v>85.1</c:v>
                </c:pt>
                <c:pt idx="259">
                  <c:v>82.1</c:v>
                </c:pt>
                <c:pt idx="260">
                  <c:v>77.5</c:v>
                </c:pt>
                <c:pt idx="261">
                  <c:v>73.2</c:v>
                </c:pt>
                <c:pt idx="262">
                  <c:v>75.099999999999994</c:v>
                </c:pt>
                <c:pt idx="263">
                  <c:v>82.5</c:v>
                </c:pt>
                <c:pt idx="264">
                  <c:v>81.2</c:v>
                </c:pt>
                <c:pt idx="265">
                  <c:v>81.599999999999994</c:v>
                </c:pt>
                <c:pt idx="266">
                  <c:v>80</c:v>
                </c:pt>
                <c:pt idx="267">
                  <c:v>84.1</c:v>
                </c:pt>
                <c:pt idx="268">
                  <c:v>81.900000000000006</c:v>
                </c:pt>
                <c:pt idx="269">
                  <c:v>82.5</c:v>
                </c:pt>
                <c:pt idx="270">
                  <c:v>81.8</c:v>
                </c:pt>
                <c:pt idx="271">
                  <c:v>82.5</c:v>
                </c:pt>
                <c:pt idx="272">
                  <c:v>84.6</c:v>
                </c:pt>
                <c:pt idx="273">
                  <c:v>86.9</c:v>
                </c:pt>
                <c:pt idx="274">
                  <c:v>88.8</c:v>
                </c:pt>
                <c:pt idx="275">
                  <c:v>93.6</c:v>
                </c:pt>
                <c:pt idx="276">
                  <c:v>98.1</c:v>
                </c:pt>
                <c:pt idx="277">
                  <c:v>95.4</c:v>
                </c:pt>
                <c:pt idx="278">
                  <c:v>93</c:v>
                </c:pt>
                <c:pt idx="279">
                  <c:v>95.9</c:v>
                </c:pt>
                <c:pt idx="280">
                  <c:v>90.7</c:v>
                </c:pt>
                <c:pt idx="281">
                  <c:v>96.1</c:v>
                </c:pt>
                <c:pt idx="282">
                  <c:v>93.1</c:v>
                </c:pt>
                <c:pt idx="283">
                  <c:v>91.9</c:v>
                </c:pt>
                <c:pt idx="284">
                  <c:v>87.2</c:v>
                </c:pt>
                <c:pt idx="285">
                  <c:v>90</c:v>
                </c:pt>
                <c:pt idx="286">
                  <c:v>91.3</c:v>
                </c:pt>
                <c:pt idx="287">
                  <c:v>92.6</c:v>
                </c:pt>
                <c:pt idx="288">
                  <c:v>92</c:v>
                </c:pt>
                <c:pt idx="289">
                  <c:v>91.7</c:v>
                </c:pt>
                <c:pt idx="290">
                  <c:v>91</c:v>
                </c:pt>
                <c:pt idx="291">
                  <c:v>89</c:v>
                </c:pt>
                <c:pt idx="292">
                  <c:v>94.7</c:v>
                </c:pt>
                <c:pt idx="293">
                  <c:v>93.5</c:v>
                </c:pt>
                <c:pt idx="294">
                  <c:v>90</c:v>
                </c:pt>
                <c:pt idx="295">
                  <c:v>89.8</c:v>
                </c:pt>
                <c:pt idx="296">
                  <c:v>91.2</c:v>
                </c:pt>
                <c:pt idx="297">
                  <c:v>87.2</c:v>
                </c:pt>
                <c:pt idx="298">
                  <c:v>93.8</c:v>
                </c:pt>
                <c:pt idx="299">
                  <c:v>98.2</c:v>
                </c:pt>
                <c:pt idx="300">
                  <c:v>98.5</c:v>
                </c:pt>
                <c:pt idx="301">
                  <c:v>96.3</c:v>
                </c:pt>
                <c:pt idx="302">
                  <c:v>96.9</c:v>
                </c:pt>
                <c:pt idx="303">
                  <c:v>97</c:v>
                </c:pt>
                <c:pt idx="304">
                  <c:v>97.1</c:v>
                </c:pt>
                <c:pt idx="305">
                  <c:v>95.1</c:v>
                </c:pt>
                <c:pt idx="306">
                  <c:v>93.4</c:v>
                </c:pt>
                <c:pt idx="307">
                  <c:v>96.8</c:v>
                </c:pt>
                <c:pt idx="308">
                  <c:v>95.1</c:v>
                </c:pt>
                <c:pt idx="309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B7-43C9-8A6F-51CDB32DA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0886096"/>
        <c:axId val="-130881520"/>
      </c:lineChart>
      <c:dateAx>
        <c:axId val="-130886096"/>
        <c:scaling>
          <c:orientation val="minMax"/>
        </c:scaling>
        <c:delete val="0"/>
        <c:axPos val="b"/>
        <c:numFmt formatCode="\'yy" sourceLinked="0"/>
        <c:majorTickMark val="in"/>
        <c:minorTickMark val="in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0881520"/>
        <c:crosses val="autoZero"/>
        <c:auto val="0"/>
        <c:lblOffset val="100"/>
        <c:baseTimeUnit val="months"/>
        <c:majorUnit val="12"/>
        <c:majorTimeUnit val="months"/>
        <c:minorUnit val="6"/>
        <c:minorTimeUnit val="months"/>
      </c:dateAx>
      <c:valAx>
        <c:axId val="-130881520"/>
        <c:scaling>
          <c:orientation val="minMax"/>
        </c:scaling>
        <c:delete val="0"/>
        <c:axPos val="l"/>
        <c:majorGridlines>
          <c:spPr>
            <a:ln w="6350">
              <a:solidFill>
                <a:schemeClr val="bg2">
                  <a:lumMod val="90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0886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7282321899736194E-2"/>
          <c:y val="2.9197149666281001E-2"/>
          <c:w val="0.86411609498680697"/>
          <c:h val="6.32604909436086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 alignWithMargins="0"/>
    <c:pageMargins b="1" l="0.75" r="0.75" t="1" header="0.5" footer="0.5"/>
    <c:pageSetup paperSize="0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'S4-Data'!$E$1</c:f>
              <c:strCache>
                <c:ptCount val="1"/>
                <c:pt idx="0">
                  <c:v>% Change in GDP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circle"/>
            <c:size val="7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dLbls>
            <c:dLbl>
              <c:idx val="4"/>
              <c:layout>
                <c:manualLayout>
                  <c:x val="-4.6370966760414835E-2"/>
                  <c:y val="-8.21062073962930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Q4 NowCast:</a:t>
                    </a:r>
                  </a:p>
                  <a:p>
                    <a:fld id="{1D4E5B3B-19BE-4248-9199-5FBD0349C64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69C-4B77-92B7-2608802FECD6}"/>
                </c:ext>
              </c:extLst>
            </c:dLbl>
            <c:dLbl>
              <c:idx val="6"/>
              <c:layout>
                <c:manualLayout>
                  <c:x val="-1.8478261792107799E-2"/>
                  <c:y val="-0.1027725712480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GDP Nowcast:</a:t>
                    </a:r>
                  </a:p>
                  <a:p>
                    <a:fld id="{86EF4CD1-C815-4BDD-B77A-AD91D2A5F74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EAB-429F-AFA4-C4DCC4B801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'S4-Data'!$D$2:$D$6</c:f>
              <c:numCache>
                <c:formatCode>[$-409]d\-mmm;@</c:formatCode>
                <c:ptCount val="5"/>
                <c:pt idx="0">
                  <c:v>43038</c:v>
                </c:pt>
                <c:pt idx="1">
                  <c:v>43040</c:v>
                </c:pt>
                <c:pt idx="2">
                  <c:v>43041</c:v>
                </c:pt>
                <c:pt idx="3">
                  <c:v>43042</c:v>
                </c:pt>
                <c:pt idx="4">
                  <c:v>43048</c:v>
                </c:pt>
              </c:numCache>
            </c:numRef>
          </c:cat>
          <c:val>
            <c:numRef>
              <c:f>'S4-Data'!$E$2:$E$6</c:f>
              <c:numCache>
                <c:formatCode>0.0</c:formatCode>
                <c:ptCount val="5"/>
                <c:pt idx="0">
                  <c:v>2.9335110069268922</c:v>
                </c:pt>
                <c:pt idx="1">
                  <c:v>4.4809016924519218</c:v>
                </c:pt>
                <c:pt idx="2">
                  <c:v>4.3245637632925105</c:v>
                </c:pt>
                <c:pt idx="3">
                  <c:v>3.3040753118922961</c:v>
                </c:pt>
                <c:pt idx="4">
                  <c:v>3.281134973881672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8-4365-9D63-4943675AA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2326304"/>
        <c:axId val="-132327600"/>
      </c:lineChart>
      <c:dateAx>
        <c:axId val="-132326304"/>
        <c:scaling>
          <c:orientation val="minMax"/>
        </c:scaling>
        <c:delete val="0"/>
        <c:axPos val="b"/>
        <c:numFmt formatCode="m/d;@" sourceLinked="0"/>
        <c:majorTickMark val="in"/>
        <c:minorTickMark val="in"/>
        <c:tickLblPos val="nextTo"/>
        <c:spPr>
          <a:ln/>
        </c:spPr>
        <c:txPr>
          <a:bodyPr rot="2700000" vert="horz"/>
          <a:lstStyle/>
          <a:p>
            <a:pPr lvl="0">
              <a:defRPr sz="1000" b="0">
                <a:solidFill>
                  <a:schemeClr val="tx1"/>
                </a:solidFill>
              </a:defRPr>
            </a:pPr>
            <a:endParaRPr lang="en-US"/>
          </a:p>
        </c:txPr>
        <c:crossAx val="-132327600"/>
        <c:crosses val="autoZero"/>
        <c:auto val="1"/>
        <c:lblOffset val="100"/>
        <c:baseTimeUnit val="days"/>
      </c:dateAx>
      <c:valAx>
        <c:axId val="-13232760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#,##0.0" sourceLinked="0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2326304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'S22-Data'!$D$1</c:f>
              <c:strCache>
                <c:ptCount val="1"/>
                <c:pt idx="0">
                  <c:v>Margin of House Control</c:v>
                </c:pt>
              </c:strCache>
            </c:strRef>
          </c:tx>
          <c:spPr>
            <a:gradFill rotWithShape="0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08AE-4EDF-89A4-E4CC4595AD30}"/>
              </c:ext>
            </c:extLst>
          </c:dPt>
          <c:dPt>
            <c:idx val="1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08AE-4EDF-89A4-E4CC4595AD30}"/>
              </c:ext>
            </c:extLst>
          </c:dPt>
          <c:dPt>
            <c:idx val="2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08AE-4EDF-89A4-E4CC4595AD30}"/>
              </c:ext>
            </c:extLst>
          </c:dPt>
          <c:dPt>
            <c:idx val="3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08AE-4EDF-89A4-E4CC4595AD30}"/>
              </c:ext>
            </c:extLst>
          </c:dPt>
          <c:dPt>
            <c:idx val="4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08AE-4EDF-89A4-E4CC4595AD30}"/>
              </c:ext>
            </c:extLst>
          </c:dPt>
          <c:dPt>
            <c:idx val="5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08AE-4EDF-89A4-E4CC4595AD30}"/>
              </c:ext>
            </c:extLst>
          </c:dPt>
          <c:dPt>
            <c:idx val="6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08AE-4EDF-89A4-E4CC4595AD30}"/>
              </c:ext>
            </c:extLst>
          </c:dPt>
          <c:dPt>
            <c:idx val="7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08AE-4EDF-89A4-E4CC4595AD30}"/>
              </c:ext>
            </c:extLst>
          </c:dPt>
          <c:dPt>
            <c:idx val="8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08AE-4EDF-89A4-E4CC4595AD30}"/>
              </c:ext>
            </c:extLst>
          </c:dPt>
          <c:dPt>
            <c:idx val="9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08AE-4EDF-89A4-E4CC4595AD30}"/>
              </c:ext>
            </c:extLst>
          </c:dPt>
          <c:dPt>
            <c:idx val="10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08AE-4EDF-89A4-E4CC4595AD30}"/>
              </c:ext>
            </c:extLst>
          </c:dPt>
          <c:dPt>
            <c:idx val="11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08AE-4EDF-89A4-E4CC4595AD30}"/>
              </c:ext>
            </c:extLst>
          </c:dPt>
          <c:dPt>
            <c:idx val="12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08AE-4EDF-89A4-E4CC4595AD30}"/>
              </c:ext>
            </c:extLst>
          </c:dPt>
          <c:dPt>
            <c:idx val="13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1-08AE-4EDF-89A4-E4CC4595AD30}"/>
              </c:ext>
            </c:extLst>
          </c:dPt>
          <c:dPt>
            <c:idx val="14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08AE-4EDF-89A4-E4CC4595AD30}"/>
              </c:ext>
            </c:extLst>
          </c:dPt>
          <c:dPt>
            <c:idx val="15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3-08AE-4EDF-89A4-E4CC4595AD30}"/>
              </c:ext>
            </c:extLst>
          </c:dPt>
          <c:dPt>
            <c:idx val="16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8AE-4EDF-89A4-E4CC4595AD30}"/>
              </c:ext>
            </c:extLst>
          </c:dPt>
          <c:dPt>
            <c:idx val="17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8AE-4EDF-89A4-E4CC4595AD30}"/>
              </c:ext>
            </c:extLst>
          </c:dPt>
          <c:dPt>
            <c:idx val="18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8AE-4EDF-89A4-E4CC4595AD30}"/>
              </c:ext>
            </c:extLst>
          </c:dPt>
          <c:dPt>
            <c:idx val="19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8AE-4EDF-89A4-E4CC4595AD30}"/>
              </c:ext>
            </c:extLst>
          </c:dPt>
          <c:dPt>
            <c:idx val="20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8AE-4EDF-89A4-E4CC4595AD30}"/>
              </c:ext>
            </c:extLst>
          </c:dPt>
          <c:dPt>
            <c:idx val="21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8AE-4EDF-89A4-E4CC4595AD30}"/>
              </c:ext>
            </c:extLst>
          </c:dPt>
          <c:dPt>
            <c:idx val="22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08AE-4EDF-89A4-E4CC4595AD30}"/>
              </c:ext>
            </c:extLst>
          </c:dPt>
          <c:dPt>
            <c:idx val="23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08AE-4EDF-89A4-E4CC4595AD30}"/>
              </c:ext>
            </c:extLst>
          </c:dPt>
          <c:dPt>
            <c:idx val="24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8AE-4EDF-89A4-E4CC4595AD30}"/>
              </c:ext>
            </c:extLst>
          </c:dPt>
          <c:dPt>
            <c:idx val="25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8AE-4EDF-89A4-E4CC4595AD30}"/>
              </c:ext>
            </c:extLst>
          </c:dPt>
          <c:dPt>
            <c:idx val="26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8AE-4EDF-89A4-E4CC4595AD30}"/>
              </c:ext>
            </c:extLst>
          </c:dPt>
          <c:dPt>
            <c:idx val="27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08AE-4EDF-89A4-E4CC4595AD30}"/>
              </c:ext>
            </c:extLst>
          </c:dPt>
          <c:dLbls>
            <c:dLbl>
              <c:idx val="0"/>
              <c:layout>
                <c:manualLayout>
                  <c:x val="-1.82149362477231E-3"/>
                  <c:y val="-0.2289767424905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8AE-4EDF-89A4-E4CC4595AD30}"/>
                </c:ext>
              </c:extLst>
            </c:dLbl>
            <c:dLbl>
              <c:idx val="1"/>
              <c:layout>
                <c:manualLayout>
                  <c:x val="1.82149362477231E-3"/>
                  <c:y val="-0.393470399533392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8AE-4EDF-89A4-E4CC4595AD30}"/>
                </c:ext>
              </c:extLst>
            </c:dLbl>
            <c:dLbl>
              <c:idx val="2"/>
              <c:layout>
                <c:manualLayout>
                  <c:x val="0"/>
                  <c:y val="-0.183344269466316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8AE-4EDF-89A4-E4CC4595AD30}"/>
                </c:ext>
              </c:extLst>
            </c:dLbl>
            <c:dLbl>
              <c:idx val="3"/>
              <c:layout>
                <c:manualLayout>
                  <c:x val="-1.6696832010518001E-17"/>
                  <c:y val="-0.160497958588509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8AE-4EDF-89A4-E4CC4595AD30}"/>
                </c:ext>
              </c:extLst>
            </c:dLbl>
            <c:dLbl>
              <c:idx val="4"/>
              <c:layout>
                <c:manualLayout>
                  <c:x val="0"/>
                  <c:y val="-0.210699547973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8AE-4EDF-89A4-E4CC4595AD30}"/>
                </c:ext>
              </c:extLst>
            </c:dLbl>
            <c:dLbl>
              <c:idx val="5"/>
              <c:layout>
                <c:manualLayout>
                  <c:x val="0"/>
                  <c:y val="-0.160437445319334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8AE-4EDF-89A4-E4CC4595AD30}"/>
                </c:ext>
              </c:extLst>
            </c:dLbl>
            <c:dLbl>
              <c:idx val="6"/>
              <c:layout>
                <c:manualLayout>
                  <c:x val="0"/>
                  <c:y val="-0.375193569553806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8AE-4EDF-89A4-E4CC4595AD30}"/>
                </c:ext>
              </c:extLst>
            </c:dLbl>
            <c:dLbl>
              <c:idx val="7"/>
              <c:layout>
                <c:manualLayout>
                  <c:x val="-3.3393664021036101E-17"/>
                  <c:y val="-0.379762685914260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8AE-4EDF-89A4-E4CC4595AD30}"/>
                </c:ext>
              </c:extLst>
            </c:dLbl>
            <c:dLbl>
              <c:idx val="8"/>
              <c:layout>
                <c:manualLayout>
                  <c:x val="0"/>
                  <c:y val="-0.306594123651210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8AE-4EDF-89A4-E4CC4595AD30}"/>
                </c:ext>
              </c:extLst>
            </c:dLbl>
            <c:dLbl>
              <c:idx val="9"/>
              <c:layout>
                <c:manualLayout>
                  <c:x val="0"/>
                  <c:y val="-0.155868328958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8AE-4EDF-89A4-E4CC4595AD30}"/>
                </c:ext>
              </c:extLst>
            </c:dLbl>
            <c:dLbl>
              <c:idx val="10"/>
              <c:layout>
                <c:manualLayout>
                  <c:x val="0"/>
                  <c:y val="-0.279298993875766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08AE-4EDF-89A4-E4CC4595AD30}"/>
                </c:ext>
              </c:extLst>
            </c:dLbl>
            <c:dLbl>
              <c:idx val="11"/>
              <c:layout>
                <c:manualLayout>
                  <c:x val="0"/>
                  <c:y val="-0.206190580344123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8AE-4EDF-89A4-E4CC4595AD30}"/>
                </c:ext>
              </c:extLst>
            </c:dLbl>
            <c:dLbl>
              <c:idx val="12"/>
              <c:layout>
                <c:manualLayout>
                  <c:x val="0"/>
                  <c:y val="-0.229036891221930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8AE-4EDF-89A4-E4CC4595AD30}"/>
                </c:ext>
              </c:extLst>
            </c:dLbl>
            <c:dLbl>
              <c:idx val="13"/>
              <c:layout>
                <c:manualLayout>
                  <c:x val="0"/>
                  <c:y val="-0.233545858850977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8AE-4EDF-89A4-E4CC4595AD30}"/>
                </c:ext>
              </c:extLst>
            </c:dLbl>
            <c:dLbl>
              <c:idx val="14"/>
              <c:layout>
                <c:manualLayout>
                  <c:x val="-6.6787328042073003E-17"/>
                  <c:y val="-0.272444954797317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8AE-4EDF-89A4-E4CC4595AD30}"/>
                </c:ext>
              </c:extLst>
            </c:dLbl>
            <c:dLbl>
              <c:idx val="15"/>
              <c:layout>
                <c:manualLayout>
                  <c:x val="-1.8214936247723801E-3"/>
                  <c:y val="-0.2266921843102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8AE-4EDF-89A4-E4CC4595AD30}"/>
                </c:ext>
              </c:extLst>
            </c:dLbl>
            <c:dLbl>
              <c:idx val="16"/>
              <c:layout>
                <c:manualLayout>
                  <c:x val="0"/>
                  <c:y val="-9.8752187226596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AE-4EDF-89A4-E4CC4595AD30}"/>
                </c:ext>
              </c:extLst>
            </c:dLbl>
            <c:dLbl>
              <c:idx val="17"/>
              <c:layout>
                <c:manualLayout>
                  <c:x val="0"/>
                  <c:y val="-8.9674103237095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AE-4EDF-89A4-E4CC4595AD30}"/>
                </c:ext>
              </c:extLst>
            </c:dLbl>
            <c:dLbl>
              <c:idx val="18"/>
              <c:layout>
                <c:manualLayout>
                  <c:x val="0"/>
                  <c:y val="-7.60265383493732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AE-4EDF-89A4-E4CC4595AD30}"/>
                </c:ext>
              </c:extLst>
            </c:dLbl>
            <c:dLbl>
              <c:idx val="19"/>
              <c:layout>
                <c:manualLayout>
                  <c:x val="0"/>
                  <c:y val="-6.91732283464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8AE-4EDF-89A4-E4CC4595AD30}"/>
                </c:ext>
              </c:extLst>
            </c:dLbl>
            <c:dLbl>
              <c:idx val="20"/>
              <c:layout>
                <c:manualLayout>
                  <c:x val="0"/>
                  <c:y val="-9.4183070866141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8AE-4EDF-89A4-E4CC4595AD30}"/>
                </c:ext>
              </c:extLst>
            </c:dLbl>
            <c:dLbl>
              <c:idx val="21"/>
              <c:layout>
                <c:manualLayout>
                  <c:x val="-1.4342469486396199E-7"/>
                  <c:y val="-0.1125204141149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8AE-4EDF-89A4-E4CC4595AD30}"/>
                </c:ext>
              </c:extLst>
            </c:dLbl>
            <c:dLbl>
              <c:idx val="22"/>
              <c:layout>
                <c:manualLayout>
                  <c:x val="0"/>
                  <c:y val="-0.1147448235637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08AE-4EDF-89A4-E4CC4595AD30}"/>
                </c:ext>
              </c:extLst>
            </c:dLbl>
            <c:dLbl>
              <c:idx val="23"/>
              <c:layout>
                <c:manualLayout>
                  <c:x val="0"/>
                  <c:y val="-0.224467774861476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08AE-4EDF-89A4-E4CC4595AD30}"/>
                </c:ext>
              </c:extLst>
            </c:dLbl>
            <c:dLbl>
              <c:idx val="24"/>
              <c:layout>
                <c:manualLayout>
                  <c:x val="0"/>
                  <c:y val="-0.1650670749489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8AE-4EDF-89A4-E4CC4595AD30}"/>
                </c:ext>
              </c:extLst>
            </c:dLbl>
            <c:dLbl>
              <c:idx val="25"/>
              <c:layout>
                <c:manualLayout>
                  <c:x val="0"/>
                  <c:y val="-9.65285068533101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8AE-4EDF-89A4-E4CC4595AD30}"/>
                </c:ext>
              </c:extLst>
            </c:dLbl>
            <c:dLbl>
              <c:idx val="26"/>
              <c:layout>
                <c:manualLayout>
                  <c:x val="0"/>
                  <c:y val="-0.178775153105862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8AE-4EDF-89A4-E4CC4595AD30}"/>
                </c:ext>
              </c:extLst>
            </c:dLbl>
            <c:dLbl>
              <c:idx val="27"/>
              <c:layout>
                <c:manualLayout>
                  <c:x val="0"/>
                  <c:y val="-0.151359361329833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8AE-4EDF-89A4-E4CC4595AD30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'S22-Data'!$B$3:$B$30</c:f>
              <c:strCache>
                <c:ptCount val="28"/>
                <c:pt idx="0">
                  <c:v>'62</c:v>
                </c:pt>
                <c:pt idx="1">
                  <c:v>'64</c:v>
                </c:pt>
                <c:pt idx="2">
                  <c:v>'66</c:v>
                </c:pt>
                <c:pt idx="3">
                  <c:v>'68</c:v>
                </c:pt>
                <c:pt idx="4">
                  <c:v>'70</c:v>
                </c:pt>
                <c:pt idx="5">
                  <c:v>'72</c:v>
                </c:pt>
                <c:pt idx="6">
                  <c:v>'74</c:v>
                </c:pt>
                <c:pt idx="7">
                  <c:v>'76</c:v>
                </c:pt>
                <c:pt idx="8">
                  <c:v>'78</c:v>
                </c:pt>
                <c:pt idx="9">
                  <c:v>'80</c:v>
                </c:pt>
                <c:pt idx="10">
                  <c:v>'82</c:v>
                </c:pt>
                <c:pt idx="11">
                  <c:v>'84</c:v>
                </c:pt>
                <c:pt idx="12">
                  <c:v>'86</c:v>
                </c:pt>
                <c:pt idx="13">
                  <c:v>'88</c:v>
                </c:pt>
                <c:pt idx="14">
                  <c:v>'90</c:v>
                </c:pt>
                <c:pt idx="15">
                  <c:v>'92</c:v>
                </c:pt>
                <c:pt idx="16">
                  <c:v>'94</c:v>
                </c:pt>
                <c:pt idx="17">
                  <c:v>'96</c:v>
                </c:pt>
                <c:pt idx="18">
                  <c:v>'98</c:v>
                </c:pt>
                <c:pt idx="19">
                  <c:v>'00</c:v>
                </c:pt>
                <c:pt idx="20">
                  <c:v>'02</c:v>
                </c:pt>
                <c:pt idx="21">
                  <c:v>'04</c:v>
                </c:pt>
                <c:pt idx="22">
                  <c:v>'06</c:v>
                </c:pt>
                <c:pt idx="23">
                  <c:v>'08</c:v>
                </c:pt>
                <c:pt idx="24">
                  <c:v>'10</c:v>
                </c:pt>
                <c:pt idx="25">
                  <c:v>'12</c:v>
                </c:pt>
                <c:pt idx="26">
                  <c:v>'14</c:v>
                </c:pt>
                <c:pt idx="27">
                  <c:v>'16</c:v>
                </c:pt>
              </c:strCache>
            </c:strRef>
          </c:cat>
          <c:val>
            <c:numRef>
              <c:f>'S22-Data'!$F$3:$F$30</c:f>
              <c:numCache>
                <c:formatCode>General</c:formatCode>
                <c:ptCount val="28"/>
                <c:pt idx="0">
                  <c:v>83</c:v>
                </c:pt>
                <c:pt idx="1">
                  <c:v>155</c:v>
                </c:pt>
                <c:pt idx="2">
                  <c:v>61</c:v>
                </c:pt>
                <c:pt idx="3">
                  <c:v>51</c:v>
                </c:pt>
                <c:pt idx="4">
                  <c:v>75</c:v>
                </c:pt>
                <c:pt idx="5">
                  <c:v>53</c:v>
                </c:pt>
                <c:pt idx="6">
                  <c:v>147</c:v>
                </c:pt>
                <c:pt idx="7">
                  <c:v>149</c:v>
                </c:pt>
                <c:pt idx="8">
                  <c:v>119</c:v>
                </c:pt>
                <c:pt idx="9">
                  <c:v>51</c:v>
                </c:pt>
                <c:pt idx="10">
                  <c:v>103</c:v>
                </c:pt>
                <c:pt idx="11">
                  <c:v>71</c:v>
                </c:pt>
                <c:pt idx="12">
                  <c:v>81</c:v>
                </c:pt>
                <c:pt idx="13">
                  <c:v>85</c:v>
                </c:pt>
                <c:pt idx="14">
                  <c:v>100</c:v>
                </c:pt>
                <c:pt idx="15">
                  <c:v>82</c:v>
                </c:pt>
                <c:pt idx="16">
                  <c:v>26</c:v>
                </c:pt>
                <c:pt idx="17">
                  <c:v>20</c:v>
                </c:pt>
                <c:pt idx="18">
                  <c:v>12</c:v>
                </c:pt>
                <c:pt idx="19">
                  <c:v>9</c:v>
                </c:pt>
                <c:pt idx="20">
                  <c:v>24</c:v>
                </c:pt>
                <c:pt idx="21">
                  <c:v>30</c:v>
                </c:pt>
                <c:pt idx="22">
                  <c:v>33</c:v>
                </c:pt>
                <c:pt idx="23">
                  <c:v>79</c:v>
                </c:pt>
                <c:pt idx="24">
                  <c:v>53</c:v>
                </c:pt>
                <c:pt idx="25">
                  <c:v>23</c:v>
                </c:pt>
                <c:pt idx="26">
                  <c:v>59</c:v>
                </c:pt>
                <c:pt idx="2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8AE-4EDF-89A4-E4CC4595A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1647600"/>
        <c:axId val="-131644848"/>
      </c:barChart>
      <c:catAx>
        <c:axId val="-13164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31644848"/>
        <c:crosses val="autoZero"/>
        <c:auto val="1"/>
        <c:lblAlgn val="ctr"/>
        <c:lblOffset val="100"/>
        <c:noMultiLvlLbl val="0"/>
      </c:catAx>
      <c:valAx>
        <c:axId val="-131644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31647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'S22-Data'!$H$1</c:f>
              <c:strCache>
                <c:ptCount val="1"/>
                <c:pt idx="0">
                  <c:v>Margin of Senate Control</c:v>
                </c:pt>
              </c:strCache>
            </c:strRef>
          </c:tx>
          <c:spPr>
            <a:gradFill rotWithShape="0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906C-4E10-A9CC-CC136231CD47}"/>
              </c:ext>
            </c:extLst>
          </c:dPt>
          <c:dPt>
            <c:idx val="1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906C-4E10-A9CC-CC136231CD47}"/>
              </c:ext>
            </c:extLst>
          </c:dPt>
          <c:dPt>
            <c:idx val="2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906C-4E10-A9CC-CC136231CD47}"/>
              </c:ext>
            </c:extLst>
          </c:dPt>
          <c:dPt>
            <c:idx val="3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906C-4E10-A9CC-CC136231CD47}"/>
              </c:ext>
            </c:extLst>
          </c:dPt>
          <c:dPt>
            <c:idx val="4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906C-4E10-A9CC-CC136231CD47}"/>
              </c:ext>
            </c:extLst>
          </c:dPt>
          <c:dPt>
            <c:idx val="5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906C-4E10-A9CC-CC136231CD47}"/>
              </c:ext>
            </c:extLst>
          </c:dPt>
          <c:dPt>
            <c:idx val="6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906C-4E10-A9CC-CC136231CD47}"/>
              </c:ext>
            </c:extLst>
          </c:dPt>
          <c:dPt>
            <c:idx val="7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1-906C-4E10-A9CC-CC136231CD47}"/>
              </c:ext>
            </c:extLst>
          </c:dPt>
          <c:dPt>
            <c:idx val="8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906C-4E10-A9CC-CC136231CD47}"/>
              </c:ext>
            </c:extLst>
          </c:dPt>
          <c:dPt>
            <c:idx val="9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06C-4E10-A9CC-CC136231CD47}"/>
              </c:ext>
            </c:extLst>
          </c:dPt>
          <c:dPt>
            <c:idx val="10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06C-4E10-A9CC-CC136231CD47}"/>
              </c:ext>
            </c:extLst>
          </c:dPt>
          <c:dPt>
            <c:idx val="11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06C-4E10-A9CC-CC136231CD47}"/>
              </c:ext>
            </c:extLst>
          </c:dPt>
          <c:dPt>
            <c:idx val="12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3-906C-4E10-A9CC-CC136231CD47}"/>
              </c:ext>
            </c:extLst>
          </c:dPt>
          <c:dPt>
            <c:idx val="13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906C-4E10-A9CC-CC136231CD47}"/>
              </c:ext>
            </c:extLst>
          </c:dPt>
          <c:dPt>
            <c:idx val="14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906C-4E10-A9CC-CC136231CD47}"/>
              </c:ext>
            </c:extLst>
          </c:dPt>
          <c:dPt>
            <c:idx val="15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906C-4E10-A9CC-CC136231CD47}"/>
              </c:ext>
            </c:extLst>
          </c:dPt>
          <c:dPt>
            <c:idx val="16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06C-4E10-A9CC-CC136231CD47}"/>
              </c:ext>
            </c:extLst>
          </c:dPt>
          <c:dPt>
            <c:idx val="17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06C-4E10-A9CC-CC136231CD47}"/>
              </c:ext>
            </c:extLst>
          </c:dPt>
          <c:dPt>
            <c:idx val="18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06C-4E10-A9CC-CC136231CD47}"/>
              </c:ext>
            </c:extLst>
          </c:dPt>
          <c:dPt>
            <c:idx val="19"/>
            <c:invertIfNegative val="0"/>
            <c:bubble3D val="0"/>
            <c:spPr>
              <a:solidFill>
                <a:srgbClr val="B1241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06C-4E10-A9CC-CC136231CD47}"/>
              </c:ext>
            </c:extLst>
          </c:dPt>
          <c:dPt>
            <c:idx val="20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906C-4E10-A9CC-CC136231CD47}"/>
              </c:ext>
            </c:extLst>
          </c:dPt>
          <c:dPt>
            <c:idx val="21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906C-4E10-A9CC-CC136231CD47}"/>
              </c:ext>
            </c:extLst>
          </c:dPt>
          <c:dPt>
            <c:idx val="22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7-906C-4E10-A9CC-CC136231CD47}"/>
              </c:ext>
            </c:extLst>
          </c:dPt>
          <c:dPt>
            <c:idx val="23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906C-4E10-A9CC-CC136231CD47}"/>
              </c:ext>
            </c:extLst>
          </c:dPt>
          <c:dPt>
            <c:idx val="24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906C-4E10-A9CC-CC136231CD47}"/>
              </c:ext>
            </c:extLst>
          </c:dPt>
          <c:dPt>
            <c:idx val="25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906C-4E10-A9CC-CC136231CD47}"/>
              </c:ext>
            </c:extLst>
          </c:dPt>
          <c:dPt>
            <c:idx val="26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906C-4E10-A9CC-CC136231CD47}"/>
              </c:ext>
            </c:extLst>
          </c:dPt>
          <c:dPt>
            <c:idx val="27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906C-4E10-A9CC-CC136231CD47}"/>
              </c:ext>
            </c:extLst>
          </c:dPt>
          <c:dLbls>
            <c:dLbl>
              <c:idx val="0"/>
              <c:layout>
                <c:manualLayout>
                  <c:x val="-1.8215398367357699E-3"/>
                  <c:y val="-0.3910137795275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06C-4E10-A9CC-CC136231CD47}"/>
                </c:ext>
              </c:extLst>
            </c:dLbl>
            <c:dLbl>
              <c:idx val="1"/>
              <c:layout>
                <c:manualLayout>
                  <c:x val="1.5209075493276199E-4"/>
                  <c:y val="-0.4073596529600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06C-4E10-A9CC-CC136231CD47}"/>
                </c:ext>
              </c:extLst>
            </c:dLbl>
            <c:dLbl>
              <c:idx val="2"/>
              <c:layout>
                <c:manualLayout>
                  <c:x val="0"/>
                  <c:y val="-0.326862787984834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06C-4E10-A9CC-CC136231CD47}"/>
                </c:ext>
              </c:extLst>
            </c:dLbl>
            <c:dLbl>
              <c:idx val="3"/>
              <c:layout>
                <c:manualLayout>
                  <c:x val="-1.3145268360653599E-7"/>
                  <c:y val="-0.206794254884805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06C-4E10-A9CC-CC136231CD47}"/>
                </c:ext>
              </c:extLst>
            </c:dLbl>
            <c:dLbl>
              <c:idx val="4"/>
              <c:layout>
                <c:manualLayout>
                  <c:x val="0"/>
                  <c:y val="-0.145884733158355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06C-4E10-A9CC-CC136231CD47}"/>
                </c:ext>
              </c:extLst>
            </c:dLbl>
            <c:dLbl>
              <c:idx val="5"/>
              <c:layout>
                <c:manualLayout>
                  <c:x val="0"/>
                  <c:y val="-0.183585593467482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06C-4E10-A9CC-CC136231CD47}"/>
                </c:ext>
              </c:extLst>
            </c:dLbl>
            <c:dLbl>
              <c:idx val="6"/>
              <c:layout>
                <c:manualLayout>
                  <c:x val="0"/>
                  <c:y val="-0.291860236220472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06C-4E10-A9CC-CC136231CD47}"/>
                </c:ext>
              </c:extLst>
            </c:dLbl>
            <c:dLbl>
              <c:idx val="7"/>
              <c:layout>
                <c:manualLayout>
                  <c:x val="3.06062129341383E-17"/>
                  <c:y val="-0.291799722951298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906C-4E10-A9CC-CC136231CD47}"/>
                </c:ext>
              </c:extLst>
            </c:dLbl>
            <c:dLbl>
              <c:idx val="8"/>
              <c:layout>
                <c:manualLayout>
                  <c:x val="-1.3145268360653599E-7"/>
                  <c:y val="-0.2371496792067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06C-4E10-A9CC-CC136231CD47}"/>
                </c:ext>
              </c:extLst>
            </c:dLbl>
            <c:dLbl>
              <c:idx val="9"/>
              <c:layout>
                <c:manualLayout>
                  <c:x val="0"/>
                  <c:y val="-0.1095720326625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6C-4E10-A9CC-CC136231CD47}"/>
                </c:ext>
              </c:extLst>
            </c:dLbl>
            <c:dLbl>
              <c:idx val="10"/>
              <c:layout>
                <c:manualLayout>
                  <c:x val="0"/>
                  <c:y val="-0.1265212160979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6C-4E10-A9CC-CC136231CD47}"/>
                </c:ext>
              </c:extLst>
            </c:dLbl>
            <c:dLbl>
              <c:idx val="11"/>
              <c:layout>
                <c:manualLayout>
                  <c:x val="6.1212425868277204E-17"/>
                  <c:y val="-0.104339093030037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6C-4E10-A9CC-CC136231CD47}"/>
                </c:ext>
              </c:extLst>
            </c:dLbl>
            <c:dLbl>
              <c:idx val="12"/>
              <c:layout>
                <c:manualLayout>
                  <c:x val="-1.3145268360653599E-7"/>
                  <c:y val="-0.1410739282589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06C-4E10-A9CC-CC136231CD47}"/>
                </c:ext>
              </c:extLst>
            </c:dLbl>
            <c:dLbl>
              <c:idx val="13"/>
              <c:layout>
                <c:manualLayout>
                  <c:x val="0"/>
                  <c:y val="-0.1409532662583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06C-4E10-A9CC-CC136231CD47}"/>
                </c:ext>
              </c:extLst>
            </c:dLbl>
            <c:dLbl>
              <c:idx val="14"/>
              <c:layout>
                <c:manualLayout>
                  <c:x val="0"/>
                  <c:y val="-0.1659634733158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06C-4E10-A9CC-CC136231CD47}"/>
                </c:ext>
              </c:extLst>
            </c:dLbl>
            <c:dLbl>
              <c:idx val="15"/>
              <c:layout>
                <c:manualLayout>
                  <c:x val="-1.52090754932701E-4"/>
                  <c:y val="-0.185025517643628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06C-4E10-A9CC-CC136231CD47}"/>
                </c:ext>
              </c:extLst>
            </c:dLbl>
            <c:dLbl>
              <c:idx val="16"/>
              <c:layout>
                <c:manualLayout>
                  <c:x val="0"/>
                  <c:y val="-9.8752187226596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06C-4E10-A9CC-CC136231CD47}"/>
                </c:ext>
              </c:extLst>
            </c:dLbl>
            <c:dLbl>
              <c:idx val="17"/>
              <c:layout>
                <c:manualLayout>
                  <c:x val="0"/>
                  <c:y val="-0.1498592884222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06C-4E10-A9CC-CC136231CD47}"/>
                </c:ext>
              </c:extLst>
            </c:dLbl>
            <c:dLbl>
              <c:idx val="18"/>
              <c:layout>
                <c:manualLayout>
                  <c:x val="0"/>
                  <c:y val="-0.150100612423446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06C-4E10-A9CC-CC136231CD47}"/>
                </c:ext>
              </c:extLst>
            </c:dLbl>
            <c:dLbl>
              <c:idx val="19"/>
              <c:layout>
                <c:manualLayout>
                  <c:x val="0"/>
                  <c:y val="-4.60250801983084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06C-4E10-A9CC-CC136231CD47}"/>
                </c:ext>
              </c:extLst>
            </c:dLbl>
            <c:dLbl>
              <c:idx val="20"/>
              <c:layout>
                <c:manualLayout>
                  <c:x val="0"/>
                  <c:y val="-9.4183070866141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06C-4E10-A9CC-CC136231CD47}"/>
                </c:ext>
              </c:extLst>
            </c:dLbl>
            <c:dLbl>
              <c:idx val="21"/>
              <c:layout>
                <c:manualLayout>
                  <c:x val="-1.3145268360653599E-7"/>
                  <c:y val="-0.1495574511519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06C-4E10-A9CC-CC136231CD47}"/>
                </c:ext>
              </c:extLst>
            </c:dLbl>
            <c:dLbl>
              <c:idx val="22"/>
              <c:layout>
                <c:manualLayout>
                  <c:x val="-1.6694490818030001E-3"/>
                  <c:y val="-6.38188976377953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06C-4E10-A9CC-CC136231CD47}"/>
                </c:ext>
              </c:extLst>
            </c:dLbl>
            <c:dLbl>
              <c:idx val="23"/>
              <c:layout>
                <c:manualLayout>
                  <c:x val="0"/>
                  <c:y val="-0.215208515602215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06C-4E10-A9CC-CC136231CD47}"/>
                </c:ext>
              </c:extLst>
            </c:dLbl>
            <c:dLbl>
              <c:idx val="24"/>
              <c:layout>
                <c:manualLayout>
                  <c:x val="1.22424851736553E-16"/>
                  <c:y val="-0.104881889763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06C-4E10-A9CC-CC136231CD47}"/>
                </c:ext>
              </c:extLst>
            </c:dLbl>
            <c:dLbl>
              <c:idx val="25"/>
              <c:layout>
                <c:manualLayout>
                  <c:x val="1.66944908180313E-3"/>
                  <c:y val="-0.142824803149605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06C-4E10-A9CC-CC136231CD47}"/>
                </c:ext>
              </c:extLst>
            </c:dLbl>
            <c:dLbl>
              <c:idx val="26"/>
              <c:layout>
                <c:manualLayout>
                  <c:x val="0"/>
                  <c:y val="-0.146368110236221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06C-4E10-A9CC-CC136231CD47}"/>
                </c:ext>
              </c:extLst>
            </c:dLbl>
            <c:dLbl>
              <c:idx val="27"/>
              <c:layout>
                <c:manualLayout>
                  <c:x val="0"/>
                  <c:y val="-8.1914916885389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06C-4E10-A9CC-CC136231CD47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'S22-Data'!$B$3:$B$30</c:f>
              <c:strCache>
                <c:ptCount val="28"/>
                <c:pt idx="0">
                  <c:v>'62</c:v>
                </c:pt>
                <c:pt idx="1">
                  <c:v>'64</c:v>
                </c:pt>
                <c:pt idx="2">
                  <c:v>'66</c:v>
                </c:pt>
                <c:pt idx="3">
                  <c:v>'68</c:v>
                </c:pt>
                <c:pt idx="4">
                  <c:v>'70</c:v>
                </c:pt>
                <c:pt idx="5">
                  <c:v>'72</c:v>
                </c:pt>
                <c:pt idx="6">
                  <c:v>'74</c:v>
                </c:pt>
                <c:pt idx="7">
                  <c:v>'76</c:v>
                </c:pt>
                <c:pt idx="8">
                  <c:v>'78</c:v>
                </c:pt>
                <c:pt idx="9">
                  <c:v>'80</c:v>
                </c:pt>
                <c:pt idx="10">
                  <c:v>'82</c:v>
                </c:pt>
                <c:pt idx="11">
                  <c:v>'84</c:v>
                </c:pt>
                <c:pt idx="12">
                  <c:v>'86</c:v>
                </c:pt>
                <c:pt idx="13">
                  <c:v>'88</c:v>
                </c:pt>
                <c:pt idx="14">
                  <c:v>'90</c:v>
                </c:pt>
                <c:pt idx="15">
                  <c:v>'92</c:v>
                </c:pt>
                <c:pt idx="16">
                  <c:v>'94</c:v>
                </c:pt>
                <c:pt idx="17">
                  <c:v>'96</c:v>
                </c:pt>
                <c:pt idx="18">
                  <c:v>'98</c:v>
                </c:pt>
                <c:pt idx="19">
                  <c:v>'00</c:v>
                </c:pt>
                <c:pt idx="20">
                  <c:v>'02</c:v>
                </c:pt>
                <c:pt idx="21">
                  <c:v>'04</c:v>
                </c:pt>
                <c:pt idx="22">
                  <c:v>'06</c:v>
                </c:pt>
                <c:pt idx="23">
                  <c:v>'08</c:v>
                </c:pt>
                <c:pt idx="24">
                  <c:v>'10</c:v>
                </c:pt>
                <c:pt idx="25">
                  <c:v>'12</c:v>
                </c:pt>
                <c:pt idx="26">
                  <c:v>'14</c:v>
                </c:pt>
                <c:pt idx="27">
                  <c:v>'16</c:v>
                </c:pt>
              </c:strCache>
            </c:strRef>
          </c:cat>
          <c:val>
            <c:numRef>
              <c:f>'S22-Data'!$K$3:$K$30</c:f>
              <c:numCache>
                <c:formatCode>General</c:formatCode>
                <c:ptCount val="28"/>
                <c:pt idx="0">
                  <c:v>34</c:v>
                </c:pt>
                <c:pt idx="1">
                  <c:v>36</c:v>
                </c:pt>
                <c:pt idx="2">
                  <c:v>28</c:v>
                </c:pt>
                <c:pt idx="3">
                  <c:v>16</c:v>
                </c:pt>
                <c:pt idx="4">
                  <c:v>10</c:v>
                </c:pt>
                <c:pt idx="5">
                  <c:v>14</c:v>
                </c:pt>
                <c:pt idx="6">
                  <c:v>24</c:v>
                </c:pt>
                <c:pt idx="7">
                  <c:v>24</c:v>
                </c:pt>
                <c:pt idx="8">
                  <c:v>18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6</c:v>
                </c:pt>
                <c:pt idx="17">
                  <c:v>10</c:v>
                </c:pt>
                <c:pt idx="18">
                  <c:v>10</c:v>
                </c:pt>
                <c:pt idx="19">
                  <c:v>0</c:v>
                </c:pt>
                <c:pt idx="20">
                  <c:v>5</c:v>
                </c:pt>
                <c:pt idx="21">
                  <c:v>11</c:v>
                </c:pt>
                <c:pt idx="22">
                  <c:v>2</c:v>
                </c:pt>
                <c:pt idx="23">
                  <c:v>17</c:v>
                </c:pt>
                <c:pt idx="24">
                  <c:v>6</c:v>
                </c:pt>
                <c:pt idx="25">
                  <c:v>10</c:v>
                </c:pt>
                <c:pt idx="26">
                  <c:v>10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06C-4E10-A9CC-CC136231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0839440"/>
        <c:axId val="-130836688"/>
      </c:barChart>
      <c:catAx>
        <c:axId val="-13083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30836688"/>
        <c:crosses val="autoZero"/>
        <c:auto val="1"/>
        <c:lblAlgn val="ctr"/>
        <c:lblOffset val="100"/>
        <c:noMultiLvlLbl val="0"/>
      </c:catAx>
      <c:valAx>
        <c:axId val="-13083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30839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13103917565802E-2"/>
          <c:y val="0.14264900481189899"/>
          <c:w val="0.88637455040342195"/>
          <c:h val="0.76934191819772502"/>
        </c:manualLayout>
      </c:layout>
      <c:lineChart>
        <c:grouping val="standard"/>
        <c:varyColors val="0"/>
        <c:ser>
          <c:idx val="0"/>
          <c:order val="0"/>
          <c:tx>
            <c:strRef>
              <c:f>'S23-Data'!$D$1</c:f>
              <c:strCache>
                <c:ptCount val="1"/>
                <c:pt idx="0">
                  <c:v>Approve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dLbls>
            <c:dLbl>
              <c:idx val="277"/>
              <c:layout>
                <c:manualLayout>
                  <c:x val="-3.7037037037037202E-2"/>
                  <c:y val="-0.1770833333333330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Current Approval</a:t>
                    </a:r>
                  </a:p>
                  <a:p>
                    <a:pPr>
                      <a:defRPr/>
                    </a:pPr>
                    <a:r>
                      <a:rPr lang="en-US"/>
                      <a:t>Oct:</a:t>
                    </a:r>
                    <a:r>
                      <a:rPr lang="en-US" baseline="0"/>
                      <a:t> </a:t>
                    </a:r>
                    <a:r>
                      <a:rPr lang="en-US"/>
                      <a:t>13%</a:t>
                    </a:r>
                    <a:endParaRPr lang="en-US" baseline="0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63-494D-A921-8D7D6CE67F1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'S23-Data'!$C$2:$C$280</c:f>
              <c:numCache>
                <c:formatCode>mmm\ yyyy</c:formatCode>
                <c:ptCount val="279"/>
                <c:pt idx="0">
                  <c:v>27134</c:v>
                </c:pt>
                <c:pt idx="1">
                  <c:v>27257</c:v>
                </c:pt>
                <c:pt idx="2">
                  <c:v>27313</c:v>
                </c:pt>
                <c:pt idx="3">
                  <c:v>27453</c:v>
                </c:pt>
                <c:pt idx="4">
                  <c:v>27502</c:v>
                </c:pt>
                <c:pt idx="5">
                  <c:v>27546</c:v>
                </c:pt>
                <c:pt idx="6">
                  <c:v>27668</c:v>
                </c:pt>
                <c:pt idx="7">
                  <c:v>27760</c:v>
                </c:pt>
                <c:pt idx="8">
                  <c:v>28185</c:v>
                </c:pt>
                <c:pt idx="9">
                  <c:v>28246</c:v>
                </c:pt>
                <c:pt idx="10">
                  <c:v>28277</c:v>
                </c:pt>
                <c:pt idx="11">
                  <c:v>28338</c:v>
                </c:pt>
                <c:pt idx="12">
                  <c:v>28734</c:v>
                </c:pt>
                <c:pt idx="13">
                  <c:v>28734</c:v>
                </c:pt>
                <c:pt idx="14">
                  <c:v>29373</c:v>
                </c:pt>
                <c:pt idx="15">
                  <c:v>29373</c:v>
                </c:pt>
                <c:pt idx="16">
                  <c:v>30103</c:v>
                </c:pt>
                <c:pt idx="17">
                  <c:v>30468</c:v>
                </c:pt>
                <c:pt idx="18">
                  <c:v>31503</c:v>
                </c:pt>
                <c:pt idx="19">
                  <c:v>31868</c:v>
                </c:pt>
                <c:pt idx="20">
                  <c:v>31990</c:v>
                </c:pt>
                <c:pt idx="21">
                  <c:v>32387</c:v>
                </c:pt>
                <c:pt idx="22">
                  <c:v>33147</c:v>
                </c:pt>
                <c:pt idx="23">
                  <c:v>33178</c:v>
                </c:pt>
                <c:pt idx="24">
                  <c:v>33420</c:v>
                </c:pt>
                <c:pt idx="25">
                  <c:v>33512</c:v>
                </c:pt>
                <c:pt idx="26">
                  <c:v>33664</c:v>
                </c:pt>
                <c:pt idx="27">
                  <c:v>34001</c:v>
                </c:pt>
                <c:pt idx="28">
                  <c:v>34151</c:v>
                </c:pt>
                <c:pt idx="29">
                  <c:v>34182</c:v>
                </c:pt>
                <c:pt idx="30">
                  <c:v>34274</c:v>
                </c:pt>
                <c:pt idx="31">
                  <c:v>34366</c:v>
                </c:pt>
                <c:pt idx="32">
                  <c:v>34394</c:v>
                </c:pt>
                <c:pt idx="33">
                  <c:v>34516</c:v>
                </c:pt>
                <c:pt idx="34">
                  <c:v>34608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34759</c:v>
                </c:pt>
                <c:pt idx="40">
                  <c:v>34790</c:v>
                </c:pt>
                <c:pt idx="41">
                  <c:v>34820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35156</c:v>
                </c:pt>
                <c:pt idx="46">
                  <c:v>35186</c:v>
                </c:pt>
                <c:pt idx="47">
                  <c:v>35278</c:v>
                </c:pt>
                <c:pt idx="48">
                  <c:v>35339</c:v>
                </c:pt>
                <c:pt idx="49">
                  <c:v>35431</c:v>
                </c:pt>
                <c:pt idx="50">
                  <c:v>35462</c:v>
                </c:pt>
                <c:pt idx="51">
                  <c:v>35521</c:v>
                </c:pt>
                <c:pt idx="52">
                  <c:v>35551</c:v>
                </c:pt>
                <c:pt idx="53">
                  <c:v>35612</c:v>
                </c:pt>
                <c:pt idx="54">
                  <c:v>35643</c:v>
                </c:pt>
                <c:pt idx="55">
                  <c:v>35704</c:v>
                </c:pt>
                <c:pt idx="56">
                  <c:v>35765</c:v>
                </c:pt>
                <c:pt idx="57">
                  <c:v>35796</c:v>
                </c:pt>
                <c:pt idx="58">
                  <c:v>35827</c:v>
                </c:pt>
                <c:pt idx="59">
                  <c:v>35886</c:v>
                </c:pt>
                <c:pt idx="60">
                  <c:v>35916</c:v>
                </c:pt>
                <c:pt idx="61">
                  <c:v>36039</c:v>
                </c:pt>
                <c:pt idx="62">
                  <c:v>36069</c:v>
                </c:pt>
                <c:pt idx="63">
                  <c:v>36100</c:v>
                </c:pt>
                <c:pt idx="64">
                  <c:v>36130</c:v>
                </c:pt>
                <c:pt idx="65">
                  <c:v>36161</c:v>
                </c:pt>
                <c:pt idx="66">
                  <c:v>36192</c:v>
                </c:pt>
                <c:pt idx="67">
                  <c:v>36251</c:v>
                </c:pt>
                <c:pt idx="68">
                  <c:v>36312</c:v>
                </c:pt>
                <c:pt idx="69">
                  <c:v>36342</c:v>
                </c:pt>
                <c:pt idx="70">
                  <c:v>36404</c:v>
                </c:pt>
                <c:pt idx="71">
                  <c:v>36526</c:v>
                </c:pt>
                <c:pt idx="72">
                  <c:v>36647</c:v>
                </c:pt>
                <c:pt idx="73">
                  <c:v>36739</c:v>
                </c:pt>
                <c:pt idx="74">
                  <c:v>36800</c:v>
                </c:pt>
                <c:pt idx="75">
                  <c:v>36861</c:v>
                </c:pt>
                <c:pt idx="76">
                  <c:v>36892</c:v>
                </c:pt>
                <c:pt idx="77">
                  <c:v>36923</c:v>
                </c:pt>
                <c:pt idx="78">
                  <c:v>36951</c:v>
                </c:pt>
                <c:pt idx="79">
                  <c:v>36982</c:v>
                </c:pt>
                <c:pt idx="80">
                  <c:v>37012</c:v>
                </c:pt>
                <c:pt idx="81">
                  <c:v>37043</c:v>
                </c:pt>
                <c:pt idx="82">
                  <c:v>37073</c:v>
                </c:pt>
                <c:pt idx="83">
                  <c:v>37104</c:v>
                </c:pt>
                <c:pt idx="84">
                  <c:v>37135</c:v>
                </c:pt>
                <c:pt idx="85">
                  <c:v>37165</c:v>
                </c:pt>
                <c:pt idx="86">
                  <c:v>37196</c:v>
                </c:pt>
                <c:pt idx="87">
                  <c:v>37226</c:v>
                </c:pt>
                <c:pt idx="88">
                  <c:v>37257</c:v>
                </c:pt>
                <c:pt idx="89">
                  <c:v>37288</c:v>
                </c:pt>
                <c:pt idx="90">
                  <c:v>37316</c:v>
                </c:pt>
                <c:pt idx="91">
                  <c:v>37347</c:v>
                </c:pt>
                <c:pt idx="92">
                  <c:v>37377</c:v>
                </c:pt>
                <c:pt idx="93">
                  <c:v>37408</c:v>
                </c:pt>
                <c:pt idx="94">
                  <c:v>37438</c:v>
                </c:pt>
                <c:pt idx="95">
                  <c:v>37469</c:v>
                </c:pt>
                <c:pt idx="96">
                  <c:v>37500</c:v>
                </c:pt>
                <c:pt idx="97">
                  <c:v>37530</c:v>
                </c:pt>
                <c:pt idx="98">
                  <c:v>37561</c:v>
                </c:pt>
                <c:pt idx="99">
                  <c:v>37591</c:v>
                </c:pt>
                <c:pt idx="100">
                  <c:v>37622</c:v>
                </c:pt>
                <c:pt idx="101">
                  <c:v>37653</c:v>
                </c:pt>
                <c:pt idx="102">
                  <c:v>37681</c:v>
                </c:pt>
                <c:pt idx="103">
                  <c:v>37712</c:v>
                </c:pt>
                <c:pt idx="104">
                  <c:v>37742</c:v>
                </c:pt>
                <c:pt idx="105">
                  <c:v>37773</c:v>
                </c:pt>
                <c:pt idx="106">
                  <c:v>37803</c:v>
                </c:pt>
                <c:pt idx="107">
                  <c:v>37834</c:v>
                </c:pt>
                <c:pt idx="108">
                  <c:v>37865</c:v>
                </c:pt>
                <c:pt idx="109">
                  <c:v>37895</c:v>
                </c:pt>
                <c:pt idx="110">
                  <c:v>37926</c:v>
                </c:pt>
                <c:pt idx="111">
                  <c:v>37956</c:v>
                </c:pt>
                <c:pt idx="112">
                  <c:v>37987</c:v>
                </c:pt>
                <c:pt idx="113">
                  <c:v>38018</c:v>
                </c:pt>
                <c:pt idx="114">
                  <c:v>38047</c:v>
                </c:pt>
                <c:pt idx="115">
                  <c:v>38078</c:v>
                </c:pt>
                <c:pt idx="116">
                  <c:v>38108</c:v>
                </c:pt>
                <c:pt idx="117">
                  <c:v>38139</c:v>
                </c:pt>
                <c:pt idx="118">
                  <c:v>38169</c:v>
                </c:pt>
                <c:pt idx="119">
                  <c:v>38200</c:v>
                </c:pt>
                <c:pt idx="120">
                  <c:v>38231</c:v>
                </c:pt>
                <c:pt idx="121">
                  <c:v>38261</c:v>
                </c:pt>
                <c:pt idx="122">
                  <c:v>38292</c:v>
                </c:pt>
                <c:pt idx="123">
                  <c:v>38322</c:v>
                </c:pt>
                <c:pt idx="124">
                  <c:v>38353</c:v>
                </c:pt>
                <c:pt idx="125">
                  <c:v>38384</c:v>
                </c:pt>
                <c:pt idx="126">
                  <c:v>38412</c:v>
                </c:pt>
                <c:pt idx="127">
                  <c:v>38443</c:v>
                </c:pt>
                <c:pt idx="128">
                  <c:v>38473</c:v>
                </c:pt>
                <c:pt idx="129">
                  <c:v>38504</c:v>
                </c:pt>
                <c:pt idx="130">
                  <c:v>38534</c:v>
                </c:pt>
                <c:pt idx="131">
                  <c:v>38565</c:v>
                </c:pt>
                <c:pt idx="132">
                  <c:v>38596</c:v>
                </c:pt>
                <c:pt idx="133">
                  <c:v>38626</c:v>
                </c:pt>
                <c:pt idx="134">
                  <c:v>38657</c:v>
                </c:pt>
                <c:pt idx="135">
                  <c:v>38687</c:v>
                </c:pt>
                <c:pt idx="136">
                  <c:v>38718</c:v>
                </c:pt>
                <c:pt idx="137">
                  <c:v>38749</c:v>
                </c:pt>
                <c:pt idx="138">
                  <c:v>38777</c:v>
                </c:pt>
                <c:pt idx="139">
                  <c:v>38808</c:v>
                </c:pt>
                <c:pt idx="140">
                  <c:v>38838</c:v>
                </c:pt>
                <c:pt idx="141">
                  <c:v>38869</c:v>
                </c:pt>
                <c:pt idx="142">
                  <c:v>38899</c:v>
                </c:pt>
                <c:pt idx="143">
                  <c:v>38930</c:v>
                </c:pt>
                <c:pt idx="144">
                  <c:v>38961</c:v>
                </c:pt>
                <c:pt idx="145">
                  <c:v>38991</c:v>
                </c:pt>
                <c:pt idx="146">
                  <c:v>39022</c:v>
                </c:pt>
                <c:pt idx="147">
                  <c:v>39052</c:v>
                </c:pt>
                <c:pt idx="148">
                  <c:v>39083</c:v>
                </c:pt>
                <c:pt idx="149">
                  <c:v>39114</c:v>
                </c:pt>
                <c:pt idx="150">
                  <c:v>39142</c:v>
                </c:pt>
                <c:pt idx="151">
                  <c:v>39173</c:v>
                </c:pt>
                <c:pt idx="152">
                  <c:v>39203</c:v>
                </c:pt>
                <c:pt idx="153">
                  <c:v>39234</c:v>
                </c:pt>
                <c:pt idx="154">
                  <c:v>39264</c:v>
                </c:pt>
                <c:pt idx="155">
                  <c:v>39295</c:v>
                </c:pt>
                <c:pt idx="156">
                  <c:v>39326</c:v>
                </c:pt>
                <c:pt idx="157">
                  <c:v>39356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  <c:pt idx="165">
                  <c:v>39569</c:v>
                </c:pt>
                <c:pt idx="166">
                  <c:v>39600</c:v>
                </c:pt>
                <c:pt idx="167">
                  <c:v>39630</c:v>
                </c:pt>
                <c:pt idx="168">
                  <c:v>39661</c:v>
                </c:pt>
                <c:pt idx="169">
                  <c:v>39692</c:v>
                </c:pt>
                <c:pt idx="170">
                  <c:v>39722</c:v>
                </c:pt>
                <c:pt idx="171">
                  <c:v>39753</c:v>
                </c:pt>
                <c:pt idx="172">
                  <c:v>39783</c:v>
                </c:pt>
                <c:pt idx="173">
                  <c:v>39814</c:v>
                </c:pt>
                <c:pt idx="174">
                  <c:v>39845</c:v>
                </c:pt>
                <c:pt idx="175">
                  <c:v>39873</c:v>
                </c:pt>
                <c:pt idx="176">
                  <c:v>39904</c:v>
                </c:pt>
                <c:pt idx="177">
                  <c:v>39934</c:v>
                </c:pt>
                <c:pt idx="178">
                  <c:v>39965</c:v>
                </c:pt>
                <c:pt idx="179">
                  <c:v>39995</c:v>
                </c:pt>
                <c:pt idx="180">
                  <c:v>40026</c:v>
                </c:pt>
                <c:pt idx="181">
                  <c:v>40057</c:v>
                </c:pt>
                <c:pt idx="182">
                  <c:v>40087</c:v>
                </c:pt>
                <c:pt idx="183">
                  <c:v>40118</c:v>
                </c:pt>
                <c:pt idx="184">
                  <c:v>40148</c:v>
                </c:pt>
                <c:pt idx="185">
                  <c:v>40179</c:v>
                </c:pt>
                <c:pt idx="186">
                  <c:v>40210</c:v>
                </c:pt>
                <c:pt idx="187">
                  <c:v>40238</c:v>
                </c:pt>
                <c:pt idx="188">
                  <c:v>40269</c:v>
                </c:pt>
                <c:pt idx="189">
                  <c:v>40299</c:v>
                </c:pt>
                <c:pt idx="190">
                  <c:v>40330</c:v>
                </c:pt>
                <c:pt idx="191">
                  <c:v>40360</c:v>
                </c:pt>
                <c:pt idx="192">
                  <c:v>40391</c:v>
                </c:pt>
                <c:pt idx="193">
                  <c:v>40422</c:v>
                </c:pt>
                <c:pt idx="194">
                  <c:v>40452</c:v>
                </c:pt>
                <c:pt idx="195">
                  <c:v>40483</c:v>
                </c:pt>
                <c:pt idx="196">
                  <c:v>40513</c:v>
                </c:pt>
                <c:pt idx="197">
                  <c:v>40544</c:v>
                </c:pt>
                <c:pt idx="198">
                  <c:v>40575</c:v>
                </c:pt>
                <c:pt idx="199">
                  <c:v>40603</c:v>
                </c:pt>
                <c:pt idx="200">
                  <c:v>40634</c:v>
                </c:pt>
                <c:pt idx="201">
                  <c:v>40664</c:v>
                </c:pt>
                <c:pt idx="202">
                  <c:v>40695</c:v>
                </c:pt>
                <c:pt idx="203">
                  <c:v>40725</c:v>
                </c:pt>
                <c:pt idx="204">
                  <c:v>40756</c:v>
                </c:pt>
                <c:pt idx="205">
                  <c:v>40787</c:v>
                </c:pt>
                <c:pt idx="206">
                  <c:v>40817</c:v>
                </c:pt>
                <c:pt idx="207">
                  <c:v>40848</c:v>
                </c:pt>
                <c:pt idx="208">
                  <c:v>40878</c:v>
                </c:pt>
                <c:pt idx="209">
                  <c:v>40909</c:v>
                </c:pt>
                <c:pt idx="210">
                  <c:v>40940</c:v>
                </c:pt>
                <c:pt idx="211">
                  <c:v>40969</c:v>
                </c:pt>
                <c:pt idx="212">
                  <c:v>41000</c:v>
                </c:pt>
                <c:pt idx="213">
                  <c:v>41030</c:v>
                </c:pt>
                <c:pt idx="214">
                  <c:v>41061</c:v>
                </c:pt>
                <c:pt idx="215">
                  <c:v>41103</c:v>
                </c:pt>
                <c:pt idx="216">
                  <c:v>41122</c:v>
                </c:pt>
                <c:pt idx="217">
                  <c:v>41165</c:v>
                </c:pt>
                <c:pt idx="218">
                  <c:v>41206</c:v>
                </c:pt>
                <c:pt idx="219">
                  <c:v>41239</c:v>
                </c:pt>
                <c:pt idx="220">
                  <c:v>41244</c:v>
                </c:pt>
                <c:pt idx="221">
                  <c:v>41275</c:v>
                </c:pt>
                <c:pt idx="222">
                  <c:v>41306</c:v>
                </c:pt>
                <c:pt idx="223">
                  <c:v>41334</c:v>
                </c:pt>
                <c:pt idx="224">
                  <c:v>41365</c:v>
                </c:pt>
                <c:pt idx="225">
                  <c:v>41395</c:v>
                </c:pt>
                <c:pt idx="226">
                  <c:v>41426</c:v>
                </c:pt>
                <c:pt idx="227">
                  <c:v>41456</c:v>
                </c:pt>
                <c:pt idx="228">
                  <c:v>41487</c:v>
                </c:pt>
                <c:pt idx="229">
                  <c:v>41518</c:v>
                </c:pt>
                <c:pt idx="230">
                  <c:v>41548</c:v>
                </c:pt>
                <c:pt idx="231">
                  <c:v>41579</c:v>
                </c:pt>
                <c:pt idx="232">
                  <c:v>41609</c:v>
                </c:pt>
                <c:pt idx="233">
                  <c:v>41640</c:v>
                </c:pt>
                <c:pt idx="234">
                  <c:v>41671</c:v>
                </c:pt>
                <c:pt idx="235">
                  <c:v>41699</c:v>
                </c:pt>
                <c:pt idx="236">
                  <c:v>41730</c:v>
                </c:pt>
                <c:pt idx="237">
                  <c:v>41760</c:v>
                </c:pt>
                <c:pt idx="238">
                  <c:v>41791</c:v>
                </c:pt>
                <c:pt idx="239">
                  <c:v>41821</c:v>
                </c:pt>
                <c:pt idx="240">
                  <c:v>41852</c:v>
                </c:pt>
                <c:pt idx="241">
                  <c:v>41883</c:v>
                </c:pt>
                <c:pt idx="242">
                  <c:v>41913</c:v>
                </c:pt>
                <c:pt idx="243">
                  <c:v>41944</c:v>
                </c:pt>
                <c:pt idx="244">
                  <c:v>41944</c:v>
                </c:pt>
                <c:pt idx="245">
                  <c:v>41974</c:v>
                </c:pt>
                <c:pt idx="246">
                  <c:v>42005</c:v>
                </c:pt>
                <c:pt idx="247">
                  <c:v>42036</c:v>
                </c:pt>
                <c:pt idx="248">
                  <c:v>42064</c:v>
                </c:pt>
                <c:pt idx="249">
                  <c:v>42095</c:v>
                </c:pt>
                <c:pt idx="250">
                  <c:v>42125</c:v>
                </c:pt>
                <c:pt idx="251">
                  <c:v>42156</c:v>
                </c:pt>
                <c:pt idx="252">
                  <c:v>42186</c:v>
                </c:pt>
                <c:pt idx="253">
                  <c:v>42217</c:v>
                </c:pt>
                <c:pt idx="254" formatCode="mmm\-yy">
                  <c:v>42248</c:v>
                </c:pt>
                <c:pt idx="255" formatCode="mmm\-yy">
                  <c:v>42278</c:v>
                </c:pt>
                <c:pt idx="256" formatCode="mmm\-yy">
                  <c:v>42309</c:v>
                </c:pt>
                <c:pt idx="257" formatCode="mmm\-yy">
                  <c:v>42339</c:v>
                </c:pt>
                <c:pt idx="258" formatCode="mmm\-yy">
                  <c:v>42370</c:v>
                </c:pt>
                <c:pt idx="259" formatCode="mmm\-yy">
                  <c:v>42401</c:v>
                </c:pt>
                <c:pt idx="260" formatCode="mmm\-yy">
                  <c:v>42430</c:v>
                </c:pt>
                <c:pt idx="261" formatCode="mmm\-yy">
                  <c:v>42461</c:v>
                </c:pt>
                <c:pt idx="262" formatCode="mmm\-yy">
                  <c:v>42491</c:v>
                </c:pt>
                <c:pt idx="263" formatCode="mmm\-yy">
                  <c:v>42522</c:v>
                </c:pt>
                <c:pt idx="264" formatCode="mmm\-yy">
                  <c:v>42552</c:v>
                </c:pt>
                <c:pt idx="265" formatCode="m/d/yyyy">
                  <c:v>42583</c:v>
                </c:pt>
                <c:pt idx="266" formatCode="m/d/yyyy">
                  <c:v>42614</c:v>
                </c:pt>
                <c:pt idx="267" formatCode="m/d/yyyy">
                  <c:v>42644</c:v>
                </c:pt>
                <c:pt idx="268" formatCode="m/d/yyyy">
                  <c:v>42675</c:v>
                </c:pt>
                <c:pt idx="269" formatCode="m/d/yyyy">
                  <c:v>42705</c:v>
                </c:pt>
                <c:pt idx="270" formatCode="m/d/yyyy">
                  <c:v>42736</c:v>
                </c:pt>
                <c:pt idx="271" formatCode="m/d/yyyy">
                  <c:v>42767</c:v>
                </c:pt>
                <c:pt idx="272" formatCode="m/d/yyyy">
                  <c:v>42795</c:v>
                </c:pt>
                <c:pt idx="273" formatCode="mmm\-yy">
                  <c:v>42826</c:v>
                </c:pt>
                <c:pt idx="274" formatCode="m/d/yyyy">
                  <c:v>42862</c:v>
                </c:pt>
                <c:pt idx="275" formatCode="m/d/yyyy">
                  <c:v>42897</c:v>
                </c:pt>
                <c:pt idx="276" formatCode="m/d/yyyy">
                  <c:v>42925</c:v>
                </c:pt>
                <c:pt idx="277" formatCode="m/d/yyyy">
                  <c:v>42953</c:v>
                </c:pt>
                <c:pt idx="278" formatCode="d\-mmm\-yy">
                  <c:v>43013</c:v>
                </c:pt>
              </c:numCache>
            </c:numRef>
          </c:cat>
          <c:val>
            <c:numRef>
              <c:f>'S23-Data'!$D$2:$D$280</c:f>
              <c:numCache>
                <c:formatCode>0%</c:formatCode>
                <c:ptCount val="279"/>
                <c:pt idx="0">
                  <c:v>0.3</c:v>
                </c:pt>
                <c:pt idx="1">
                  <c:v>0.47000000000000003</c:v>
                </c:pt>
                <c:pt idx="2">
                  <c:v>0.35000000000000003</c:v>
                </c:pt>
                <c:pt idx="3">
                  <c:v>0.32</c:v>
                </c:pt>
                <c:pt idx="4">
                  <c:v>0.38</c:v>
                </c:pt>
                <c:pt idx="5">
                  <c:v>0.28999999999999998</c:v>
                </c:pt>
                <c:pt idx="6">
                  <c:v>0.28000000000000003</c:v>
                </c:pt>
                <c:pt idx="7">
                  <c:v>0.24</c:v>
                </c:pt>
                <c:pt idx="8">
                  <c:v>0.36</c:v>
                </c:pt>
                <c:pt idx="9">
                  <c:v>0.4</c:v>
                </c:pt>
                <c:pt idx="10">
                  <c:v>0.34</c:v>
                </c:pt>
                <c:pt idx="11">
                  <c:v>0.36</c:v>
                </c:pt>
                <c:pt idx="12">
                  <c:v>0.35000000000000003</c:v>
                </c:pt>
                <c:pt idx="13">
                  <c:v>0.28999999999999998</c:v>
                </c:pt>
                <c:pt idx="14">
                  <c:v>0.19</c:v>
                </c:pt>
                <c:pt idx="15">
                  <c:v>0.25</c:v>
                </c:pt>
                <c:pt idx="16">
                  <c:v>0.38</c:v>
                </c:pt>
                <c:pt idx="17">
                  <c:v>0.28999999999999998</c:v>
                </c:pt>
                <c:pt idx="18">
                  <c:v>0.33</c:v>
                </c:pt>
                <c:pt idx="19">
                  <c:v>0.42</c:v>
                </c:pt>
                <c:pt idx="20">
                  <c:v>0.42</c:v>
                </c:pt>
                <c:pt idx="21">
                  <c:v>0.42</c:v>
                </c:pt>
                <c:pt idx="22">
                  <c:v>0.24</c:v>
                </c:pt>
                <c:pt idx="23">
                  <c:v>0.26</c:v>
                </c:pt>
                <c:pt idx="24">
                  <c:v>0.32</c:v>
                </c:pt>
                <c:pt idx="25">
                  <c:v>0.4</c:v>
                </c:pt>
                <c:pt idx="26">
                  <c:v>0.18</c:v>
                </c:pt>
                <c:pt idx="27">
                  <c:v>0.27</c:v>
                </c:pt>
                <c:pt idx="28">
                  <c:v>0.24</c:v>
                </c:pt>
                <c:pt idx="29">
                  <c:v>0.23</c:v>
                </c:pt>
                <c:pt idx="30">
                  <c:v>0.24</c:v>
                </c:pt>
                <c:pt idx="31">
                  <c:v>0.28000000000000003</c:v>
                </c:pt>
                <c:pt idx="32">
                  <c:v>0.28999999999999998</c:v>
                </c:pt>
                <c:pt idx="33">
                  <c:v>0.27</c:v>
                </c:pt>
                <c:pt idx="34">
                  <c:v>0.21</c:v>
                </c:pt>
                <c:pt idx="35">
                  <c:v>0.23</c:v>
                </c:pt>
                <c:pt idx="36">
                  <c:v>0.33</c:v>
                </c:pt>
                <c:pt idx="37">
                  <c:v>0.38</c:v>
                </c:pt>
                <c:pt idx="38">
                  <c:v>0.32</c:v>
                </c:pt>
                <c:pt idx="39">
                  <c:v>0.31</c:v>
                </c:pt>
                <c:pt idx="40">
                  <c:v>0.37</c:v>
                </c:pt>
                <c:pt idx="41">
                  <c:v>0.34</c:v>
                </c:pt>
                <c:pt idx="42">
                  <c:v>0.35000000000000003</c:v>
                </c:pt>
                <c:pt idx="43">
                  <c:v>0.3</c:v>
                </c:pt>
                <c:pt idx="44">
                  <c:v>0.3</c:v>
                </c:pt>
                <c:pt idx="45">
                  <c:v>0.35000000000000003</c:v>
                </c:pt>
                <c:pt idx="46">
                  <c:v>0.3</c:v>
                </c:pt>
                <c:pt idx="47">
                  <c:v>0.39</c:v>
                </c:pt>
                <c:pt idx="48">
                  <c:v>0.34</c:v>
                </c:pt>
                <c:pt idx="49">
                  <c:v>0.41000000000000003</c:v>
                </c:pt>
                <c:pt idx="50">
                  <c:v>0.37</c:v>
                </c:pt>
                <c:pt idx="51">
                  <c:v>0.3</c:v>
                </c:pt>
                <c:pt idx="52">
                  <c:v>0.32</c:v>
                </c:pt>
                <c:pt idx="53">
                  <c:v>0.34</c:v>
                </c:pt>
                <c:pt idx="54">
                  <c:v>0.41000000000000003</c:v>
                </c:pt>
                <c:pt idx="55">
                  <c:v>0.36</c:v>
                </c:pt>
                <c:pt idx="56">
                  <c:v>0.39</c:v>
                </c:pt>
                <c:pt idx="57">
                  <c:v>0.42</c:v>
                </c:pt>
                <c:pt idx="58">
                  <c:v>0.57000000000000006</c:v>
                </c:pt>
                <c:pt idx="59">
                  <c:v>0.49</c:v>
                </c:pt>
                <c:pt idx="60">
                  <c:v>0.44</c:v>
                </c:pt>
                <c:pt idx="61">
                  <c:v>0.55000000000000004</c:v>
                </c:pt>
                <c:pt idx="62">
                  <c:v>0.44</c:v>
                </c:pt>
                <c:pt idx="63">
                  <c:v>0.41000000000000003</c:v>
                </c:pt>
                <c:pt idx="64">
                  <c:v>0.42</c:v>
                </c:pt>
                <c:pt idx="65">
                  <c:v>0.5</c:v>
                </c:pt>
                <c:pt idx="66">
                  <c:v>0.41000000000000003</c:v>
                </c:pt>
                <c:pt idx="67">
                  <c:v>0.45</c:v>
                </c:pt>
                <c:pt idx="68">
                  <c:v>0.41000000000000003</c:v>
                </c:pt>
                <c:pt idx="69">
                  <c:v>0.39</c:v>
                </c:pt>
                <c:pt idx="70">
                  <c:v>0.37</c:v>
                </c:pt>
                <c:pt idx="71">
                  <c:v>0.51</c:v>
                </c:pt>
                <c:pt idx="72">
                  <c:v>0.39</c:v>
                </c:pt>
                <c:pt idx="73">
                  <c:v>0.48</c:v>
                </c:pt>
                <c:pt idx="74">
                  <c:v>0.49</c:v>
                </c:pt>
                <c:pt idx="75">
                  <c:v>0.56000000000000005</c:v>
                </c:pt>
                <c:pt idx="76">
                  <c:v>0.5</c:v>
                </c:pt>
                <c:pt idx="77">
                  <c:v>0.53</c:v>
                </c:pt>
                <c:pt idx="78">
                  <c:v>0.55000000000000004</c:v>
                </c:pt>
                <c:pt idx="79">
                  <c:v>0.55000000000000004</c:v>
                </c:pt>
                <c:pt idx="80">
                  <c:v>0.49</c:v>
                </c:pt>
                <c:pt idx="81">
                  <c:v>0.51</c:v>
                </c:pt>
                <c:pt idx="82">
                  <c:v>0.49</c:v>
                </c:pt>
                <c:pt idx="83">
                  <c:v>0.47000000000000003</c:v>
                </c:pt>
                <c:pt idx="84">
                  <c:v>0.42</c:v>
                </c:pt>
                <c:pt idx="85">
                  <c:v>0.84</c:v>
                </c:pt>
                <c:pt idx="86">
                  <c:v>0.73</c:v>
                </c:pt>
                <c:pt idx="87">
                  <c:v>0.72</c:v>
                </c:pt>
                <c:pt idx="88">
                  <c:v>0.62</c:v>
                </c:pt>
                <c:pt idx="89">
                  <c:v>0.62</c:v>
                </c:pt>
                <c:pt idx="90">
                  <c:v>0.63</c:v>
                </c:pt>
                <c:pt idx="91">
                  <c:v>0.57000000000000006</c:v>
                </c:pt>
                <c:pt idx="92">
                  <c:v>0.57000000000000006</c:v>
                </c:pt>
                <c:pt idx="93">
                  <c:v>0.52</c:v>
                </c:pt>
                <c:pt idx="94">
                  <c:v>0.54</c:v>
                </c:pt>
                <c:pt idx="95">
                  <c:v>0.46</c:v>
                </c:pt>
                <c:pt idx="96">
                  <c:v>0.52</c:v>
                </c:pt>
                <c:pt idx="97">
                  <c:v>0.5</c:v>
                </c:pt>
                <c:pt idx="98">
                  <c:v>0.47000000000000003</c:v>
                </c:pt>
                <c:pt idx="99">
                  <c:v>0.5</c:v>
                </c:pt>
                <c:pt idx="100">
                  <c:v>0.49</c:v>
                </c:pt>
                <c:pt idx="101">
                  <c:v>0.5</c:v>
                </c:pt>
                <c:pt idx="102">
                  <c:v>0.48</c:v>
                </c:pt>
                <c:pt idx="103">
                  <c:v>0.57999999999999996</c:v>
                </c:pt>
                <c:pt idx="104">
                  <c:v>0.49</c:v>
                </c:pt>
                <c:pt idx="105">
                  <c:v>0.5</c:v>
                </c:pt>
                <c:pt idx="106">
                  <c:v>0.49</c:v>
                </c:pt>
                <c:pt idx="107">
                  <c:v>0.45</c:v>
                </c:pt>
                <c:pt idx="108">
                  <c:v>0.4</c:v>
                </c:pt>
                <c:pt idx="109">
                  <c:v>0.41000000000000003</c:v>
                </c:pt>
                <c:pt idx="110">
                  <c:v>0.43</c:v>
                </c:pt>
                <c:pt idx="111">
                  <c:v>0.43</c:v>
                </c:pt>
                <c:pt idx="112">
                  <c:v>0.48</c:v>
                </c:pt>
                <c:pt idx="113">
                  <c:v>0.41000000000000003</c:v>
                </c:pt>
                <c:pt idx="114">
                  <c:v>0.42</c:v>
                </c:pt>
                <c:pt idx="115">
                  <c:v>0.43</c:v>
                </c:pt>
                <c:pt idx="116">
                  <c:v>0.41000000000000003</c:v>
                </c:pt>
                <c:pt idx="117">
                  <c:v>0.41000000000000003</c:v>
                </c:pt>
                <c:pt idx="118">
                  <c:v>0.4</c:v>
                </c:pt>
                <c:pt idx="119">
                  <c:v>0.4</c:v>
                </c:pt>
                <c:pt idx="120">
                  <c:v>0.41000000000000003</c:v>
                </c:pt>
                <c:pt idx="121">
                  <c:v>0.4</c:v>
                </c:pt>
                <c:pt idx="122">
                  <c:v>0.41000000000000003</c:v>
                </c:pt>
                <c:pt idx="123">
                  <c:v>0.41000000000000003</c:v>
                </c:pt>
                <c:pt idx="124">
                  <c:v>0.43</c:v>
                </c:pt>
                <c:pt idx="125">
                  <c:v>0.45</c:v>
                </c:pt>
                <c:pt idx="126">
                  <c:v>0.37</c:v>
                </c:pt>
                <c:pt idx="127">
                  <c:v>0.38</c:v>
                </c:pt>
                <c:pt idx="128">
                  <c:v>0.35000000000000003</c:v>
                </c:pt>
                <c:pt idx="129">
                  <c:v>0.34</c:v>
                </c:pt>
                <c:pt idx="130">
                  <c:v>0.36</c:v>
                </c:pt>
                <c:pt idx="131">
                  <c:v>0.36</c:v>
                </c:pt>
                <c:pt idx="132">
                  <c:v>0.35000000000000003</c:v>
                </c:pt>
                <c:pt idx="133">
                  <c:v>0.28999999999999998</c:v>
                </c:pt>
                <c:pt idx="134">
                  <c:v>0.28999999999999998</c:v>
                </c:pt>
                <c:pt idx="135">
                  <c:v>0.28999999999999998</c:v>
                </c:pt>
                <c:pt idx="136">
                  <c:v>0.27</c:v>
                </c:pt>
                <c:pt idx="137">
                  <c:v>0.25</c:v>
                </c:pt>
                <c:pt idx="138">
                  <c:v>0.27</c:v>
                </c:pt>
                <c:pt idx="139">
                  <c:v>0.23</c:v>
                </c:pt>
                <c:pt idx="140">
                  <c:v>0.21</c:v>
                </c:pt>
                <c:pt idx="141">
                  <c:v>0.27</c:v>
                </c:pt>
                <c:pt idx="142">
                  <c:v>0.28999999999999998</c:v>
                </c:pt>
                <c:pt idx="143">
                  <c:v>0.27</c:v>
                </c:pt>
                <c:pt idx="144">
                  <c:v>0.28999999999999998</c:v>
                </c:pt>
                <c:pt idx="145">
                  <c:v>0.24</c:v>
                </c:pt>
                <c:pt idx="146">
                  <c:v>0.26</c:v>
                </c:pt>
                <c:pt idx="147">
                  <c:v>0.21</c:v>
                </c:pt>
                <c:pt idx="148">
                  <c:v>0.35000000000000003</c:v>
                </c:pt>
                <c:pt idx="149">
                  <c:v>0.37</c:v>
                </c:pt>
                <c:pt idx="150">
                  <c:v>0.28000000000000003</c:v>
                </c:pt>
                <c:pt idx="151">
                  <c:v>0.33</c:v>
                </c:pt>
                <c:pt idx="152">
                  <c:v>0.28999999999999998</c:v>
                </c:pt>
                <c:pt idx="153">
                  <c:v>0.24</c:v>
                </c:pt>
                <c:pt idx="154">
                  <c:v>0.27</c:v>
                </c:pt>
                <c:pt idx="155">
                  <c:v>0.18</c:v>
                </c:pt>
                <c:pt idx="156">
                  <c:v>0.24</c:v>
                </c:pt>
                <c:pt idx="157">
                  <c:v>0.23</c:v>
                </c:pt>
                <c:pt idx="158">
                  <c:v>0.28999999999999998</c:v>
                </c:pt>
                <c:pt idx="159">
                  <c:v>0.2</c:v>
                </c:pt>
                <c:pt idx="160">
                  <c:v>0.22</c:v>
                </c:pt>
                <c:pt idx="161">
                  <c:v>0.23</c:v>
                </c:pt>
                <c:pt idx="162">
                  <c:v>0.24</c:v>
                </c:pt>
                <c:pt idx="163">
                  <c:v>0.21</c:v>
                </c:pt>
                <c:pt idx="164">
                  <c:v>0.2</c:v>
                </c:pt>
                <c:pt idx="165">
                  <c:v>0.18</c:v>
                </c:pt>
                <c:pt idx="166">
                  <c:v>0.19</c:v>
                </c:pt>
                <c:pt idx="167">
                  <c:v>0.14000000000000001</c:v>
                </c:pt>
                <c:pt idx="168">
                  <c:v>0.18</c:v>
                </c:pt>
                <c:pt idx="169">
                  <c:v>0.18</c:v>
                </c:pt>
                <c:pt idx="170">
                  <c:v>0.18</c:v>
                </c:pt>
                <c:pt idx="171">
                  <c:v>0.19</c:v>
                </c:pt>
                <c:pt idx="172">
                  <c:v>0.2</c:v>
                </c:pt>
                <c:pt idx="173">
                  <c:v>0.19</c:v>
                </c:pt>
                <c:pt idx="174">
                  <c:v>0.31</c:v>
                </c:pt>
                <c:pt idx="175">
                  <c:v>0.39</c:v>
                </c:pt>
                <c:pt idx="176">
                  <c:v>0.36</c:v>
                </c:pt>
                <c:pt idx="177">
                  <c:v>0.37</c:v>
                </c:pt>
                <c:pt idx="178">
                  <c:v>0.33</c:v>
                </c:pt>
                <c:pt idx="179">
                  <c:v>0.32</c:v>
                </c:pt>
                <c:pt idx="180">
                  <c:v>0.31</c:v>
                </c:pt>
                <c:pt idx="181">
                  <c:v>0.31</c:v>
                </c:pt>
                <c:pt idx="182">
                  <c:v>0.21</c:v>
                </c:pt>
                <c:pt idx="183">
                  <c:v>0.26</c:v>
                </c:pt>
                <c:pt idx="184">
                  <c:v>0.25</c:v>
                </c:pt>
                <c:pt idx="185">
                  <c:v>0.24</c:v>
                </c:pt>
                <c:pt idx="186">
                  <c:v>0.18</c:v>
                </c:pt>
                <c:pt idx="187">
                  <c:v>0.16</c:v>
                </c:pt>
                <c:pt idx="188">
                  <c:v>0.23</c:v>
                </c:pt>
                <c:pt idx="189">
                  <c:v>0.21</c:v>
                </c:pt>
                <c:pt idx="190">
                  <c:v>0.2</c:v>
                </c:pt>
                <c:pt idx="191">
                  <c:v>0.2</c:v>
                </c:pt>
                <c:pt idx="192">
                  <c:v>0.19</c:v>
                </c:pt>
                <c:pt idx="193">
                  <c:v>0.18</c:v>
                </c:pt>
                <c:pt idx="194">
                  <c:v>0.21</c:v>
                </c:pt>
                <c:pt idx="195">
                  <c:v>0.17</c:v>
                </c:pt>
                <c:pt idx="196">
                  <c:v>0.13</c:v>
                </c:pt>
                <c:pt idx="197">
                  <c:v>0.2</c:v>
                </c:pt>
                <c:pt idx="198">
                  <c:v>0.23</c:v>
                </c:pt>
                <c:pt idx="199">
                  <c:v>0.18</c:v>
                </c:pt>
                <c:pt idx="200">
                  <c:v>0.17</c:v>
                </c:pt>
                <c:pt idx="201">
                  <c:v>0.24</c:v>
                </c:pt>
                <c:pt idx="202">
                  <c:v>0.17</c:v>
                </c:pt>
                <c:pt idx="203">
                  <c:v>0.18</c:v>
                </c:pt>
                <c:pt idx="204">
                  <c:v>0.13</c:v>
                </c:pt>
                <c:pt idx="205">
                  <c:v>0.15</c:v>
                </c:pt>
                <c:pt idx="206">
                  <c:v>0.13</c:v>
                </c:pt>
                <c:pt idx="207">
                  <c:v>0.13</c:v>
                </c:pt>
                <c:pt idx="208">
                  <c:v>0.11</c:v>
                </c:pt>
                <c:pt idx="209">
                  <c:v>0.13</c:v>
                </c:pt>
                <c:pt idx="210">
                  <c:v>0.1</c:v>
                </c:pt>
                <c:pt idx="211">
                  <c:v>0.12</c:v>
                </c:pt>
                <c:pt idx="212">
                  <c:v>0.17</c:v>
                </c:pt>
                <c:pt idx="213">
                  <c:v>0.15</c:v>
                </c:pt>
                <c:pt idx="214">
                  <c:v>0.17</c:v>
                </c:pt>
                <c:pt idx="215">
                  <c:v>0.16</c:v>
                </c:pt>
                <c:pt idx="216">
                  <c:v>0.1</c:v>
                </c:pt>
                <c:pt idx="217">
                  <c:v>0.13</c:v>
                </c:pt>
                <c:pt idx="218">
                  <c:v>0.21</c:v>
                </c:pt>
                <c:pt idx="219">
                  <c:v>0.18</c:v>
                </c:pt>
                <c:pt idx="220">
                  <c:v>0.18</c:v>
                </c:pt>
                <c:pt idx="221">
                  <c:v>0.14000000000000001</c:v>
                </c:pt>
                <c:pt idx="222">
                  <c:v>0.15</c:v>
                </c:pt>
                <c:pt idx="223">
                  <c:v>0.13</c:v>
                </c:pt>
                <c:pt idx="224">
                  <c:v>0.15</c:v>
                </c:pt>
                <c:pt idx="225">
                  <c:v>0.16</c:v>
                </c:pt>
                <c:pt idx="226">
                  <c:v>0.17</c:v>
                </c:pt>
                <c:pt idx="227">
                  <c:v>0.15</c:v>
                </c:pt>
                <c:pt idx="228">
                  <c:v>0.14000000000000001</c:v>
                </c:pt>
                <c:pt idx="229">
                  <c:v>0.19</c:v>
                </c:pt>
                <c:pt idx="230">
                  <c:v>0.11</c:v>
                </c:pt>
                <c:pt idx="231">
                  <c:v>0.09</c:v>
                </c:pt>
                <c:pt idx="232">
                  <c:v>0.12</c:v>
                </c:pt>
                <c:pt idx="233">
                  <c:v>0.13</c:v>
                </c:pt>
                <c:pt idx="234">
                  <c:v>0.12</c:v>
                </c:pt>
                <c:pt idx="235">
                  <c:v>0.15</c:v>
                </c:pt>
                <c:pt idx="236">
                  <c:v>0.13</c:v>
                </c:pt>
                <c:pt idx="237">
                  <c:v>0.15</c:v>
                </c:pt>
                <c:pt idx="238">
                  <c:v>0.16</c:v>
                </c:pt>
                <c:pt idx="239">
                  <c:v>0.15</c:v>
                </c:pt>
                <c:pt idx="240">
                  <c:v>0.13</c:v>
                </c:pt>
                <c:pt idx="241">
                  <c:v>0.14000000000000001</c:v>
                </c:pt>
                <c:pt idx="242">
                  <c:v>0.14000000000000001</c:v>
                </c:pt>
                <c:pt idx="243">
                  <c:v>0.2</c:v>
                </c:pt>
                <c:pt idx="244">
                  <c:v>0.15</c:v>
                </c:pt>
                <c:pt idx="245">
                  <c:v>0.16</c:v>
                </c:pt>
                <c:pt idx="246">
                  <c:v>0.16</c:v>
                </c:pt>
                <c:pt idx="247">
                  <c:v>0.2</c:v>
                </c:pt>
                <c:pt idx="248">
                  <c:v>0.18</c:v>
                </c:pt>
                <c:pt idx="249">
                  <c:v>0.15</c:v>
                </c:pt>
                <c:pt idx="250">
                  <c:v>0.19</c:v>
                </c:pt>
                <c:pt idx="251">
                  <c:v>0.17</c:v>
                </c:pt>
                <c:pt idx="252">
                  <c:v>0.17</c:v>
                </c:pt>
                <c:pt idx="253">
                  <c:v>0.14000000000000001</c:v>
                </c:pt>
                <c:pt idx="254">
                  <c:v>0.14000000000000001</c:v>
                </c:pt>
                <c:pt idx="255">
                  <c:v>0.13</c:v>
                </c:pt>
                <c:pt idx="256">
                  <c:v>0.11</c:v>
                </c:pt>
                <c:pt idx="257">
                  <c:v>0.13</c:v>
                </c:pt>
                <c:pt idx="258">
                  <c:v>0.16</c:v>
                </c:pt>
                <c:pt idx="259">
                  <c:v>0.14000000000000001</c:v>
                </c:pt>
                <c:pt idx="260">
                  <c:v>0.13</c:v>
                </c:pt>
                <c:pt idx="261">
                  <c:v>0.17</c:v>
                </c:pt>
                <c:pt idx="262">
                  <c:v>0.18</c:v>
                </c:pt>
                <c:pt idx="263">
                  <c:v>0.16</c:v>
                </c:pt>
                <c:pt idx="264">
                  <c:v>0.13</c:v>
                </c:pt>
                <c:pt idx="265">
                  <c:v>0.18</c:v>
                </c:pt>
                <c:pt idx="266">
                  <c:v>0.2</c:v>
                </c:pt>
                <c:pt idx="267">
                  <c:v>0.18</c:v>
                </c:pt>
                <c:pt idx="268">
                  <c:v>0.19</c:v>
                </c:pt>
                <c:pt idx="269">
                  <c:v>0.18</c:v>
                </c:pt>
                <c:pt idx="270">
                  <c:v>0.19</c:v>
                </c:pt>
                <c:pt idx="271">
                  <c:v>0.28000000000000003</c:v>
                </c:pt>
                <c:pt idx="272">
                  <c:v>0.24</c:v>
                </c:pt>
                <c:pt idx="273">
                  <c:v>0.2</c:v>
                </c:pt>
                <c:pt idx="274">
                  <c:v>0.2</c:v>
                </c:pt>
                <c:pt idx="275">
                  <c:v>0.21</c:v>
                </c:pt>
                <c:pt idx="276">
                  <c:v>0.2</c:v>
                </c:pt>
                <c:pt idx="277">
                  <c:v>0.16</c:v>
                </c:pt>
                <c:pt idx="278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E8-49CD-9290-C007A7993EA8}"/>
            </c:ext>
          </c:extLst>
        </c:ser>
        <c:ser>
          <c:idx val="1"/>
          <c:order val="1"/>
          <c:tx>
            <c:strRef>
              <c:f>'S23-Data'!$E$1</c:f>
              <c:strCache>
                <c:ptCount val="1"/>
                <c:pt idx="0">
                  <c:v>Disapprove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dLbls>
            <c:dLbl>
              <c:idx val="277"/>
              <c:layout>
                <c:manualLayout>
                  <c:x val="-2.9320987654321E-2"/>
                  <c:y val="0.180911526684163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Current Disapproval</a:t>
                    </a:r>
                  </a:p>
                  <a:p>
                    <a:r>
                      <a:rPr lang="en-US"/>
                      <a:t>Oct:</a:t>
                    </a:r>
                    <a:r>
                      <a:rPr lang="en-US" baseline="0"/>
                      <a:t> </a:t>
                    </a:r>
                    <a:r>
                      <a:rPr lang="en-US"/>
                      <a:t>80%</a:t>
                    </a:r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63-494D-A921-8D7D6CE67F1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'S23-Data'!$C$2:$C$280</c:f>
              <c:numCache>
                <c:formatCode>mmm\ yyyy</c:formatCode>
                <c:ptCount val="279"/>
                <c:pt idx="0">
                  <c:v>27134</c:v>
                </c:pt>
                <c:pt idx="1">
                  <c:v>27257</c:v>
                </c:pt>
                <c:pt idx="2">
                  <c:v>27313</c:v>
                </c:pt>
                <c:pt idx="3">
                  <c:v>27453</c:v>
                </c:pt>
                <c:pt idx="4">
                  <c:v>27502</c:v>
                </c:pt>
                <c:pt idx="5">
                  <c:v>27546</c:v>
                </c:pt>
                <c:pt idx="6">
                  <c:v>27668</c:v>
                </c:pt>
                <c:pt idx="7">
                  <c:v>27760</c:v>
                </c:pt>
                <c:pt idx="8">
                  <c:v>28185</c:v>
                </c:pt>
                <c:pt idx="9">
                  <c:v>28246</c:v>
                </c:pt>
                <c:pt idx="10">
                  <c:v>28277</c:v>
                </c:pt>
                <c:pt idx="11">
                  <c:v>28338</c:v>
                </c:pt>
                <c:pt idx="12">
                  <c:v>28734</c:v>
                </c:pt>
                <c:pt idx="13">
                  <c:v>28734</c:v>
                </c:pt>
                <c:pt idx="14">
                  <c:v>29373</c:v>
                </c:pt>
                <c:pt idx="15">
                  <c:v>29373</c:v>
                </c:pt>
                <c:pt idx="16">
                  <c:v>30103</c:v>
                </c:pt>
                <c:pt idx="17">
                  <c:v>30468</c:v>
                </c:pt>
                <c:pt idx="18">
                  <c:v>31503</c:v>
                </c:pt>
                <c:pt idx="19">
                  <c:v>31868</c:v>
                </c:pt>
                <c:pt idx="20">
                  <c:v>31990</c:v>
                </c:pt>
                <c:pt idx="21">
                  <c:v>32387</c:v>
                </c:pt>
                <c:pt idx="22">
                  <c:v>33147</c:v>
                </c:pt>
                <c:pt idx="23">
                  <c:v>33178</c:v>
                </c:pt>
                <c:pt idx="24">
                  <c:v>33420</c:v>
                </c:pt>
                <c:pt idx="25">
                  <c:v>33512</c:v>
                </c:pt>
                <c:pt idx="26">
                  <c:v>33664</c:v>
                </c:pt>
                <c:pt idx="27">
                  <c:v>34001</c:v>
                </c:pt>
                <c:pt idx="28">
                  <c:v>34151</c:v>
                </c:pt>
                <c:pt idx="29">
                  <c:v>34182</c:v>
                </c:pt>
                <c:pt idx="30">
                  <c:v>34274</c:v>
                </c:pt>
                <c:pt idx="31">
                  <c:v>34366</c:v>
                </c:pt>
                <c:pt idx="32">
                  <c:v>34394</c:v>
                </c:pt>
                <c:pt idx="33">
                  <c:v>34516</c:v>
                </c:pt>
                <c:pt idx="34">
                  <c:v>34608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34759</c:v>
                </c:pt>
                <c:pt idx="40">
                  <c:v>34790</c:v>
                </c:pt>
                <c:pt idx="41">
                  <c:v>34820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35156</c:v>
                </c:pt>
                <c:pt idx="46">
                  <c:v>35186</c:v>
                </c:pt>
                <c:pt idx="47">
                  <c:v>35278</c:v>
                </c:pt>
                <c:pt idx="48">
                  <c:v>35339</c:v>
                </c:pt>
                <c:pt idx="49">
                  <c:v>35431</c:v>
                </c:pt>
                <c:pt idx="50">
                  <c:v>35462</c:v>
                </c:pt>
                <c:pt idx="51">
                  <c:v>35521</c:v>
                </c:pt>
                <c:pt idx="52">
                  <c:v>35551</c:v>
                </c:pt>
                <c:pt idx="53">
                  <c:v>35612</c:v>
                </c:pt>
                <c:pt idx="54">
                  <c:v>35643</c:v>
                </c:pt>
                <c:pt idx="55">
                  <c:v>35704</c:v>
                </c:pt>
                <c:pt idx="56">
                  <c:v>35765</c:v>
                </c:pt>
                <c:pt idx="57">
                  <c:v>35796</c:v>
                </c:pt>
                <c:pt idx="58">
                  <c:v>35827</c:v>
                </c:pt>
                <c:pt idx="59">
                  <c:v>35886</c:v>
                </c:pt>
                <c:pt idx="60">
                  <c:v>35916</c:v>
                </c:pt>
                <c:pt idx="61">
                  <c:v>36039</c:v>
                </c:pt>
                <c:pt idx="62">
                  <c:v>36069</c:v>
                </c:pt>
                <c:pt idx="63">
                  <c:v>36100</c:v>
                </c:pt>
                <c:pt idx="64">
                  <c:v>36130</c:v>
                </c:pt>
                <c:pt idx="65">
                  <c:v>36161</c:v>
                </c:pt>
                <c:pt idx="66">
                  <c:v>36192</c:v>
                </c:pt>
                <c:pt idx="67">
                  <c:v>36251</c:v>
                </c:pt>
                <c:pt idx="68">
                  <c:v>36312</c:v>
                </c:pt>
                <c:pt idx="69">
                  <c:v>36342</c:v>
                </c:pt>
                <c:pt idx="70">
                  <c:v>36404</c:v>
                </c:pt>
                <c:pt idx="71">
                  <c:v>36526</c:v>
                </c:pt>
                <c:pt idx="72">
                  <c:v>36647</c:v>
                </c:pt>
                <c:pt idx="73">
                  <c:v>36739</c:v>
                </c:pt>
                <c:pt idx="74">
                  <c:v>36800</c:v>
                </c:pt>
                <c:pt idx="75">
                  <c:v>36861</c:v>
                </c:pt>
                <c:pt idx="76">
                  <c:v>36892</c:v>
                </c:pt>
                <c:pt idx="77">
                  <c:v>36923</c:v>
                </c:pt>
                <c:pt idx="78">
                  <c:v>36951</c:v>
                </c:pt>
                <c:pt idx="79">
                  <c:v>36982</c:v>
                </c:pt>
                <c:pt idx="80">
                  <c:v>37012</c:v>
                </c:pt>
                <c:pt idx="81">
                  <c:v>37043</c:v>
                </c:pt>
                <c:pt idx="82">
                  <c:v>37073</c:v>
                </c:pt>
                <c:pt idx="83">
                  <c:v>37104</c:v>
                </c:pt>
                <c:pt idx="84">
                  <c:v>37135</c:v>
                </c:pt>
                <c:pt idx="85">
                  <c:v>37165</c:v>
                </c:pt>
                <c:pt idx="86">
                  <c:v>37196</c:v>
                </c:pt>
                <c:pt idx="87">
                  <c:v>37226</c:v>
                </c:pt>
                <c:pt idx="88">
                  <c:v>37257</c:v>
                </c:pt>
                <c:pt idx="89">
                  <c:v>37288</c:v>
                </c:pt>
                <c:pt idx="90">
                  <c:v>37316</c:v>
                </c:pt>
                <c:pt idx="91">
                  <c:v>37347</c:v>
                </c:pt>
                <c:pt idx="92">
                  <c:v>37377</c:v>
                </c:pt>
                <c:pt idx="93">
                  <c:v>37408</c:v>
                </c:pt>
                <c:pt idx="94">
                  <c:v>37438</c:v>
                </c:pt>
                <c:pt idx="95">
                  <c:v>37469</c:v>
                </c:pt>
                <c:pt idx="96">
                  <c:v>37500</c:v>
                </c:pt>
                <c:pt idx="97">
                  <c:v>37530</c:v>
                </c:pt>
                <c:pt idx="98">
                  <c:v>37561</c:v>
                </c:pt>
                <c:pt idx="99">
                  <c:v>37591</c:v>
                </c:pt>
                <c:pt idx="100">
                  <c:v>37622</c:v>
                </c:pt>
                <c:pt idx="101">
                  <c:v>37653</c:v>
                </c:pt>
                <c:pt idx="102">
                  <c:v>37681</c:v>
                </c:pt>
                <c:pt idx="103">
                  <c:v>37712</c:v>
                </c:pt>
                <c:pt idx="104">
                  <c:v>37742</c:v>
                </c:pt>
                <c:pt idx="105">
                  <c:v>37773</c:v>
                </c:pt>
                <c:pt idx="106">
                  <c:v>37803</c:v>
                </c:pt>
                <c:pt idx="107">
                  <c:v>37834</c:v>
                </c:pt>
                <c:pt idx="108">
                  <c:v>37865</c:v>
                </c:pt>
                <c:pt idx="109">
                  <c:v>37895</c:v>
                </c:pt>
                <c:pt idx="110">
                  <c:v>37926</c:v>
                </c:pt>
                <c:pt idx="111">
                  <c:v>37956</c:v>
                </c:pt>
                <c:pt idx="112">
                  <c:v>37987</c:v>
                </c:pt>
                <c:pt idx="113">
                  <c:v>38018</c:v>
                </c:pt>
                <c:pt idx="114">
                  <c:v>38047</c:v>
                </c:pt>
                <c:pt idx="115">
                  <c:v>38078</c:v>
                </c:pt>
                <c:pt idx="116">
                  <c:v>38108</c:v>
                </c:pt>
                <c:pt idx="117">
                  <c:v>38139</c:v>
                </c:pt>
                <c:pt idx="118">
                  <c:v>38169</c:v>
                </c:pt>
                <c:pt idx="119">
                  <c:v>38200</c:v>
                </c:pt>
                <c:pt idx="120">
                  <c:v>38231</c:v>
                </c:pt>
                <c:pt idx="121">
                  <c:v>38261</c:v>
                </c:pt>
                <c:pt idx="122">
                  <c:v>38292</c:v>
                </c:pt>
                <c:pt idx="123">
                  <c:v>38322</c:v>
                </c:pt>
                <c:pt idx="124">
                  <c:v>38353</c:v>
                </c:pt>
                <c:pt idx="125">
                  <c:v>38384</c:v>
                </c:pt>
                <c:pt idx="126">
                  <c:v>38412</c:v>
                </c:pt>
                <c:pt idx="127">
                  <c:v>38443</c:v>
                </c:pt>
                <c:pt idx="128">
                  <c:v>38473</c:v>
                </c:pt>
                <c:pt idx="129">
                  <c:v>38504</c:v>
                </c:pt>
                <c:pt idx="130">
                  <c:v>38534</c:v>
                </c:pt>
                <c:pt idx="131">
                  <c:v>38565</c:v>
                </c:pt>
                <c:pt idx="132">
                  <c:v>38596</c:v>
                </c:pt>
                <c:pt idx="133">
                  <c:v>38626</c:v>
                </c:pt>
                <c:pt idx="134">
                  <c:v>38657</c:v>
                </c:pt>
                <c:pt idx="135">
                  <c:v>38687</c:v>
                </c:pt>
                <c:pt idx="136">
                  <c:v>38718</c:v>
                </c:pt>
                <c:pt idx="137">
                  <c:v>38749</c:v>
                </c:pt>
                <c:pt idx="138">
                  <c:v>38777</c:v>
                </c:pt>
                <c:pt idx="139">
                  <c:v>38808</c:v>
                </c:pt>
                <c:pt idx="140">
                  <c:v>38838</c:v>
                </c:pt>
                <c:pt idx="141">
                  <c:v>38869</c:v>
                </c:pt>
                <c:pt idx="142">
                  <c:v>38899</c:v>
                </c:pt>
                <c:pt idx="143">
                  <c:v>38930</c:v>
                </c:pt>
                <c:pt idx="144">
                  <c:v>38961</c:v>
                </c:pt>
                <c:pt idx="145">
                  <c:v>38991</c:v>
                </c:pt>
                <c:pt idx="146">
                  <c:v>39022</c:v>
                </c:pt>
                <c:pt idx="147">
                  <c:v>39052</c:v>
                </c:pt>
                <c:pt idx="148">
                  <c:v>39083</c:v>
                </c:pt>
                <c:pt idx="149">
                  <c:v>39114</c:v>
                </c:pt>
                <c:pt idx="150">
                  <c:v>39142</c:v>
                </c:pt>
                <c:pt idx="151">
                  <c:v>39173</c:v>
                </c:pt>
                <c:pt idx="152">
                  <c:v>39203</c:v>
                </c:pt>
                <c:pt idx="153">
                  <c:v>39234</c:v>
                </c:pt>
                <c:pt idx="154">
                  <c:v>39264</c:v>
                </c:pt>
                <c:pt idx="155">
                  <c:v>39295</c:v>
                </c:pt>
                <c:pt idx="156">
                  <c:v>39326</c:v>
                </c:pt>
                <c:pt idx="157">
                  <c:v>39356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  <c:pt idx="165">
                  <c:v>39569</c:v>
                </c:pt>
                <c:pt idx="166">
                  <c:v>39600</c:v>
                </c:pt>
                <c:pt idx="167">
                  <c:v>39630</c:v>
                </c:pt>
                <c:pt idx="168">
                  <c:v>39661</c:v>
                </c:pt>
                <c:pt idx="169">
                  <c:v>39692</c:v>
                </c:pt>
                <c:pt idx="170">
                  <c:v>39722</c:v>
                </c:pt>
                <c:pt idx="171">
                  <c:v>39753</c:v>
                </c:pt>
                <c:pt idx="172">
                  <c:v>39783</c:v>
                </c:pt>
                <c:pt idx="173">
                  <c:v>39814</c:v>
                </c:pt>
                <c:pt idx="174">
                  <c:v>39845</c:v>
                </c:pt>
                <c:pt idx="175">
                  <c:v>39873</c:v>
                </c:pt>
                <c:pt idx="176">
                  <c:v>39904</c:v>
                </c:pt>
                <c:pt idx="177">
                  <c:v>39934</c:v>
                </c:pt>
                <c:pt idx="178">
                  <c:v>39965</c:v>
                </c:pt>
                <c:pt idx="179">
                  <c:v>39995</c:v>
                </c:pt>
                <c:pt idx="180">
                  <c:v>40026</c:v>
                </c:pt>
                <c:pt idx="181">
                  <c:v>40057</c:v>
                </c:pt>
                <c:pt idx="182">
                  <c:v>40087</c:v>
                </c:pt>
                <c:pt idx="183">
                  <c:v>40118</c:v>
                </c:pt>
                <c:pt idx="184">
                  <c:v>40148</c:v>
                </c:pt>
                <c:pt idx="185">
                  <c:v>40179</c:v>
                </c:pt>
                <c:pt idx="186">
                  <c:v>40210</c:v>
                </c:pt>
                <c:pt idx="187">
                  <c:v>40238</c:v>
                </c:pt>
                <c:pt idx="188">
                  <c:v>40269</c:v>
                </c:pt>
                <c:pt idx="189">
                  <c:v>40299</c:v>
                </c:pt>
                <c:pt idx="190">
                  <c:v>40330</c:v>
                </c:pt>
                <c:pt idx="191">
                  <c:v>40360</c:v>
                </c:pt>
                <c:pt idx="192">
                  <c:v>40391</c:v>
                </c:pt>
                <c:pt idx="193">
                  <c:v>40422</c:v>
                </c:pt>
                <c:pt idx="194">
                  <c:v>40452</c:v>
                </c:pt>
                <c:pt idx="195">
                  <c:v>40483</c:v>
                </c:pt>
                <c:pt idx="196">
                  <c:v>40513</c:v>
                </c:pt>
                <c:pt idx="197">
                  <c:v>40544</c:v>
                </c:pt>
                <c:pt idx="198">
                  <c:v>40575</c:v>
                </c:pt>
                <c:pt idx="199">
                  <c:v>40603</c:v>
                </c:pt>
                <c:pt idx="200">
                  <c:v>40634</c:v>
                </c:pt>
                <c:pt idx="201">
                  <c:v>40664</c:v>
                </c:pt>
                <c:pt idx="202">
                  <c:v>40695</c:v>
                </c:pt>
                <c:pt idx="203">
                  <c:v>40725</c:v>
                </c:pt>
                <c:pt idx="204">
                  <c:v>40756</c:v>
                </c:pt>
                <c:pt idx="205">
                  <c:v>40787</c:v>
                </c:pt>
                <c:pt idx="206">
                  <c:v>40817</c:v>
                </c:pt>
                <c:pt idx="207">
                  <c:v>40848</c:v>
                </c:pt>
                <c:pt idx="208">
                  <c:v>40878</c:v>
                </c:pt>
                <c:pt idx="209">
                  <c:v>40909</c:v>
                </c:pt>
                <c:pt idx="210">
                  <c:v>40940</c:v>
                </c:pt>
                <c:pt idx="211">
                  <c:v>40969</c:v>
                </c:pt>
                <c:pt idx="212">
                  <c:v>41000</c:v>
                </c:pt>
                <c:pt idx="213">
                  <c:v>41030</c:v>
                </c:pt>
                <c:pt idx="214">
                  <c:v>41061</c:v>
                </c:pt>
                <c:pt idx="215">
                  <c:v>41103</c:v>
                </c:pt>
                <c:pt idx="216">
                  <c:v>41122</c:v>
                </c:pt>
                <c:pt idx="217">
                  <c:v>41165</c:v>
                </c:pt>
                <c:pt idx="218">
                  <c:v>41206</c:v>
                </c:pt>
                <c:pt idx="219">
                  <c:v>41239</c:v>
                </c:pt>
                <c:pt idx="220">
                  <c:v>41244</c:v>
                </c:pt>
                <c:pt idx="221">
                  <c:v>41275</c:v>
                </c:pt>
                <c:pt idx="222">
                  <c:v>41306</c:v>
                </c:pt>
                <c:pt idx="223">
                  <c:v>41334</c:v>
                </c:pt>
                <c:pt idx="224">
                  <c:v>41365</c:v>
                </c:pt>
                <c:pt idx="225">
                  <c:v>41395</c:v>
                </c:pt>
                <c:pt idx="226">
                  <c:v>41426</c:v>
                </c:pt>
                <c:pt idx="227">
                  <c:v>41456</c:v>
                </c:pt>
                <c:pt idx="228">
                  <c:v>41487</c:v>
                </c:pt>
                <c:pt idx="229">
                  <c:v>41518</c:v>
                </c:pt>
                <c:pt idx="230">
                  <c:v>41548</c:v>
                </c:pt>
                <c:pt idx="231">
                  <c:v>41579</c:v>
                </c:pt>
                <c:pt idx="232">
                  <c:v>41609</c:v>
                </c:pt>
                <c:pt idx="233">
                  <c:v>41640</c:v>
                </c:pt>
                <c:pt idx="234">
                  <c:v>41671</c:v>
                </c:pt>
                <c:pt idx="235">
                  <c:v>41699</c:v>
                </c:pt>
                <c:pt idx="236">
                  <c:v>41730</c:v>
                </c:pt>
                <c:pt idx="237">
                  <c:v>41760</c:v>
                </c:pt>
                <c:pt idx="238">
                  <c:v>41791</c:v>
                </c:pt>
                <c:pt idx="239">
                  <c:v>41821</c:v>
                </c:pt>
                <c:pt idx="240">
                  <c:v>41852</c:v>
                </c:pt>
                <c:pt idx="241">
                  <c:v>41883</c:v>
                </c:pt>
                <c:pt idx="242">
                  <c:v>41913</c:v>
                </c:pt>
                <c:pt idx="243">
                  <c:v>41944</c:v>
                </c:pt>
                <c:pt idx="244">
                  <c:v>41944</c:v>
                </c:pt>
                <c:pt idx="245">
                  <c:v>41974</c:v>
                </c:pt>
                <c:pt idx="246">
                  <c:v>42005</c:v>
                </c:pt>
                <c:pt idx="247">
                  <c:v>42036</c:v>
                </c:pt>
                <c:pt idx="248">
                  <c:v>42064</c:v>
                </c:pt>
                <c:pt idx="249">
                  <c:v>42095</c:v>
                </c:pt>
                <c:pt idx="250">
                  <c:v>42125</c:v>
                </c:pt>
                <c:pt idx="251">
                  <c:v>42156</c:v>
                </c:pt>
                <c:pt idx="252">
                  <c:v>42186</c:v>
                </c:pt>
                <c:pt idx="253">
                  <c:v>42217</c:v>
                </c:pt>
                <c:pt idx="254" formatCode="mmm\-yy">
                  <c:v>42248</c:v>
                </c:pt>
                <c:pt idx="255" formatCode="mmm\-yy">
                  <c:v>42278</c:v>
                </c:pt>
                <c:pt idx="256" formatCode="mmm\-yy">
                  <c:v>42309</c:v>
                </c:pt>
                <c:pt idx="257" formatCode="mmm\-yy">
                  <c:v>42339</c:v>
                </c:pt>
                <c:pt idx="258" formatCode="mmm\-yy">
                  <c:v>42370</c:v>
                </c:pt>
                <c:pt idx="259" formatCode="mmm\-yy">
                  <c:v>42401</c:v>
                </c:pt>
                <c:pt idx="260" formatCode="mmm\-yy">
                  <c:v>42430</c:v>
                </c:pt>
                <c:pt idx="261" formatCode="mmm\-yy">
                  <c:v>42461</c:v>
                </c:pt>
                <c:pt idx="262" formatCode="mmm\-yy">
                  <c:v>42491</c:v>
                </c:pt>
                <c:pt idx="263" formatCode="mmm\-yy">
                  <c:v>42522</c:v>
                </c:pt>
                <c:pt idx="264" formatCode="mmm\-yy">
                  <c:v>42552</c:v>
                </c:pt>
                <c:pt idx="265" formatCode="m/d/yyyy">
                  <c:v>42583</c:v>
                </c:pt>
                <c:pt idx="266" formatCode="m/d/yyyy">
                  <c:v>42614</c:v>
                </c:pt>
                <c:pt idx="267" formatCode="m/d/yyyy">
                  <c:v>42644</c:v>
                </c:pt>
                <c:pt idx="268" formatCode="m/d/yyyy">
                  <c:v>42675</c:v>
                </c:pt>
                <c:pt idx="269" formatCode="m/d/yyyy">
                  <c:v>42705</c:v>
                </c:pt>
                <c:pt idx="270" formatCode="m/d/yyyy">
                  <c:v>42736</c:v>
                </c:pt>
                <c:pt idx="271" formatCode="m/d/yyyy">
                  <c:v>42767</c:v>
                </c:pt>
                <c:pt idx="272" formatCode="m/d/yyyy">
                  <c:v>42795</c:v>
                </c:pt>
                <c:pt idx="273" formatCode="mmm\-yy">
                  <c:v>42826</c:v>
                </c:pt>
                <c:pt idx="274" formatCode="m/d/yyyy">
                  <c:v>42862</c:v>
                </c:pt>
                <c:pt idx="275" formatCode="m/d/yyyy">
                  <c:v>42897</c:v>
                </c:pt>
                <c:pt idx="276" formatCode="m/d/yyyy">
                  <c:v>42925</c:v>
                </c:pt>
                <c:pt idx="277" formatCode="m/d/yyyy">
                  <c:v>42953</c:v>
                </c:pt>
                <c:pt idx="278" formatCode="d\-mmm\-yy">
                  <c:v>43013</c:v>
                </c:pt>
              </c:numCache>
            </c:numRef>
          </c:cat>
          <c:val>
            <c:numRef>
              <c:f>'S23-Data'!$E$2:$E$280</c:f>
              <c:numCache>
                <c:formatCode>0%</c:formatCode>
                <c:ptCount val="279"/>
                <c:pt idx="0">
                  <c:v>0.47000000000000003</c:v>
                </c:pt>
                <c:pt idx="1">
                  <c:v>0.34</c:v>
                </c:pt>
                <c:pt idx="2">
                  <c:v>0.43</c:v>
                </c:pt>
                <c:pt idx="3">
                  <c:v>0.5</c:v>
                </c:pt>
                <c:pt idx="4">
                  <c:v>0.48</c:v>
                </c:pt>
                <c:pt idx="5">
                  <c:v>0.54</c:v>
                </c:pt>
                <c:pt idx="6">
                  <c:v>0.54</c:v>
                </c:pt>
                <c:pt idx="7">
                  <c:v>0.57999999999999996</c:v>
                </c:pt>
                <c:pt idx="8">
                  <c:v>0.42</c:v>
                </c:pt>
                <c:pt idx="9">
                  <c:v>0.4</c:v>
                </c:pt>
                <c:pt idx="10">
                  <c:v>0.42</c:v>
                </c:pt>
                <c:pt idx="11">
                  <c:v>0.44</c:v>
                </c:pt>
                <c:pt idx="12">
                  <c:v>0.44</c:v>
                </c:pt>
                <c:pt idx="13">
                  <c:v>0.49</c:v>
                </c:pt>
                <c:pt idx="14">
                  <c:v>0.61</c:v>
                </c:pt>
                <c:pt idx="15">
                  <c:v>0.56000000000000005</c:v>
                </c:pt>
                <c:pt idx="16">
                  <c:v>0.4</c:v>
                </c:pt>
                <c:pt idx="17">
                  <c:v>0.54</c:v>
                </c:pt>
                <c:pt idx="18">
                  <c:v>0.43</c:v>
                </c:pt>
                <c:pt idx="19">
                  <c:v>0.37</c:v>
                </c:pt>
                <c:pt idx="20">
                  <c:v>0.49</c:v>
                </c:pt>
                <c:pt idx="21">
                  <c:v>0.42</c:v>
                </c:pt>
                <c:pt idx="22">
                  <c:v>0.68</c:v>
                </c:pt>
                <c:pt idx="23">
                  <c:v>0.63</c:v>
                </c:pt>
                <c:pt idx="24">
                  <c:v>0.53</c:v>
                </c:pt>
                <c:pt idx="25">
                  <c:v>0.54</c:v>
                </c:pt>
                <c:pt idx="26">
                  <c:v>0.78</c:v>
                </c:pt>
                <c:pt idx="27">
                  <c:v>0.54</c:v>
                </c:pt>
                <c:pt idx="28">
                  <c:v>0.65</c:v>
                </c:pt>
                <c:pt idx="29">
                  <c:v>0.69000000000000006</c:v>
                </c:pt>
                <c:pt idx="30">
                  <c:v>0.69000000000000006</c:v>
                </c:pt>
                <c:pt idx="31">
                  <c:v>0.66</c:v>
                </c:pt>
                <c:pt idx="32">
                  <c:v>0.63</c:v>
                </c:pt>
                <c:pt idx="33">
                  <c:v>0.65</c:v>
                </c:pt>
                <c:pt idx="34">
                  <c:v>0.73</c:v>
                </c:pt>
                <c:pt idx="35">
                  <c:v>0.66</c:v>
                </c:pt>
                <c:pt idx="36">
                  <c:v>0.52</c:v>
                </c:pt>
                <c:pt idx="37">
                  <c:v>0.53</c:v>
                </c:pt>
                <c:pt idx="38">
                  <c:v>0.59</c:v>
                </c:pt>
                <c:pt idx="39">
                  <c:v>0.61</c:v>
                </c:pt>
                <c:pt idx="40">
                  <c:v>0.54</c:v>
                </c:pt>
                <c:pt idx="41">
                  <c:v>0.57000000000000006</c:v>
                </c:pt>
                <c:pt idx="42">
                  <c:v>0.55000000000000004</c:v>
                </c:pt>
                <c:pt idx="43">
                  <c:v>0.6</c:v>
                </c:pt>
                <c:pt idx="44">
                  <c:v>0.61</c:v>
                </c:pt>
                <c:pt idx="45">
                  <c:v>0.57000000000000006</c:v>
                </c:pt>
                <c:pt idx="46">
                  <c:v>0.65</c:v>
                </c:pt>
                <c:pt idx="47">
                  <c:v>0.49</c:v>
                </c:pt>
                <c:pt idx="48">
                  <c:v>0.51</c:v>
                </c:pt>
                <c:pt idx="49">
                  <c:v>0.49</c:v>
                </c:pt>
                <c:pt idx="50">
                  <c:v>0.48</c:v>
                </c:pt>
                <c:pt idx="51">
                  <c:v>0.59</c:v>
                </c:pt>
                <c:pt idx="52">
                  <c:v>0.57999999999999996</c:v>
                </c:pt>
                <c:pt idx="53">
                  <c:v>0.57000000000000006</c:v>
                </c:pt>
                <c:pt idx="54">
                  <c:v>0.48</c:v>
                </c:pt>
                <c:pt idx="55">
                  <c:v>0.53</c:v>
                </c:pt>
                <c:pt idx="56">
                  <c:v>0.52</c:v>
                </c:pt>
                <c:pt idx="57">
                  <c:v>0.47000000000000003</c:v>
                </c:pt>
                <c:pt idx="58">
                  <c:v>0.33</c:v>
                </c:pt>
                <c:pt idx="59">
                  <c:v>0.4</c:v>
                </c:pt>
                <c:pt idx="60">
                  <c:v>0.48</c:v>
                </c:pt>
                <c:pt idx="61">
                  <c:v>0.36</c:v>
                </c:pt>
                <c:pt idx="62">
                  <c:v>0.48</c:v>
                </c:pt>
                <c:pt idx="63">
                  <c:v>0.54</c:v>
                </c:pt>
                <c:pt idx="64">
                  <c:v>0.52</c:v>
                </c:pt>
                <c:pt idx="65">
                  <c:v>0.46</c:v>
                </c:pt>
                <c:pt idx="66">
                  <c:v>0.54</c:v>
                </c:pt>
                <c:pt idx="67">
                  <c:v>0.47000000000000003</c:v>
                </c:pt>
                <c:pt idx="68">
                  <c:v>0.53</c:v>
                </c:pt>
                <c:pt idx="69">
                  <c:v>0.51</c:v>
                </c:pt>
                <c:pt idx="70">
                  <c:v>0.56000000000000005</c:v>
                </c:pt>
                <c:pt idx="71">
                  <c:v>0.42</c:v>
                </c:pt>
                <c:pt idx="72">
                  <c:v>0.52</c:v>
                </c:pt>
                <c:pt idx="73">
                  <c:v>0.42</c:v>
                </c:pt>
                <c:pt idx="74">
                  <c:v>0.42</c:v>
                </c:pt>
                <c:pt idx="75">
                  <c:v>0.34</c:v>
                </c:pt>
                <c:pt idx="76">
                  <c:v>0.4</c:v>
                </c:pt>
                <c:pt idx="77">
                  <c:v>0.32</c:v>
                </c:pt>
                <c:pt idx="78">
                  <c:v>0.28000000000000003</c:v>
                </c:pt>
                <c:pt idx="79">
                  <c:v>0.32</c:v>
                </c:pt>
                <c:pt idx="80">
                  <c:v>0.34</c:v>
                </c:pt>
                <c:pt idx="81">
                  <c:v>0.34</c:v>
                </c:pt>
                <c:pt idx="82">
                  <c:v>0.37</c:v>
                </c:pt>
                <c:pt idx="83">
                  <c:v>0.42</c:v>
                </c:pt>
                <c:pt idx="84">
                  <c:v>0.44</c:v>
                </c:pt>
                <c:pt idx="85">
                  <c:v>0.1</c:v>
                </c:pt>
                <c:pt idx="86">
                  <c:v>0.19</c:v>
                </c:pt>
                <c:pt idx="87">
                  <c:v>0.19</c:v>
                </c:pt>
                <c:pt idx="88">
                  <c:v>0.28999999999999998</c:v>
                </c:pt>
                <c:pt idx="89">
                  <c:v>0.28000000000000003</c:v>
                </c:pt>
                <c:pt idx="90">
                  <c:v>0.28000000000000003</c:v>
                </c:pt>
                <c:pt idx="91">
                  <c:v>0.34</c:v>
                </c:pt>
                <c:pt idx="92">
                  <c:v>0.33</c:v>
                </c:pt>
                <c:pt idx="93">
                  <c:v>0.38</c:v>
                </c:pt>
                <c:pt idx="94">
                  <c:v>0.36</c:v>
                </c:pt>
                <c:pt idx="95">
                  <c:v>0.43</c:v>
                </c:pt>
                <c:pt idx="96">
                  <c:v>0.4</c:v>
                </c:pt>
                <c:pt idx="97">
                  <c:v>0.4</c:v>
                </c:pt>
                <c:pt idx="98">
                  <c:v>0.39</c:v>
                </c:pt>
                <c:pt idx="99">
                  <c:v>0.4</c:v>
                </c:pt>
                <c:pt idx="100">
                  <c:v>0.4</c:v>
                </c:pt>
                <c:pt idx="101">
                  <c:v>0.39</c:v>
                </c:pt>
                <c:pt idx="102">
                  <c:v>0.44</c:v>
                </c:pt>
                <c:pt idx="103">
                  <c:v>0.33</c:v>
                </c:pt>
                <c:pt idx="104">
                  <c:v>0.44</c:v>
                </c:pt>
                <c:pt idx="105">
                  <c:v>0.41000000000000003</c:v>
                </c:pt>
                <c:pt idx="106">
                  <c:v>0.45</c:v>
                </c:pt>
                <c:pt idx="107">
                  <c:v>0.46</c:v>
                </c:pt>
                <c:pt idx="108">
                  <c:v>0.53</c:v>
                </c:pt>
                <c:pt idx="109">
                  <c:v>0.51</c:v>
                </c:pt>
                <c:pt idx="110">
                  <c:v>0.51</c:v>
                </c:pt>
                <c:pt idx="111">
                  <c:v>0.5</c:v>
                </c:pt>
                <c:pt idx="112">
                  <c:v>0.45</c:v>
                </c:pt>
                <c:pt idx="113">
                  <c:v>0.51</c:v>
                </c:pt>
                <c:pt idx="114">
                  <c:v>0.51</c:v>
                </c:pt>
                <c:pt idx="115">
                  <c:v>0.51</c:v>
                </c:pt>
                <c:pt idx="116">
                  <c:v>0.52</c:v>
                </c:pt>
                <c:pt idx="117">
                  <c:v>0.52</c:v>
                </c:pt>
                <c:pt idx="118">
                  <c:v>0.53</c:v>
                </c:pt>
                <c:pt idx="119">
                  <c:v>0.52</c:v>
                </c:pt>
                <c:pt idx="120">
                  <c:v>0.52</c:v>
                </c:pt>
                <c:pt idx="121">
                  <c:v>0.51</c:v>
                </c:pt>
                <c:pt idx="122">
                  <c:v>0.52</c:v>
                </c:pt>
                <c:pt idx="123">
                  <c:v>0.5</c:v>
                </c:pt>
                <c:pt idx="124">
                  <c:v>0.48</c:v>
                </c:pt>
                <c:pt idx="125">
                  <c:v>0.48</c:v>
                </c:pt>
                <c:pt idx="126">
                  <c:v>0.53</c:v>
                </c:pt>
                <c:pt idx="127">
                  <c:v>0.54</c:v>
                </c:pt>
                <c:pt idx="128">
                  <c:v>0.57000000000000006</c:v>
                </c:pt>
                <c:pt idx="129">
                  <c:v>0.59</c:v>
                </c:pt>
                <c:pt idx="130">
                  <c:v>0.57999999999999996</c:v>
                </c:pt>
                <c:pt idx="131">
                  <c:v>0.57999999999999996</c:v>
                </c:pt>
                <c:pt idx="132">
                  <c:v>0.59</c:v>
                </c:pt>
                <c:pt idx="133">
                  <c:v>0.64</c:v>
                </c:pt>
                <c:pt idx="134">
                  <c:v>0.63</c:v>
                </c:pt>
                <c:pt idx="135">
                  <c:v>0.63</c:v>
                </c:pt>
                <c:pt idx="136">
                  <c:v>0.67</c:v>
                </c:pt>
                <c:pt idx="137">
                  <c:v>0.65</c:v>
                </c:pt>
                <c:pt idx="138">
                  <c:v>0.65</c:v>
                </c:pt>
                <c:pt idx="139">
                  <c:v>0.70000000000000007</c:v>
                </c:pt>
                <c:pt idx="140">
                  <c:v>0.71</c:v>
                </c:pt>
                <c:pt idx="141">
                  <c:v>0.63</c:v>
                </c:pt>
                <c:pt idx="142">
                  <c:v>0.61</c:v>
                </c:pt>
                <c:pt idx="143">
                  <c:v>0.65</c:v>
                </c:pt>
                <c:pt idx="144">
                  <c:v>0.63</c:v>
                </c:pt>
                <c:pt idx="145">
                  <c:v>0.68</c:v>
                </c:pt>
                <c:pt idx="146">
                  <c:v>0.63</c:v>
                </c:pt>
                <c:pt idx="147">
                  <c:v>0.74</c:v>
                </c:pt>
                <c:pt idx="148">
                  <c:v>0.56000000000000005</c:v>
                </c:pt>
                <c:pt idx="149">
                  <c:v>0.55000000000000004</c:v>
                </c:pt>
                <c:pt idx="150">
                  <c:v>0.64</c:v>
                </c:pt>
                <c:pt idx="151">
                  <c:v>0.6</c:v>
                </c:pt>
                <c:pt idx="152">
                  <c:v>0.64</c:v>
                </c:pt>
                <c:pt idx="153">
                  <c:v>0.71</c:v>
                </c:pt>
                <c:pt idx="154">
                  <c:v>0.66</c:v>
                </c:pt>
                <c:pt idx="155">
                  <c:v>0.76</c:v>
                </c:pt>
                <c:pt idx="156">
                  <c:v>0.71</c:v>
                </c:pt>
                <c:pt idx="157">
                  <c:v>0.71</c:v>
                </c:pt>
                <c:pt idx="158">
                  <c:v>0.64</c:v>
                </c:pt>
                <c:pt idx="159">
                  <c:v>0.69000000000000006</c:v>
                </c:pt>
                <c:pt idx="160">
                  <c:v>0.70000000000000007</c:v>
                </c:pt>
                <c:pt idx="161">
                  <c:v>0.71</c:v>
                </c:pt>
                <c:pt idx="162">
                  <c:v>0.70000000000000007</c:v>
                </c:pt>
                <c:pt idx="163">
                  <c:v>0.71</c:v>
                </c:pt>
                <c:pt idx="164">
                  <c:v>0.71</c:v>
                </c:pt>
                <c:pt idx="165">
                  <c:v>0.76</c:v>
                </c:pt>
                <c:pt idx="166">
                  <c:v>0.74</c:v>
                </c:pt>
                <c:pt idx="167">
                  <c:v>0.75</c:v>
                </c:pt>
                <c:pt idx="168">
                  <c:v>0.73</c:v>
                </c:pt>
                <c:pt idx="169">
                  <c:v>0.77</c:v>
                </c:pt>
                <c:pt idx="170">
                  <c:v>0.77</c:v>
                </c:pt>
                <c:pt idx="171">
                  <c:v>0.74</c:v>
                </c:pt>
                <c:pt idx="172">
                  <c:v>0.74</c:v>
                </c:pt>
                <c:pt idx="173">
                  <c:v>0.76</c:v>
                </c:pt>
                <c:pt idx="174">
                  <c:v>0.61</c:v>
                </c:pt>
                <c:pt idx="175">
                  <c:v>0.54</c:v>
                </c:pt>
                <c:pt idx="176">
                  <c:v>0.55000000000000004</c:v>
                </c:pt>
                <c:pt idx="177">
                  <c:v>0.57000000000000006</c:v>
                </c:pt>
                <c:pt idx="178">
                  <c:v>0.61</c:v>
                </c:pt>
                <c:pt idx="179">
                  <c:v>0.54</c:v>
                </c:pt>
                <c:pt idx="180">
                  <c:v>0.62</c:v>
                </c:pt>
                <c:pt idx="181">
                  <c:v>0.63</c:v>
                </c:pt>
                <c:pt idx="182">
                  <c:v>0.72</c:v>
                </c:pt>
                <c:pt idx="183">
                  <c:v>0.68</c:v>
                </c:pt>
                <c:pt idx="184">
                  <c:v>0.69000000000000006</c:v>
                </c:pt>
                <c:pt idx="185">
                  <c:v>0.71</c:v>
                </c:pt>
                <c:pt idx="186">
                  <c:v>0.78</c:v>
                </c:pt>
                <c:pt idx="187">
                  <c:v>0.8</c:v>
                </c:pt>
                <c:pt idx="188">
                  <c:v>0.72</c:v>
                </c:pt>
                <c:pt idx="189">
                  <c:v>0.73</c:v>
                </c:pt>
                <c:pt idx="190">
                  <c:v>0.74</c:v>
                </c:pt>
                <c:pt idx="191">
                  <c:v>0.73</c:v>
                </c:pt>
                <c:pt idx="192">
                  <c:v>0.75</c:v>
                </c:pt>
                <c:pt idx="193">
                  <c:v>0.77</c:v>
                </c:pt>
                <c:pt idx="194">
                  <c:v>0.73</c:v>
                </c:pt>
                <c:pt idx="195">
                  <c:v>0.77</c:v>
                </c:pt>
                <c:pt idx="196">
                  <c:v>0.83000000000000007</c:v>
                </c:pt>
                <c:pt idx="197">
                  <c:v>0.73</c:v>
                </c:pt>
                <c:pt idx="198">
                  <c:v>0.71</c:v>
                </c:pt>
                <c:pt idx="199">
                  <c:v>0.74</c:v>
                </c:pt>
                <c:pt idx="200">
                  <c:v>0.77</c:v>
                </c:pt>
                <c:pt idx="201">
                  <c:v>0.70000000000000007</c:v>
                </c:pt>
                <c:pt idx="202">
                  <c:v>0.76</c:v>
                </c:pt>
                <c:pt idx="203">
                  <c:v>0.77</c:v>
                </c:pt>
                <c:pt idx="204">
                  <c:v>0.84</c:v>
                </c:pt>
                <c:pt idx="205">
                  <c:v>0.82000000000000006</c:v>
                </c:pt>
                <c:pt idx="206">
                  <c:v>0.81</c:v>
                </c:pt>
                <c:pt idx="207">
                  <c:v>0.82000000000000006</c:v>
                </c:pt>
                <c:pt idx="208">
                  <c:v>0.86</c:v>
                </c:pt>
                <c:pt idx="209">
                  <c:v>0.81</c:v>
                </c:pt>
                <c:pt idx="210">
                  <c:v>0.86</c:v>
                </c:pt>
                <c:pt idx="211">
                  <c:v>0.82000000000000006</c:v>
                </c:pt>
                <c:pt idx="212">
                  <c:v>0.8</c:v>
                </c:pt>
                <c:pt idx="213">
                  <c:v>0.79</c:v>
                </c:pt>
                <c:pt idx="214">
                  <c:v>0.79</c:v>
                </c:pt>
                <c:pt idx="215">
                  <c:v>0.78</c:v>
                </c:pt>
                <c:pt idx="216">
                  <c:v>0.83</c:v>
                </c:pt>
                <c:pt idx="217">
                  <c:v>0.83</c:v>
                </c:pt>
                <c:pt idx="218">
                  <c:v>0.69</c:v>
                </c:pt>
                <c:pt idx="219">
                  <c:v>0.75</c:v>
                </c:pt>
                <c:pt idx="220">
                  <c:v>0.76</c:v>
                </c:pt>
                <c:pt idx="221">
                  <c:v>0.81</c:v>
                </c:pt>
                <c:pt idx="222">
                  <c:v>0.81</c:v>
                </c:pt>
                <c:pt idx="223">
                  <c:v>0.83</c:v>
                </c:pt>
                <c:pt idx="224">
                  <c:v>0.79</c:v>
                </c:pt>
                <c:pt idx="225">
                  <c:v>0.79</c:v>
                </c:pt>
                <c:pt idx="226">
                  <c:v>0.78</c:v>
                </c:pt>
                <c:pt idx="227">
                  <c:v>0.78</c:v>
                </c:pt>
                <c:pt idx="228">
                  <c:v>0.81</c:v>
                </c:pt>
                <c:pt idx="229">
                  <c:v>0.76</c:v>
                </c:pt>
                <c:pt idx="230">
                  <c:v>0.85</c:v>
                </c:pt>
                <c:pt idx="231">
                  <c:v>0.86</c:v>
                </c:pt>
                <c:pt idx="232">
                  <c:v>0.85</c:v>
                </c:pt>
                <c:pt idx="233">
                  <c:v>0.82</c:v>
                </c:pt>
                <c:pt idx="234">
                  <c:v>0.83</c:v>
                </c:pt>
                <c:pt idx="235">
                  <c:v>0.83</c:v>
                </c:pt>
                <c:pt idx="236">
                  <c:v>0.83</c:v>
                </c:pt>
                <c:pt idx="237">
                  <c:v>0.8</c:v>
                </c:pt>
                <c:pt idx="238">
                  <c:v>0.81</c:v>
                </c:pt>
                <c:pt idx="239">
                  <c:v>0.8</c:v>
                </c:pt>
                <c:pt idx="240">
                  <c:v>0.83</c:v>
                </c:pt>
                <c:pt idx="241">
                  <c:v>0.82</c:v>
                </c:pt>
                <c:pt idx="242">
                  <c:v>0.82</c:v>
                </c:pt>
                <c:pt idx="243">
                  <c:v>0.75</c:v>
                </c:pt>
                <c:pt idx="244">
                  <c:v>0.79</c:v>
                </c:pt>
                <c:pt idx="245">
                  <c:v>0.8</c:v>
                </c:pt>
                <c:pt idx="246">
                  <c:v>0.76</c:v>
                </c:pt>
                <c:pt idx="247">
                  <c:v>0.75</c:v>
                </c:pt>
                <c:pt idx="248">
                  <c:v>0.75</c:v>
                </c:pt>
                <c:pt idx="249">
                  <c:v>0.8</c:v>
                </c:pt>
                <c:pt idx="250">
                  <c:v>0.77</c:v>
                </c:pt>
                <c:pt idx="251">
                  <c:v>0.79</c:v>
                </c:pt>
                <c:pt idx="252">
                  <c:v>0.78</c:v>
                </c:pt>
                <c:pt idx="253">
                  <c:v>0.82</c:v>
                </c:pt>
                <c:pt idx="254">
                  <c:v>0.83</c:v>
                </c:pt>
                <c:pt idx="255">
                  <c:v>0.82</c:v>
                </c:pt>
                <c:pt idx="256">
                  <c:v>0.86</c:v>
                </c:pt>
                <c:pt idx="257">
                  <c:v>0.82</c:v>
                </c:pt>
                <c:pt idx="258">
                  <c:v>0.8</c:v>
                </c:pt>
                <c:pt idx="259">
                  <c:v>0.81</c:v>
                </c:pt>
                <c:pt idx="260">
                  <c:v>0.79</c:v>
                </c:pt>
                <c:pt idx="261">
                  <c:v>0.79</c:v>
                </c:pt>
                <c:pt idx="262">
                  <c:v>0.78</c:v>
                </c:pt>
                <c:pt idx="263">
                  <c:v>0.8</c:v>
                </c:pt>
                <c:pt idx="264">
                  <c:v>0.83</c:v>
                </c:pt>
                <c:pt idx="265">
                  <c:v>0.78</c:v>
                </c:pt>
                <c:pt idx="266">
                  <c:v>0.76</c:v>
                </c:pt>
                <c:pt idx="267">
                  <c:v>0.79</c:v>
                </c:pt>
                <c:pt idx="268">
                  <c:v>0.74</c:v>
                </c:pt>
                <c:pt idx="269">
                  <c:v>0.78</c:v>
                </c:pt>
                <c:pt idx="270">
                  <c:v>0.76</c:v>
                </c:pt>
                <c:pt idx="271">
                  <c:v>0.67</c:v>
                </c:pt>
                <c:pt idx="272">
                  <c:v>0.67</c:v>
                </c:pt>
                <c:pt idx="273">
                  <c:v>0.74</c:v>
                </c:pt>
                <c:pt idx="274">
                  <c:v>0.74</c:v>
                </c:pt>
                <c:pt idx="275">
                  <c:v>0.72</c:v>
                </c:pt>
                <c:pt idx="276">
                  <c:v>0.74</c:v>
                </c:pt>
                <c:pt idx="277">
                  <c:v>0.79</c:v>
                </c:pt>
                <c:pt idx="27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E8-49CD-9290-C007A7993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592448"/>
        <c:axId val="-131589440"/>
      </c:lineChart>
      <c:dateAx>
        <c:axId val="-131592448"/>
        <c:scaling>
          <c:orientation val="minMax"/>
          <c:min val="27395"/>
        </c:scaling>
        <c:delete val="0"/>
        <c:axPos val="b"/>
        <c:numFmt formatCode="\'yy" sourceLinked="0"/>
        <c:majorTickMark val="in"/>
        <c:minorTickMark val="in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1589440"/>
        <c:crosses val="autoZero"/>
        <c:auto val="1"/>
        <c:lblOffset val="100"/>
        <c:baseTimeUnit val="days"/>
        <c:majorUnit val="2"/>
        <c:majorTimeUnit val="years"/>
        <c:minorUnit val="6"/>
        <c:minorTimeUnit val="months"/>
      </c:dateAx>
      <c:valAx>
        <c:axId val="-131589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crossAx val="-131592448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5883905013192602"/>
          <c:y val="2.91262481111671E-2"/>
          <c:w val="0.270448548812665"/>
          <c:h val="6.3106870907528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91581607854603E-2"/>
          <c:y val="0.14264900481189899"/>
          <c:w val="0.92814668999708305"/>
          <c:h val="0.76934191819772502"/>
        </c:manualLayout>
      </c:layout>
      <c:lineChart>
        <c:grouping val="standard"/>
        <c:varyColors val="0"/>
        <c:ser>
          <c:idx val="0"/>
          <c:order val="0"/>
          <c:tx>
            <c:strRef>
              <c:f>'S24-Data'!$F$1</c:f>
              <c:strCache>
                <c:ptCount val="1"/>
                <c:pt idx="0">
                  <c:v>Total Positive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dLbls>
            <c:dLbl>
              <c:idx val="171"/>
              <c:layout>
                <c:manualLayout>
                  <c:x val="-0.17428915135608061"/>
                  <c:y val="-0.2638888888888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 total positive: 38%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D6-4ED3-9BDF-B1C322E8BE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'S24-Data'!$C$2:$C$175</c:f>
              <c:numCache>
                <c:formatCode>[$-409]mmm\-yy;@</c:formatCode>
                <c:ptCount val="174"/>
                <c:pt idx="0">
                  <c:v>33898</c:v>
                </c:pt>
                <c:pt idx="1">
                  <c:v>34029</c:v>
                </c:pt>
                <c:pt idx="2">
                  <c:v>34060</c:v>
                </c:pt>
                <c:pt idx="3">
                  <c:v>34243</c:v>
                </c:pt>
                <c:pt idx="4">
                  <c:v>34335</c:v>
                </c:pt>
                <c:pt idx="5">
                  <c:v>34486</c:v>
                </c:pt>
                <c:pt idx="6">
                  <c:v>34608</c:v>
                </c:pt>
                <c:pt idx="7">
                  <c:v>34669</c:v>
                </c:pt>
                <c:pt idx="8">
                  <c:v>34700</c:v>
                </c:pt>
                <c:pt idx="9">
                  <c:v>34793</c:v>
                </c:pt>
                <c:pt idx="10">
                  <c:v>34814</c:v>
                </c:pt>
                <c:pt idx="11">
                  <c:v>34973</c:v>
                </c:pt>
                <c:pt idx="12">
                  <c:v>35034</c:v>
                </c:pt>
                <c:pt idx="13">
                  <c:v>35125</c:v>
                </c:pt>
                <c:pt idx="14">
                  <c:v>35186</c:v>
                </c:pt>
                <c:pt idx="15">
                  <c:v>35217</c:v>
                </c:pt>
                <c:pt idx="16">
                  <c:v>35283</c:v>
                </c:pt>
                <c:pt idx="17">
                  <c:v>35298</c:v>
                </c:pt>
                <c:pt idx="18">
                  <c:v>35309</c:v>
                </c:pt>
                <c:pt idx="19">
                  <c:v>35339</c:v>
                </c:pt>
                <c:pt idx="20">
                  <c:v>35370</c:v>
                </c:pt>
                <c:pt idx="21">
                  <c:v>35431</c:v>
                </c:pt>
                <c:pt idx="22">
                  <c:v>35490</c:v>
                </c:pt>
                <c:pt idx="23">
                  <c:v>35612</c:v>
                </c:pt>
                <c:pt idx="24">
                  <c:v>35674</c:v>
                </c:pt>
                <c:pt idx="25">
                  <c:v>35704</c:v>
                </c:pt>
                <c:pt idx="26">
                  <c:v>35765</c:v>
                </c:pt>
                <c:pt idx="27">
                  <c:v>35796</c:v>
                </c:pt>
                <c:pt idx="28">
                  <c:v>35827</c:v>
                </c:pt>
                <c:pt idx="29">
                  <c:v>35886</c:v>
                </c:pt>
                <c:pt idx="30">
                  <c:v>36039</c:v>
                </c:pt>
                <c:pt idx="31">
                  <c:v>36069</c:v>
                </c:pt>
                <c:pt idx="32">
                  <c:v>36130</c:v>
                </c:pt>
                <c:pt idx="33">
                  <c:v>36161</c:v>
                </c:pt>
                <c:pt idx="34">
                  <c:v>36220</c:v>
                </c:pt>
                <c:pt idx="35">
                  <c:v>36342</c:v>
                </c:pt>
                <c:pt idx="36">
                  <c:v>36404</c:v>
                </c:pt>
                <c:pt idx="37">
                  <c:v>36495</c:v>
                </c:pt>
                <c:pt idx="38">
                  <c:v>36526</c:v>
                </c:pt>
                <c:pt idx="39">
                  <c:v>36586</c:v>
                </c:pt>
                <c:pt idx="40">
                  <c:v>36617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36861</c:v>
                </c:pt>
                <c:pt idx="47">
                  <c:v>36892</c:v>
                </c:pt>
                <c:pt idx="48">
                  <c:v>36951</c:v>
                </c:pt>
                <c:pt idx="49">
                  <c:v>37043</c:v>
                </c:pt>
                <c:pt idx="50">
                  <c:v>37226</c:v>
                </c:pt>
                <c:pt idx="51">
                  <c:v>37257</c:v>
                </c:pt>
                <c:pt idx="52">
                  <c:v>37408</c:v>
                </c:pt>
                <c:pt idx="53">
                  <c:v>37438</c:v>
                </c:pt>
                <c:pt idx="54">
                  <c:v>37500</c:v>
                </c:pt>
                <c:pt idx="55">
                  <c:v>37539</c:v>
                </c:pt>
                <c:pt idx="56">
                  <c:v>37591</c:v>
                </c:pt>
                <c:pt idx="57">
                  <c:v>37742</c:v>
                </c:pt>
                <c:pt idx="58">
                  <c:v>37803</c:v>
                </c:pt>
                <c:pt idx="59">
                  <c:v>37865</c:v>
                </c:pt>
                <c:pt idx="60">
                  <c:v>38169</c:v>
                </c:pt>
                <c:pt idx="61">
                  <c:v>38200</c:v>
                </c:pt>
                <c:pt idx="62">
                  <c:v>38231</c:v>
                </c:pt>
                <c:pt idx="63">
                  <c:v>38261</c:v>
                </c:pt>
                <c:pt idx="64">
                  <c:v>38322</c:v>
                </c:pt>
                <c:pt idx="65">
                  <c:v>38384</c:v>
                </c:pt>
                <c:pt idx="66">
                  <c:v>38473</c:v>
                </c:pt>
                <c:pt idx="67">
                  <c:v>38534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38718</c:v>
                </c:pt>
                <c:pt idx="72">
                  <c:v>38777</c:v>
                </c:pt>
                <c:pt idx="73">
                  <c:v>38808</c:v>
                </c:pt>
                <c:pt idx="74">
                  <c:v>38869</c:v>
                </c:pt>
                <c:pt idx="75">
                  <c:v>38899</c:v>
                </c:pt>
                <c:pt idx="76">
                  <c:v>38971</c:v>
                </c:pt>
                <c:pt idx="77">
                  <c:v>38992</c:v>
                </c:pt>
                <c:pt idx="78">
                  <c:v>39006</c:v>
                </c:pt>
                <c:pt idx="79">
                  <c:v>39020</c:v>
                </c:pt>
                <c:pt idx="80">
                  <c:v>39052</c:v>
                </c:pt>
                <c:pt idx="81">
                  <c:v>39083</c:v>
                </c:pt>
                <c:pt idx="82">
                  <c:v>39234</c:v>
                </c:pt>
                <c:pt idx="83">
                  <c:v>39264</c:v>
                </c:pt>
                <c:pt idx="84">
                  <c:v>39326</c:v>
                </c:pt>
                <c:pt idx="85">
                  <c:v>39387</c:v>
                </c:pt>
                <c:pt idx="86">
                  <c:v>39448</c:v>
                </c:pt>
                <c:pt idx="87">
                  <c:v>39517</c:v>
                </c:pt>
                <c:pt idx="88">
                  <c:v>39539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39699</c:v>
                </c:pt>
                <c:pt idx="93">
                  <c:v>39713</c:v>
                </c:pt>
                <c:pt idx="94">
                  <c:v>39726</c:v>
                </c:pt>
                <c:pt idx="95">
                  <c:v>39741</c:v>
                </c:pt>
                <c:pt idx="96">
                  <c:v>39783</c:v>
                </c:pt>
                <c:pt idx="97">
                  <c:v>39845</c:v>
                </c:pt>
                <c:pt idx="98">
                  <c:v>39965</c:v>
                </c:pt>
                <c:pt idx="99">
                  <c:v>39995</c:v>
                </c:pt>
                <c:pt idx="100">
                  <c:v>40057</c:v>
                </c:pt>
                <c:pt idx="101">
                  <c:v>40087</c:v>
                </c:pt>
                <c:pt idx="102">
                  <c:v>40148</c:v>
                </c:pt>
                <c:pt idx="103">
                  <c:v>40192</c:v>
                </c:pt>
                <c:pt idx="104">
                  <c:v>40203</c:v>
                </c:pt>
                <c:pt idx="105">
                  <c:v>40238</c:v>
                </c:pt>
                <c:pt idx="106">
                  <c:v>40309</c:v>
                </c:pt>
                <c:pt idx="107">
                  <c:v>40321</c:v>
                </c:pt>
                <c:pt idx="108">
                  <c:v>40330</c:v>
                </c:pt>
                <c:pt idx="109">
                  <c:v>40399</c:v>
                </c:pt>
                <c:pt idx="110">
                  <c:v>40420</c:v>
                </c:pt>
                <c:pt idx="111">
                  <c:v>40422</c:v>
                </c:pt>
                <c:pt idx="112">
                  <c:v>40469</c:v>
                </c:pt>
                <c:pt idx="113">
                  <c:v>40481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40634</c:v>
                </c:pt>
                <c:pt idx="118">
                  <c:v>40664</c:v>
                </c:pt>
                <c:pt idx="119">
                  <c:v>40695</c:v>
                </c:pt>
                <c:pt idx="120">
                  <c:v>40756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40969</c:v>
                </c:pt>
                <c:pt idx="126">
                  <c:v>41000</c:v>
                </c:pt>
                <c:pt idx="127">
                  <c:v>41030</c:v>
                </c:pt>
                <c:pt idx="128">
                  <c:v>41061</c:v>
                </c:pt>
                <c:pt idx="129">
                  <c:v>41091</c:v>
                </c:pt>
                <c:pt idx="130">
                  <c:v>41122</c:v>
                </c:pt>
                <c:pt idx="131">
                  <c:v>41182</c:v>
                </c:pt>
                <c:pt idx="132">
                  <c:v>41202</c:v>
                </c:pt>
                <c:pt idx="133">
                  <c:v>41216</c:v>
                </c:pt>
                <c:pt idx="134">
                  <c:v>41244</c:v>
                </c:pt>
                <c:pt idx="135">
                  <c:v>41275</c:v>
                </c:pt>
                <c:pt idx="136">
                  <c:v>41306</c:v>
                </c:pt>
                <c:pt idx="137">
                  <c:v>41426</c:v>
                </c:pt>
                <c:pt idx="138">
                  <c:v>41530</c:v>
                </c:pt>
                <c:pt idx="139">
                  <c:v>41548</c:v>
                </c:pt>
                <c:pt idx="140">
                  <c:v>41548</c:v>
                </c:pt>
                <c:pt idx="141">
                  <c:v>41621</c:v>
                </c:pt>
                <c:pt idx="142">
                  <c:v>41653</c:v>
                </c:pt>
                <c:pt idx="143">
                  <c:v>41699</c:v>
                </c:pt>
                <c:pt idx="144">
                  <c:v>41757</c:v>
                </c:pt>
                <c:pt idx="145">
                  <c:v>41791</c:v>
                </c:pt>
                <c:pt idx="146">
                  <c:v>41896</c:v>
                </c:pt>
                <c:pt idx="147">
                  <c:v>41926</c:v>
                </c:pt>
                <c:pt idx="148">
                  <c:v>41926</c:v>
                </c:pt>
                <c:pt idx="149">
                  <c:v>41957</c:v>
                </c:pt>
                <c:pt idx="150">
                  <c:v>41987</c:v>
                </c:pt>
                <c:pt idx="151">
                  <c:v>42019</c:v>
                </c:pt>
                <c:pt idx="152">
                  <c:v>42109</c:v>
                </c:pt>
                <c:pt idx="153">
                  <c:v>42200</c:v>
                </c:pt>
                <c:pt idx="154" formatCode="mmm\-yy">
                  <c:v>42248</c:v>
                </c:pt>
                <c:pt idx="155" formatCode="mmm\-yy">
                  <c:v>42278</c:v>
                </c:pt>
                <c:pt idx="156" formatCode="mmm\-yy">
                  <c:v>42401</c:v>
                </c:pt>
                <c:pt idx="157" formatCode="mmm\-yy">
                  <c:v>42461</c:v>
                </c:pt>
                <c:pt idx="158" formatCode="mmm\-yy">
                  <c:v>42491</c:v>
                </c:pt>
                <c:pt idx="159" formatCode="mmm\-yy">
                  <c:v>42522</c:v>
                </c:pt>
                <c:pt idx="160" formatCode="mmm\-yy">
                  <c:v>42552</c:v>
                </c:pt>
                <c:pt idx="161" formatCode="mmm\-yy">
                  <c:v>42583</c:v>
                </c:pt>
                <c:pt idx="162" formatCode="mmm\-yy">
                  <c:v>42614</c:v>
                </c:pt>
                <c:pt idx="163" formatCode="mmm\-yy">
                  <c:v>42644</c:v>
                </c:pt>
                <c:pt idx="164" formatCode="mmm\-yy">
                  <c:v>42705</c:v>
                </c:pt>
                <c:pt idx="165" formatCode="mmm\-yy">
                  <c:v>42736</c:v>
                </c:pt>
                <c:pt idx="166" formatCode="mmm\-yy">
                  <c:v>42767</c:v>
                </c:pt>
                <c:pt idx="167" formatCode="mmm\-yy">
                  <c:v>42826</c:v>
                </c:pt>
                <c:pt idx="168" formatCode="d\-mmm\-yy">
                  <c:v>42870</c:v>
                </c:pt>
                <c:pt idx="169" formatCode="d\-mmm\-yy">
                  <c:v>42898</c:v>
                </c:pt>
                <c:pt idx="170" formatCode="d\-mmm">
                  <c:v>42933</c:v>
                </c:pt>
                <c:pt idx="171" formatCode="m/d/yyyy">
                  <c:v>42997</c:v>
                </c:pt>
                <c:pt idx="172" formatCode="m/d/yyyy">
                  <c:v>43024</c:v>
                </c:pt>
                <c:pt idx="173" formatCode="m/d/yyyy">
                  <c:v>43046</c:v>
                </c:pt>
              </c:numCache>
            </c:numRef>
          </c:cat>
          <c:val>
            <c:numRef>
              <c:f>'S24-Data'!$F$2:$F$175</c:f>
              <c:numCache>
                <c:formatCode>0%</c:formatCode>
                <c:ptCount val="174"/>
                <c:pt idx="0">
                  <c:v>0.48</c:v>
                </c:pt>
                <c:pt idx="1">
                  <c:v>0.47</c:v>
                </c:pt>
                <c:pt idx="2">
                  <c:v>0.43999999999999995</c:v>
                </c:pt>
                <c:pt idx="3">
                  <c:v>0.36</c:v>
                </c:pt>
                <c:pt idx="4">
                  <c:v>0.39999999999999997</c:v>
                </c:pt>
                <c:pt idx="5">
                  <c:v>0.41</c:v>
                </c:pt>
                <c:pt idx="6">
                  <c:v>0.36</c:v>
                </c:pt>
                <c:pt idx="7">
                  <c:v>0.33</c:v>
                </c:pt>
                <c:pt idx="8">
                  <c:v>0.38</c:v>
                </c:pt>
                <c:pt idx="9">
                  <c:v>0.35</c:v>
                </c:pt>
                <c:pt idx="10">
                  <c:v>0.39</c:v>
                </c:pt>
                <c:pt idx="11">
                  <c:v>0.37</c:v>
                </c:pt>
                <c:pt idx="12">
                  <c:v>0.39</c:v>
                </c:pt>
                <c:pt idx="13">
                  <c:v>0.41000000000000003</c:v>
                </c:pt>
                <c:pt idx="14">
                  <c:v>0.43</c:v>
                </c:pt>
                <c:pt idx="15">
                  <c:v>0.45999999999999996</c:v>
                </c:pt>
                <c:pt idx="16">
                  <c:v>0.43</c:v>
                </c:pt>
                <c:pt idx="17">
                  <c:v>0.46</c:v>
                </c:pt>
                <c:pt idx="18">
                  <c:v>0.45999999999999996</c:v>
                </c:pt>
                <c:pt idx="19">
                  <c:v>0.44</c:v>
                </c:pt>
                <c:pt idx="20">
                  <c:v>0.48</c:v>
                </c:pt>
                <c:pt idx="21">
                  <c:v>0.47</c:v>
                </c:pt>
                <c:pt idx="22">
                  <c:v>0.39999999999999997</c:v>
                </c:pt>
                <c:pt idx="23">
                  <c:v>0.41</c:v>
                </c:pt>
                <c:pt idx="24">
                  <c:v>0.41000000000000003</c:v>
                </c:pt>
                <c:pt idx="25">
                  <c:v>0.37</c:v>
                </c:pt>
                <c:pt idx="26">
                  <c:v>0.45</c:v>
                </c:pt>
                <c:pt idx="27">
                  <c:v>0.43</c:v>
                </c:pt>
                <c:pt idx="28">
                  <c:v>0.47</c:v>
                </c:pt>
                <c:pt idx="29">
                  <c:v>0.42000000000000004</c:v>
                </c:pt>
                <c:pt idx="30">
                  <c:v>0.4</c:v>
                </c:pt>
                <c:pt idx="31">
                  <c:v>0.42</c:v>
                </c:pt>
                <c:pt idx="32">
                  <c:v>0.46</c:v>
                </c:pt>
                <c:pt idx="33">
                  <c:v>0.43</c:v>
                </c:pt>
                <c:pt idx="34">
                  <c:v>0.45999999999999996</c:v>
                </c:pt>
                <c:pt idx="35">
                  <c:v>0.4</c:v>
                </c:pt>
                <c:pt idx="36">
                  <c:v>0.32</c:v>
                </c:pt>
                <c:pt idx="37">
                  <c:v>0.45999999999999996</c:v>
                </c:pt>
                <c:pt idx="38">
                  <c:v>0.5</c:v>
                </c:pt>
                <c:pt idx="39">
                  <c:v>0.45000000000000007</c:v>
                </c:pt>
                <c:pt idx="40">
                  <c:v>0.48000000000000004</c:v>
                </c:pt>
                <c:pt idx="41">
                  <c:v>0.47</c:v>
                </c:pt>
                <c:pt idx="42">
                  <c:v>0.46</c:v>
                </c:pt>
                <c:pt idx="43">
                  <c:v>0.47</c:v>
                </c:pt>
                <c:pt idx="44">
                  <c:v>0.49</c:v>
                </c:pt>
                <c:pt idx="45">
                  <c:v>0.47000000000000003</c:v>
                </c:pt>
                <c:pt idx="46">
                  <c:v>0.46</c:v>
                </c:pt>
                <c:pt idx="47">
                  <c:v>0.47</c:v>
                </c:pt>
                <c:pt idx="48">
                  <c:v>0.44000000000000006</c:v>
                </c:pt>
                <c:pt idx="49">
                  <c:v>0.45999999999999996</c:v>
                </c:pt>
                <c:pt idx="50">
                  <c:v>0.48</c:v>
                </c:pt>
                <c:pt idx="51">
                  <c:v>0.49</c:v>
                </c:pt>
                <c:pt idx="52">
                  <c:v>0.37</c:v>
                </c:pt>
                <c:pt idx="53">
                  <c:v>0.39</c:v>
                </c:pt>
                <c:pt idx="54">
                  <c:v>0.38</c:v>
                </c:pt>
                <c:pt idx="55">
                  <c:v>0.39</c:v>
                </c:pt>
                <c:pt idx="56">
                  <c:v>0.4</c:v>
                </c:pt>
                <c:pt idx="57">
                  <c:v>0.36</c:v>
                </c:pt>
                <c:pt idx="58">
                  <c:v>0.36</c:v>
                </c:pt>
                <c:pt idx="59">
                  <c:v>0.39999999999999997</c:v>
                </c:pt>
                <c:pt idx="60">
                  <c:v>0.41000000000000003</c:v>
                </c:pt>
                <c:pt idx="61">
                  <c:v>0.41000000000000003</c:v>
                </c:pt>
                <c:pt idx="62">
                  <c:v>0.42000000000000004</c:v>
                </c:pt>
                <c:pt idx="63">
                  <c:v>0.42000000000000004</c:v>
                </c:pt>
                <c:pt idx="64">
                  <c:v>0.44</c:v>
                </c:pt>
                <c:pt idx="65">
                  <c:v>0.42000000000000004</c:v>
                </c:pt>
                <c:pt idx="66">
                  <c:v>0.38</c:v>
                </c:pt>
                <c:pt idx="67">
                  <c:v>0.33999999999999997</c:v>
                </c:pt>
                <c:pt idx="68">
                  <c:v>0.37</c:v>
                </c:pt>
                <c:pt idx="69">
                  <c:v>0.33999999999999997</c:v>
                </c:pt>
                <c:pt idx="70">
                  <c:v>0.33</c:v>
                </c:pt>
                <c:pt idx="71">
                  <c:v>0.36</c:v>
                </c:pt>
                <c:pt idx="72">
                  <c:v>0.32</c:v>
                </c:pt>
                <c:pt idx="73">
                  <c:v>0.32999999999999996</c:v>
                </c:pt>
                <c:pt idx="74">
                  <c:v>0.35</c:v>
                </c:pt>
                <c:pt idx="75">
                  <c:v>0.32</c:v>
                </c:pt>
                <c:pt idx="76">
                  <c:v>0.32</c:v>
                </c:pt>
                <c:pt idx="77">
                  <c:v>0.38</c:v>
                </c:pt>
                <c:pt idx="78">
                  <c:v>0.37</c:v>
                </c:pt>
                <c:pt idx="79">
                  <c:v>0.39</c:v>
                </c:pt>
                <c:pt idx="80">
                  <c:v>0.45999999999999996</c:v>
                </c:pt>
                <c:pt idx="81">
                  <c:v>0.42</c:v>
                </c:pt>
                <c:pt idx="82">
                  <c:v>0.42</c:v>
                </c:pt>
                <c:pt idx="83">
                  <c:v>0.42000000000000004</c:v>
                </c:pt>
                <c:pt idx="84">
                  <c:v>0.34</c:v>
                </c:pt>
                <c:pt idx="85">
                  <c:v>0.39</c:v>
                </c:pt>
                <c:pt idx="86">
                  <c:v>0.47</c:v>
                </c:pt>
                <c:pt idx="87">
                  <c:v>0.45</c:v>
                </c:pt>
                <c:pt idx="88">
                  <c:v>0.44000000000000006</c:v>
                </c:pt>
                <c:pt idx="89">
                  <c:v>0.43000000000000005</c:v>
                </c:pt>
                <c:pt idx="90">
                  <c:v>0.43000000000000005</c:v>
                </c:pt>
                <c:pt idx="91">
                  <c:v>0.43000000000000005</c:v>
                </c:pt>
                <c:pt idx="92">
                  <c:v>0.49</c:v>
                </c:pt>
                <c:pt idx="93">
                  <c:v>0.42000000000000004</c:v>
                </c:pt>
                <c:pt idx="94">
                  <c:v>0.41000000000000003</c:v>
                </c:pt>
                <c:pt idx="95">
                  <c:v>0.39</c:v>
                </c:pt>
                <c:pt idx="96">
                  <c:v>0.49</c:v>
                </c:pt>
                <c:pt idx="97">
                  <c:v>0.49</c:v>
                </c:pt>
                <c:pt idx="98">
                  <c:v>0.45000000000000007</c:v>
                </c:pt>
                <c:pt idx="99">
                  <c:v>0.42</c:v>
                </c:pt>
                <c:pt idx="100">
                  <c:v>0.41000000000000003</c:v>
                </c:pt>
                <c:pt idx="101">
                  <c:v>0.42000000000000004</c:v>
                </c:pt>
                <c:pt idx="102">
                  <c:v>0.35</c:v>
                </c:pt>
                <c:pt idx="103">
                  <c:v>0.38</c:v>
                </c:pt>
                <c:pt idx="104">
                  <c:v>0.39</c:v>
                </c:pt>
                <c:pt idx="105">
                  <c:v>0.37</c:v>
                </c:pt>
                <c:pt idx="106">
                  <c:v>0.37</c:v>
                </c:pt>
                <c:pt idx="107">
                  <c:v>0.41000000000000003</c:v>
                </c:pt>
                <c:pt idx="108">
                  <c:v>0.35</c:v>
                </c:pt>
                <c:pt idx="109">
                  <c:v>0.33</c:v>
                </c:pt>
                <c:pt idx="110">
                  <c:v>0.36</c:v>
                </c:pt>
                <c:pt idx="111">
                  <c:v>0.37</c:v>
                </c:pt>
                <c:pt idx="112">
                  <c:v>0.38</c:v>
                </c:pt>
                <c:pt idx="113">
                  <c:v>0.39</c:v>
                </c:pt>
                <c:pt idx="114">
                  <c:v>0.4</c:v>
                </c:pt>
                <c:pt idx="115">
                  <c:v>0.37</c:v>
                </c:pt>
                <c:pt idx="116">
                  <c:v>0.39</c:v>
                </c:pt>
                <c:pt idx="117">
                  <c:v>0.38</c:v>
                </c:pt>
                <c:pt idx="118">
                  <c:v>0.41000000000000003</c:v>
                </c:pt>
                <c:pt idx="119">
                  <c:v>0.38</c:v>
                </c:pt>
                <c:pt idx="120">
                  <c:v>0.33</c:v>
                </c:pt>
                <c:pt idx="121">
                  <c:v>0.37</c:v>
                </c:pt>
                <c:pt idx="122">
                  <c:v>0.4</c:v>
                </c:pt>
                <c:pt idx="123">
                  <c:v>0.32</c:v>
                </c:pt>
                <c:pt idx="124">
                  <c:v>0.38</c:v>
                </c:pt>
                <c:pt idx="125">
                  <c:v>0.38</c:v>
                </c:pt>
                <c:pt idx="126">
                  <c:v>0.39</c:v>
                </c:pt>
                <c:pt idx="127">
                  <c:v>0.39</c:v>
                </c:pt>
                <c:pt idx="128">
                  <c:v>0.37</c:v>
                </c:pt>
                <c:pt idx="129">
                  <c:v>0.4</c:v>
                </c:pt>
                <c:pt idx="130">
                  <c:v>0.42000000000000004</c:v>
                </c:pt>
                <c:pt idx="131">
                  <c:v>0.42</c:v>
                </c:pt>
                <c:pt idx="132">
                  <c:v>0.42</c:v>
                </c:pt>
                <c:pt idx="133">
                  <c:v>0.39</c:v>
                </c:pt>
                <c:pt idx="134">
                  <c:v>0.44</c:v>
                </c:pt>
                <c:pt idx="135">
                  <c:v>0.44000000000000006</c:v>
                </c:pt>
                <c:pt idx="136">
                  <c:v>0.41000000000000003</c:v>
                </c:pt>
                <c:pt idx="137">
                  <c:v>0.39</c:v>
                </c:pt>
                <c:pt idx="138">
                  <c:v>0.4</c:v>
                </c:pt>
                <c:pt idx="139">
                  <c:v>0.37</c:v>
                </c:pt>
                <c:pt idx="140">
                  <c:v>0.39</c:v>
                </c:pt>
                <c:pt idx="141">
                  <c:v>0.36</c:v>
                </c:pt>
                <c:pt idx="142">
                  <c:v>0.37</c:v>
                </c:pt>
                <c:pt idx="143">
                  <c:v>0.35</c:v>
                </c:pt>
                <c:pt idx="144">
                  <c:v>0.36</c:v>
                </c:pt>
                <c:pt idx="145">
                  <c:v>0.38</c:v>
                </c:pt>
                <c:pt idx="146">
                  <c:v>0.36</c:v>
                </c:pt>
                <c:pt idx="147">
                  <c:v>0.36</c:v>
                </c:pt>
                <c:pt idx="148">
                  <c:v>0.37</c:v>
                </c:pt>
                <c:pt idx="149">
                  <c:v>0.38</c:v>
                </c:pt>
                <c:pt idx="150">
                  <c:v>0.37</c:v>
                </c:pt>
                <c:pt idx="151">
                  <c:v>0.35</c:v>
                </c:pt>
                <c:pt idx="152">
                  <c:v>0.38</c:v>
                </c:pt>
                <c:pt idx="153">
                  <c:v>0.38</c:v>
                </c:pt>
                <c:pt idx="154">
                  <c:v>0.41000000000000003</c:v>
                </c:pt>
                <c:pt idx="155">
                  <c:v>0.41000000000000003</c:v>
                </c:pt>
                <c:pt idx="156">
                  <c:v>0.4</c:v>
                </c:pt>
                <c:pt idx="157">
                  <c:v>0.38</c:v>
                </c:pt>
                <c:pt idx="158">
                  <c:v>0.38</c:v>
                </c:pt>
                <c:pt idx="159">
                  <c:v>0.37</c:v>
                </c:pt>
                <c:pt idx="160">
                  <c:v>0.39</c:v>
                </c:pt>
                <c:pt idx="161">
                  <c:v>0.4</c:v>
                </c:pt>
                <c:pt idx="162">
                  <c:v>0.37</c:v>
                </c:pt>
                <c:pt idx="163">
                  <c:v>0.39</c:v>
                </c:pt>
                <c:pt idx="164">
                  <c:v>0.33999999999999997</c:v>
                </c:pt>
                <c:pt idx="165">
                  <c:v>0.35</c:v>
                </c:pt>
                <c:pt idx="166">
                  <c:v>0.3</c:v>
                </c:pt>
                <c:pt idx="167">
                  <c:v>0.34</c:v>
                </c:pt>
                <c:pt idx="168">
                  <c:v>0.39</c:v>
                </c:pt>
                <c:pt idx="169">
                  <c:v>0.38</c:v>
                </c:pt>
                <c:pt idx="170">
                  <c:v>0.39</c:v>
                </c:pt>
                <c:pt idx="171">
                  <c:v>0.39</c:v>
                </c:pt>
                <c:pt idx="172">
                  <c:v>0.4</c:v>
                </c:pt>
                <c:pt idx="173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F-45E9-9125-8DA433ABA244}"/>
            </c:ext>
          </c:extLst>
        </c:ser>
        <c:ser>
          <c:idx val="1"/>
          <c:order val="1"/>
          <c:tx>
            <c:strRef>
              <c:f>'S24-Data'!$J$1</c:f>
              <c:strCache>
                <c:ptCount val="1"/>
                <c:pt idx="0">
                  <c:v>Total Negative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dLbls>
            <c:dLbl>
              <c:idx val="171"/>
              <c:layout>
                <c:manualLayout>
                  <c:x val="-0.13890415374594756"/>
                  <c:y val="-0.23922736220472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</a:t>
                    </a:r>
                    <a:r>
                      <a:rPr lang="en-US" baseline="0"/>
                      <a:t> total negative: </a:t>
                    </a:r>
                    <a:r>
                      <a:rPr lang="en-US"/>
                      <a:t>50%</a:t>
                    </a:r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39814814814801"/>
                      <c:h val="5.27952755905512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6D6-4ED3-9BDF-B1C322E8BE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'S24-Data'!$C$2:$C$175</c:f>
              <c:numCache>
                <c:formatCode>[$-409]mmm\-yy;@</c:formatCode>
                <c:ptCount val="174"/>
                <c:pt idx="0">
                  <c:v>33898</c:v>
                </c:pt>
                <c:pt idx="1">
                  <c:v>34029</c:v>
                </c:pt>
                <c:pt idx="2">
                  <c:v>34060</c:v>
                </c:pt>
                <c:pt idx="3">
                  <c:v>34243</c:v>
                </c:pt>
                <c:pt idx="4">
                  <c:v>34335</c:v>
                </c:pt>
                <c:pt idx="5">
                  <c:v>34486</c:v>
                </c:pt>
                <c:pt idx="6">
                  <c:v>34608</c:v>
                </c:pt>
                <c:pt idx="7">
                  <c:v>34669</c:v>
                </c:pt>
                <c:pt idx="8">
                  <c:v>34700</c:v>
                </c:pt>
                <c:pt idx="9">
                  <c:v>34793</c:v>
                </c:pt>
                <c:pt idx="10">
                  <c:v>34814</c:v>
                </c:pt>
                <c:pt idx="11">
                  <c:v>34973</c:v>
                </c:pt>
                <c:pt idx="12">
                  <c:v>35034</c:v>
                </c:pt>
                <c:pt idx="13">
                  <c:v>35125</c:v>
                </c:pt>
                <c:pt idx="14">
                  <c:v>35186</c:v>
                </c:pt>
                <c:pt idx="15">
                  <c:v>35217</c:v>
                </c:pt>
                <c:pt idx="16">
                  <c:v>35283</c:v>
                </c:pt>
                <c:pt idx="17">
                  <c:v>35298</c:v>
                </c:pt>
                <c:pt idx="18">
                  <c:v>35309</c:v>
                </c:pt>
                <c:pt idx="19">
                  <c:v>35339</c:v>
                </c:pt>
                <c:pt idx="20">
                  <c:v>35370</c:v>
                </c:pt>
                <c:pt idx="21">
                  <c:v>35431</c:v>
                </c:pt>
                <c:pt idx="22">
                  <c:v>35490</c:v>
                </c:pt>
                <c:pt idx="23">
                  <c:v>35612</c:v>
                </c:pt>
                <c:pt idx="24">
                  <c:v>35674</c:v>
                </c:pt>
                <c:pt idx="25">
                  <c:v>35704</c:v>
                </c:pt>
                <c:pt idx="26">
                  <c:v>35765</c:v>
                </c:pt>
                <c:pt idx="27">
                  <c:v>35796</c:v>
                </c:pt>
                <c:pt idx="28">
                  <c:v>35827</c:v>
                </c:pt>
                <c:pt idx="29">
                  <c:v>35886</c:v>
                </c:pt>
                <c:pt idx="30">
                  <c:v>36039</c:v>
                </c:pt>
                <c:pt idx="31">
                  <c:v>36069</c:v>
                </c:pt>
                <c:pt idx="32">
                  <c:v>36130</c:v>
                </c:pt>
                <c:pt idx="33">
                  <c:v>36161</c:v>
                </c:pt>
                <c:pt idx="34">
                  <c:v>36220</c:v>
                </c:pt>
                <c:pt idx="35">
                  <c:v>36342</c:v>
                </c:pt>
                <c:pt idx="36">
                  <c:v>36404</c:v>
                </c:pt>
                <c:pt idx="37">
                  <c:v>36495</c:v>
                </c:pt>
                <c:pt idx="38">
                  <c:v>36526</c:v>
                </c:pt>
                <c:pt idx="39">
                  <c:v>36586</c:v>
                </c:pt>
                <c:pt idx="40">
                  <c:v>36617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36861</c:v>
                </c:pt>
                <c:pt idx="47">
                  <c:v>36892</c:v>
                </c:pt>
                <c:pt idx="48">
                  <c:v>36951</c:v>
                </c:pt>
                <c:pt idx="49">
                  <c:v>37043</c:v>
                </c:pt>
                <c:pt idx="50">
                  <c:v>37226</c:v>
                </c:pt>
                <c:pt idx="51">
                  <c:v>37257</c:v>
                </c:pt>
                <c:pt idx="52">
                  <c:v>37408</c:v>
                </c:pt>
                <c:pt idx="53">
                  <c:v>37438</c:v>
                </c:pt>
                <c:pt idx="54">
                  <c:v>37500</c:v>
                </c:pt>
                <c:pt idx="55">
                  <c:v>37539</c:v>
                </c:pt>
                <c:pt idx="56">
                  <c:v>37591</c:v>
                </c:pt>
                <c:pt idx="57">
                  <c:v>37742</c:v>
                </c:pt>
                <c:pt idx="58">
                  <c:v>37803</c:v>
                </c:pt>
                <c:pt idx="59">
                  <c:v>37865</c:v>
                </c:pt>
                <c:pt idx="60">
                  <c:v>38169</c:v>
                </c:pt>
                <c:pt idx="61">
                  <c:v>38200</c:v>
                </c:pt>
                <c:pt idx="62">
                  <c:v>38231</c:v>
                </c:pt>
                <c:pt idx="63">
                  <c:v>38261</c:v>
                </c:pt>
                <c:pt idx="64">
                  <c:v>38322</c:v>
                </c:pt>
                <c:pt idx="65">
                  <c:v>38384</c:v>
                </c:pt>
                <c:pt idx="66">
                  <c:v>38473</c:v>
                </c:pt>
                <c:pt idx="67">
                  <c:v>38534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38718</c:v>
                </c:pt>
                <c:pt idx="72">
                  <c:v>38777</c:v>
                </c:pt>
                <c:pt idx="73">
                  <c:v>38808</c:v>
                </c:pt>
                <c:pt idx="74">
                  <c:v>38869</c:v>
                </c:pt>
                <c:pt idx="75">
                  <c:v>38899</c:v>
                </c:pt>
                <c:pt idx="76">
                  <c:v>38971</c:v>
                </c:pt>
                <c:pt idx="77">
                  <c:v>38992</c:v>
                </c:pt>
                <c:pt idx="78">
                  <c:v>39006</c:v>
                </c:pt>
                <c:pt idx="79">
                  <c:v>39020</c:v>
                </c:pt>
                <c:pt idx="80">
                  <c:v>39052</c:v>
                </c:pt>
                <c:pt idx="81">
                  <c:v>39083</c:v>
                </c:pt>
                <c:pt idx="82">
                  <c:v>39234</c:v>
                </c:pt>
                <c:pt idx="83">
                  <c:v>39264</c:v>
                </c:pt>
                <c:pt idx="84">
                  <c:v>39326</c:v>
                </c:pt>
                <c:pt idx="85">
                  <c:v>39387</c:v>
                </c:pt>
                <c:pt idx="86">
                  <c:v>39448</c:v>
                </c:pt>
                <c:pt idx="87">
                  <c:v>39517</c:v>
                </c:pt>
                <c:pt idx="88">
                  <c:v>39539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39699</c:v>
                </c:pt>
                <c:pt idx="93">
                  <c:v>39713</c:v>
                </c:pt>
                <c:pt idx="94">
                  <c:v>39726</c:v>
                </c:pt>
                <c:pt idx="95">
                  <c:v>39741</c:v>
                </c:pt>
                <c:pt idx="96">
                  <c:v>39783</c:v>
                </c:pt>
                <c:pt idx="97">
                  <c:v>39845</c:v>
                </c:pt>
                <c:pt idx="98">
                  <c:v>39965</c:v>
                </c:pt>
                <c:pt idx="99">
                  <c:v>39995</c:v>
                </c:pt>
                <c:pt idx="100">
                  <c:v>40057</c:v>
                </c:pt>
                <c:pt idx="101">
                  <c:v>40087</c:v>
                </c:pt>
                <c:pt idx="102">
                  <c:v>40148</c:v>
                </c:pt>
                <c:pt idx="103">
                  <c:v>40192</c:v>
                </c:pt>
                <c:pt idx="104">
                  <c:v>40203</c:v>
                </c:pt>
                <c:pt idx="105">
                  <c:v>40238</c:v>
                </c:pt>
                <c:pt idx="106">
                  <c:v>40309</c:v>
                </c:pt>
                <c:pt idx="107">
                  <c:v>40321</c:v>
                </c:pt>
                <c:pt idx="108">
                  <c:v>40330</c:v>
                </c:pt>
                <c:pt idx="109">
                  <c:v>40399</c:v>
                </c:pt>
                <c:pt idx="110">
                  <c:v>40420</c:v>
                </c:pt>
                <c:pt idx="111">
                  <c:v>40422</c:v>
                </c:pt>
                <c:pt idx="112">
                  <c:v>40469</c:v>
                </c:pt>
                <c:pt idx="113">
                  <c:v>40481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40634</c:v>
                </c:pt>
                <c:pt idx="118">
                  <c:v>40664</c:v>
                </c:pt>
                <c:pt idx="119">
                  <c:v>40695</c:v>
                </c:pt>
                <c:pt idx="120">
                  <c:v>40756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40969</c:v>
                </c:pt>
                <c:pt idx="126">
                  <c:v>41000</c:v>
                </c:pt>
                <c:pt idx="127">
                  <c:v>41030</c:v>
                </c:pt>
                <c:pt idx="128">
                  <c:v>41061</c:v>
                </c:pt>
                <c:pt idx="129">
                  <c:v>41091</c:v>
                </c:pt>
                <c:pt idx="130">
                  <c:v>41122</c:v>
                </c:pt>
                <c:pt idx="131">
                  <c:v>41182</c:v>
                </c:pt>
                <c:pt idx="132">
                  <c:v>41202</c:v>
                </c:pt>
                <c:pt idx="133">
                  <c:v>41216</c:v>
                </c:pt>
                <c:pt idx="134">
                  <c:v>41244</c:v>
                </c:pt>
                <c:pt idx="135">
                  <c:v>41275</c:v>
                </c:pt>
                <c:pt idx="136">
                  <c:v>41306</c:v>
                </c:pt>
                <c:pt idx="137">
                  <c:v>41426</c:v>
                </c:pt>
                <c:pt idx="138">
                  <c:v>41530</c:v>
                </c:pt>
                <c:pt idx="139">
                  <c:v>41548</c:v>
                </c:pt>
                <c:pt idx="140">
                  <c:v>41548</c:v>
                </c:pt>
                <c:pt idx="141">
                  <c:v>41621</c:v>
                </c:pt>
                <c:pt idx="142">
                  <c:v>41653</c:v>
                </c:pt>
                <c:pt idx="143">
                  <c:v>41699</c:v>
                </c:pt>
                <c:pt idx="144">
                  <c:v>41757</c:v>
                </c:pt>
                <c:pt idx="145">
                  <c:v>41791</c:v>
                </c:pt>
                <c:pt idx="146">
                  <c:v>41896</c:v>
                </c:pt>
                <c:pt idx="147">
                  <c:v>41926</c:v>
                </c:pt>
                <c:pt idx="148">
                  <c:v>41926</c:v>
                </c:pt>
                <c:pt idx="149">
                  <c:v>41957</c:v>
                </c:pt>
                <c:pt idx="150">
                  <c:v>41987</c:v>
                </c:pt>
                <c:pt idx="151">
                  <c:v>42019</c:v>
                </c:pt>
                <c:pt idx="152">
                  <c:v>42109</c:v>
                </c:pt>
                <c:pt idx="153">
                  <c:v>42200</c:v>
                </c:pt>
                <c:pt idx="154" formatCode="mmm\-yy">
                  <c:v>42248</c:v>
                </c:pt>
                <c:pt idx="155" formatCode="mmm\-yy">
                  <c:v>42278</c:v>
                </c:pt>
                <c:pt idx="156" formatCode="mmm\-yy">
                  <c:v>42401</c:v>
                </c:pt>
                <c:pt idx="157" formatCode="mmm\-yy">
                  <c:v>42461</c:v>
                </c:pt>
                <c:pt idx="158" formatCode="mmm\-yy">
                  <c:v>42491</c:v>
                </c:pt>
                <c:pt idx="159" formatCode="mmm\-yy">
                  <c:v>42522</c:v>
                </c:pt>
                <c:pt idx="160" formatCode="mmm\-yy">
                  <c:v>42552</c:v>
                </c:pt>
                <c:pt idx="161" formatCode="mmm\-yy">
                  <c:v>42583</c:v>
                </c:pt>
                <c:pt idx="162" formatCode="mmm\-yy">
                  <c:v>42614</c:v>
                </c:pt>
                <c:pt idx="163" formatCode="mmm\-yy">
                  <c:v>42644</c:v>
                </c:pt>
                <c:pt idx="164" formatCode="mmm\-yy">
                  <c:v>42705</c:v>
                </c:pt>
                <c:pt idx="165" formatCode="mmm\-yy">
                  <c:v>42736</c:v>
                </c:pt>
                <c:pt idx="166" formatCode="mmm\-yy">
                  <c:v>42767</c:v>
                </c:pt>
                <c:pt idx="167" formatCode="mmm\-yy">
                  <c:v>42826</c:v>
                </c:pt>
                <c:pt idx="168" formatCode="d\-mmm\-yy">
                  <c:v>42870</c:v>
                </c:pt>
                <c:pt idx="169" formatCode="d\-mmm\-yy">
                  <c:v>42898</c:v>
                </c:pt>
                <c:pt idx="170" formatCode="d\-mmm">
                  <c:v>42933</c:v>
                </c:pt>
                <c:pt idx="171" formatCode="m/d/yyyy">
                  <c:v>42997</c:v>
                </c:pt>
                <c:pt idx="172" formatCode="m/d/yyyy">
                  <c:v>43024</c:v>
                </c:pt>
                <c:pt idx="173" formatCode="m/d/yyyy">
                  <c:v>43046</c:v>
                </c:pt>
              </c:numCache>
            </c:numRef>
          </c:cat>
          <c:val>
            <c:numRef>
              <c:f>'S24-Data'!$J$2:$J$175</c:f>
              <c:numCache>
                <c:formatCode>0%</c:formatCode>
                <c:ptCount val="174"/>
                <c:pt idx="0">
                  <c:v>0.27</c:v>
                </c:pt>
                <c:pt idx="1">
                  <c:v>0.3</c:v>
                </c:pt>
                <c:pt idx="2">
                  <c:v>0.31</c:v>
                </c:pt>
                <c:pt idx="3">
                  <c:v>0.35</c:v>
                </c:pt>
                <c:pt idx="4">
                  <c:v>0.28000000000000003</c:v>
                </c:pt>
                <c:pt idx="5">
                  <c:v>0.31</c:v>
                </c:pt>
                <c:pt idx="6">
                  <c:v>0.37</c:v>
                </c:pt>
                <c:pt idx="7">
                  <c:v>0.4</c:v>
                </c:pt>
                <c:pt idx="8">
                  <c:v>0.32</c:v>
                </c:pt>
                <c:pt idx="9">
                  <c:v>0.33999999999999997</c:v>
                </c:pt>
                <c:pt idx="10">
                  <c:v>0.32</c:v>
                </c:pt>
                <c:pt idx="11">
                  <c:v>0.32999999999999996</c:v>
                </c:pt>
                <c:pt idx="12">
                  <c:v>0.35</c:v>
                </c:pt>
                <c:pt idx="13">
                  <c:v>0.31</c:v>
                </c:pt>
                <c:pt idx="14">
                  <c:v>0.32</c:v>
                </c:pt>
                <c:pt idx="15">
                  <c:v>0.3</c:v>
                </c:pt>
                <c:pt idx="16">
                  <c:v>0.31</c:v>
                </c:pt>
                <c:pt idx="17">
                  <c:v>0.32</c:v>
                </c:pt>
                <c:pt idx="18">
                  <c:v>0.32</c:v>
                </c:pt>
                <c:pt idx="19">
                  <c:v>0.31</c:v>
                </c:pt>
                <c:pt idx="20">
                  <c:v>0.38</c:v>
                </c:pt>
                <c:pt idx="21">
                  <c:v>0.28000000000000003</c:v>
                </c:pt>
                <c:pt idx="22">
                  <c:v>0.3</c:v>
                </c:pt>
                <c:pt idx="23">
                  <c:v>0.27</c:v>
                </c:pt>
                <c:pt idx="24">
                  <c:v>0.28999999999999998</c:v>
                </c:pt>
                <c:pt idx="25">
                  <c:v>0.32</c:v>
                </c:pt>
                <c:pt idx="26">
                  <c:v>0.28000000000000003</c:v>
                </c:pt>
                <c:pt idx="27">
                  <c:v>0.25</c:v>
                </c:pt>
                <c:pt idx="28">
                  <c:v>0.22999999999999998</c:v>
                </c:pt>
                <c:pt idx="29">
                  <c:v>0.27</c:v>
                </c:pt>
                <c:pt idx="30">
                  <c:v>0.26</c:v>
                </c:pt>
                <c:pt idx="31">
                  <c:v>0.28000000000000003</c:v>
                </c:pt>
                <c:pt idx="32">
                  <c:v>0.27</c:v>
                </c:pt>
                <c:pt idx="33">
                  <c:v>0.25</c:v>
                </c:pt>
                <c:pt idx="34">
                  <c:v>0.29000000000000004</c:v>
                </c:pt>
                <c:pt idx="35">
                  <c:v>0.31</c:v>
                </c:pt>
                <c:pt idx="36">
                  <c:v>0.36</c:v>
                </c:pt>
                <c:pt idx="37">
                  <c:v>0.28000000000000003</c:v>
                </c:pt>
                <c:pt idx="38">
                  <c:v>0.25</c:v>
                </c:pt>
                <c:pt idx="39">
                  <c:v>0.25</c:v>
                </c:pt>
                <c:pt idx="40">
                  <c:v>0.3</c:v>
                </c:pt>
                <c:pt idx="41">
                  <c:v>0.28000000000000003</c:v>
                </c:pt>
                <c:pt idx="42">
                  <c:v>0.29000000000000004</c:v>
                </c:pt>
                <c:pt idx="43">
                  <c:v>0.29000000000000004</c:v>
                </c:pt>
                <c:pt idx="44">
                  <c:v>0.31000000000000005</c:v>
                </c:pt>
                <c:pt idx="45">
                  <c:v>0.31</c:v>
                </c:pt>
                <c:pt idx="46">
                  <c:v>0.33999999999999997</c:v>
                </c:pt>
                <c:pt idx="47">
                  <c:v>0.29000000000000004</c:v>
                </c:pt>
                <c:pt idx="48">
                  <c:v>0.30000000000000004</c:v>
                </c:pt>
                <c:pt idx="49">
                  <c:v>0.28000000000000003</c:v>
                </c:pt>
                <c:pt idx="50">
                  <c:v>0.23</c:v>
                </c:pt>
                <c:pt idx="51">
                  <c:v>0.26</c:v>
                </c:pt>
                <c:pt idx="52">
                  <c:v>0.32</c:v>
                </c:pt>
                <c:pt idx="53">
                  <c:v>0.33999999999999997</c:v>
                </c:pt>
                <c:pt idx="54">
                  <c:v>0.29000000000000004</c:v>
                </c:pt>
                <c:pt idx="55">
                  <c:v>0.32</c:v>
                </c:pt>
                <c:pt idx="56">
                  <c:v>0.31</c:v>
                </c:pt>
                <c:pt idx="57">
                  <c:v>0.32999999999999996</c:v>
                </c:pt>
                <c:pt idx="58">
                  <c:v>0.36</c:v>
                </c:pt>
                <c:pt idx="59">
                  <c:v>0.35</c:v>
                </c:pt>
                <c:pt idx="60">
                  <c:v>0.33</c:v>
                </c:pt>
                <c:pt idx="61">
                  <c:v>0.35</c:v>
                </c:pt>
                <c:pt idx="62">
                  <c:v>0.37</c:v>
                </c:pt>
                <c:pt idx="63">
                  <c:v>0.35</c:v>
                </c:pt>
                <c:pt idx="64">
                  <c:v>0.33</c:v>
                </c:pt>
                <c:pt idx="65">
                  <c:v>0.29000000000000004</c:v>
                </c:pt>
                <c:pt idx="66">
                  <c:v>0.34</c:v>
                </c:pt>
                <c:pt idx="67">
                  <c:v>0.36</c:v>
                </c:pt>
                <c:pt idx="68">
                  <c:v>0.34</c:v>
                </c:pt>
                <c:pt idx="69">
                  <c:v>0.32</c:v>
                </c:pt>
                <c:pt idx="70">
                  <c:v>0.36</c:v>
                </c:pt>
                <c:pt idx="71">
                  <c:v>0.34</c:v>
                </c:pt>
                <c:pt idx="72">
                  <c:v>0.37</c:v>
                </c:pt>
                <c:pt idx="73">
                  <c:v>0.39</c:v>
                </c:pt>
                <c:pt idx="74">
                  <c:v>0.39</c:v>
                </c:pt>
                <c:pt idx="75">
                  <c:v>0.39</c:v>
                </c:pt>
                <c:pt idx="76">
                  <c:v>0.39</c:v>
                </c:pt>
                <c:pt idx="77">
                  <c:v>0.34</c:v>
                </c:pt>
                <c:pt idx="78">
                  <c:v>0.35</c:v>
                </c:pt>
                <c:pt idx="79">
                  <c:v>0.35</c:v>
                </c:pt>
                <c:pt idx="80">
                  <c:v>0.29000000000000004</c:v>
                </c:pt>
                <c:pt idx="81">
                  <c:v>0.30000000000000004</c:v>
                </c:pt>
                <c:pt idx="82">
                  <c:v>0.35</c:v>
                </c:pt>
                <c:pt idx="83">
                  <c:v>0.35</c:v>
                </c:pt>
                <c:pt idx="84">
                  <c:v>0.38</c:v>
                </c:pt>
                <c:pt idx="85">
                  <c:v>0.35</c:v>
                </c:pt>
                <c:pt idx="86">
                  <c:v>0.32999999999999996</c:v>
                </c:pt>
                <c:pt idx="87">
                  <c:v>0.35</c:v>
                </c:pt>
                <c:pt idx="88">
                  <c:v>0.32</c:v>
                </c:pt>
                <c:pt idx="89">
                  <c:v>0.32</c:v>
                </c:pt>
                <c:pt idx="90">
                  <c:v>0.37</c:v>
                </c:pt>
                <c:pt idx="91">
                  <c:v>0.35</c:v>
                </c:pt>
                <c:pt idx="92">
                  <c:v>0.33</c:v>
                </c:pt>
                <c:pt idx="93">
                  <c:v>0.36</c:v>
                </c:pt>
                <c:pt idx="94">
                  <c:v>0.37</c:v>
                </c:pt>
                <c:pt idx="95">
                  <c:v>0.38</c:v>
                </c:pt>
                <c:pt idx="96">
                  <c:v>0.28000000000000003</c:v>
                </c:pt>
                <c:pt idx="97">
                  <c:v>0.31000000000000005</c:v>
                </c:pt>
                <c:pt idx="98">
                  <c:v>0.33999999999999997</c:v>
                </c:pt>
                <c:pt idx="99">
                  <c:v>0.37</c:v>
                </c:pt>
                <c:pt idx="100">
                  <c:v>0.39</c:v>
                </c:pt>
                <c:pt idx="101">
                  <c:v>0.36</c:v>
                </c:pt>
                <c:pt idx="102">
                  <c:v>0.45</c:v>
                </c:pt>
                <c:pt idx="103">
                  <c:v>0.41000000000000003</c:v>
                </c:pt>
                <c:pt idx="104">
                  <c:v>0.38</c:v>
                </c:pt>
                <c:pt idx="105">
                  <c:v>0.43</c:v>
                </c:pt>
                <c:pt idx="106">
                  <c:v>0.43</c:v>
                </c:pt>
                <c:pt idx="107">
                  <c:v>0.4</c:v>
                </c:pt>
                <c:pt idx="108">
                  <c:v>0.44</c:v>
                </c:pt>
                <c:pt idx="109">
                  <c:v>0.44</c:v>
                </c:pt>
                <c:pt idx="110">
                  <c:v>0.43</c:v>
                </c:pt>
                <c:pt idx="111">
                  <c:v>0.42000000000000004</c:v>
                </c:pt>
                <c:pt idx="112">
                  <c:v>0.45</c:v>
                </c:pt>
                <c:pt idx="113">
                  <c:v>0.42000000000000004</c:v>
                </c:pt>
                <c:pt idx="114">
                  <c:v>0.41000000000000003</c:v>
                </c:pt>
                <c:pt idx="115">
                  <c:v>0.41000000000000003</c:v>
                </c:pt>
                <c:pt idx="116">
                  <c:v>0.35</c:v>
                </c:pt>
                <c:pt idx="117">
                  <c:v>0.39</c:v>
                </c:pt>
                <c:pt idx="118">
                  <c:v>0.35</c:v>
                </c:pt>
                <c:pt idx="119">
                  <c:v>0.39</c:v>
                </c:pt>
                <c:pt idx="120">
                  <c:v>0.44</c:v>
                </c:pt>
                <c:pt idx="121">
                  <c:v>0.42000000000000004</c:v>
                </c:pt>
                <c:pt idx="122">
                  <c:v>0.37</c:v>
                </c:pt>
                <c:pt idx="123">
                  <c:v>0.42000000000000004</c:v>
                </c:pt>
                <c:pt idx="124">
                  <c:v>0.39</c:v>
                </c:pt>
                <c:pt idx="125">
                  <c:v>0.36</c:v>
                </c:pt>
                <c:pt idx="126">
                  <c:v>0.38</c:v>
                </c:pt>
                <c:pt idx="127">
                  <c:v>0.4</c:v>
                </c:pt>
                <c:pt idx="128">
                  <c:v>0.37</c:v>
                </c:pt>
                <c:pt idx="129">
                  <c:v>0.4</c:v>
                </c:pt>
                <c:pt idx="130">
                  <c:v>0.4</c:v>
                </c:pt>
                <c:pt idx="131">
                  <c:v>0.39</c:v>
                </c:pt>
                <c:pt idx="132">
                  <c:v>0.4</c:v>
                </c:pt>
                <c:pt idx="133">
                  <c:v>0.42000000000000004</c:v>
                </c:pt>
                <c:pt idx="134">
                  <c:v>0.35</c:v>
                </c:pt>
                <c:pt idx="135">
                  <c:v>0.38</c:v>
                </c:pt>
                <c:pt idx="136">
                  <c:v>0.36</c:v>
                </c:pt>
                <c:pt idx="137">
                  <c:v>0.37</c:v>
                </c:pt>
                <c:pt idx="138">
                  <c:v>0.38</c:v>
                </c:pt>
                <c:pt idx="139">
                  <c:v>0.4</c:v>
                </c:pt>
                <c:pt idx="140">
                  <c:v>0.4</c:v>
                </c:pt>
                <c:pt idx="141">
                  <c:v>0.44</c:v>
                </c:pt>
                <c:pt idx="142">
                  <c:v>0.4</c:v>
                </c:pt>
                <c:pt idx="143">
                  <c:v>0.38</c:v>
                </c:pt>
                <c:pt idx="144">
                  <c:v>0.37</c:v>
                </c:pt>
                <c:pt idx="145">
                  <c:v>0.4</c:v>
                </c:pt>
                <c:pt idx="146">
                  <c:v>0.42000000000000004</c:v>
                </c:pt>
                <c:pt idx="147">
                  <c:v>0.43000000000000005</c:v>
                </c:pt>
                <c:pt idx="148">
                  <c:v>0.43000000000000005</c:v>
                </c:pt>
                <c:pt idx="149">
                  <c:v>0.41000000000000003</c:v>
                </c:pt>
                <c:pt idx="150">
                  <c:v>0.39</c:v>
                </c:pt>
                <c:pt idx="151">
                  <c:v>0.38</c:v>
                </c:pt>
                <c:pt idx="152">
                  <c:v>0.36</c:v>
                </c:pt>
                <c:pt idx="153">
                  <c:v>0.38</c:v>
                </c:pt>
                <c:pt idx="154">
                  <c:v>0.35</c:v>
                </c:pt>
                <c:pt idx="155">
                  <c:v>0.39</c:v>
                </c:pt>
                <c:pt idx="156">
                  <c:v>0.38</c:v>
                </c:pt>
                <c:pt idx="157">
                  <c:v>0.41000000000000003</c:v>
                </c:pt>
                <c:pt idx="158">
                  <c:v>0.41000000000000003</c:v>
                </c:pt>
                <c:pt idx="159">
                  <c:v>0.43</c:v>
                </c:pt>
                <c:pt idx="160">
                  <c:v>0.41000000000000003</c:v>
                </c:pt>
                <c:pt idx="161">
                  <c:v>0.43</c:v>
                </c:pt>
                <c:pt idx="162">
                  <c:v>0.43000000000000005</c:v>
                </c:pt>
                <c:pt idx="163">
                  <c:v>0.42000000000000004</c:v>
                </c:pt>
                <c:pt idx="164">
                  <c:v>0.42000000000000004</c:v>
                </c:pt>
                <c:pt idx="165">
                  <c:v>0.44000000000000006</c:v>
                </c:pt>
                <c:pt idx="166">
                  <c:v>0.46</c:v>
                </c:pt>
                <c:pt idx="167">
                  <c:v>0.39</c:v>
                </c:pt>
                <c:pt idx="168">
                  <c:v>0.49</c:v>
                </c:pt>
                <c:pt idx="169">
                  <c:v>0.49</c:v>
                </c:pt>
                <c:pt idx="170">
                  <c:v>0.5</c:v>
                </c:pt>
                <c:pt idx="171">
                  <c:v>0.46</c:v>
                </c:pt>
                <c:pt idx="172">
                  <c:v>0.48</c:v>
                </c:pt>
                <c:pt idx="173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3F-45E9-9125-8DA433ABA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0832400"/>
        <c:axId val="-130825024"/>
      </c:lineChart>
      <c:dateAx>
        <c:axId val="-130832400"/>
        <c:scaling>
          <c:orientation val="minMax"/>
          <c:min val="33970"/>
        </c:scaling>
        <c:delete val="0"/>
        <c:axPos val="b"/>
        <c:numFmt formatCode="\'yy" sourceLinked="0"/>
        <c:majorTickMark val="in"/>
        <c:minorTickMark val="in"/>
        <c:tickLblPos val="nextTo"/>
        <c:spPr>
          <a:ln w="3175">
            <a:solidFill>
              <a:srgbClr val="808080"/>
            </a:solidFill>
            <a:prstDash val="solid"/>
          </a:ln>
        </c:spPr>
        <c:crossAx val="-13082502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-130825024"/>
        <c:scaling>
          <c:orientation val="minMax"/>
          <c:max val="0.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0832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2321899736147802"/>
          <c:y val="2.91262481111671E-2"/>
          <c:w val="0.33905013192612099"/>
          <c:h val="6.3106870907528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91581607854603E-2"/>
          <c:y val="0.14264900481189899"/>
          <c:w val="0.90962817147856501"/>
          <c:h val="0.76934191819772502"/>
        </c:manualLayout>
      </c:layout>
      <c:lineChart>
        <c:grouping val="standard"/>
        <c:varyColors val="0"/>
        <c:ser>
          <c:idx val="0"/>
          <c:order val="0"/>
          <c:tx>
            <c:strRef>
              <c:f>'S25-Data'!$F$1</c:f>
              <c:strCache>
                <c:ptCount val="1"/>
                <c:pt idx="0">
                  <c:v>Total Positive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dLbls>
            <c:dLbl>
              <c:idx val="173"/>
              <c:layout>
                <c:manualLayout>
                  <c:x val="-0.15431479051229707"/>
                  <c:y val="-0.3819444444444444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</a:t>
                    </a:r>
                    <a:r>
                      <a:rPr lang="en-US" baseline="0"/>
                      <a:t> total positive: </a:t>
                    </a:r>
                    <a:fld id="{FDEAA954-A442-4DF2-96F0-AB4AB774A737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E6B-48E5-BA88-768EA744C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'S25-Data'!$C$2:$C$177</c:f>
              <c:numCache>
                <c:formatCode>[$-409]mmm\-yy;@</c:formatCode>
                <c:ptCount val="176"/>
                <c:pt idx="0">
                  <c:v>33898</c:v>
                </c:pt>
                <c:pt idx="1">
                  <c:v>33898</c:v>
                </c:pt>
                <c:pt idx="2">
                  <c:v>34029</c:v>
                </c:pt>
                <c:pt idx="3">
                  <c:v>34029</c:v>
                </c:pt>
                <c:pt idx="4">
                  <c:v>34060</c:v>
                </c:pt>
                <c:pt idx="5">
                  <c:v>34060</c:v>
                </c:pt>
                <c:pt idx="6">
                  <c:v>34243</c:v>
                </c:pt>
                <c:pt idx="7">
                  <c:v>34243</c:v>
                </c:pt>
                <c:pt idx="8">
                  <c:v>34335</c:v>
                </c:pt>
                <c:pt idx="9">
                  <c:v>34486</c:v>
                </c:pt>
                <c:pt idx="10">
                  <c:v>34608</c:v>
                </c:pt>
                <c:pt idx="11">
                  <c:v>34669</c:v>
                </c:pt>
                <c:pt idx="12">
                  <c:v>34700</c:v>
                </c:pt>
                <c:pt idx="13">
                  <c:v>34793</c:v>
                </c:pt>
                <c:pt idx="14">
                  <c:v>34814</c:v>
                </c:pt>
                <c:pt idx="15">
                  <c:v>34973</c:v>
                </c:pt>
                <c:pt idx="16">
                  <c:v>35034</c:v>
                </c:pt>
                <c:pt idx="17">
                  <c:v>35125</c:v>
                </c:pt>
                <c:pt idx="18">
                  <c:v>35186</c:v>
                </c:pt>
                <c:pt idx="19">
                  <c:v>35217</c:v>
                </c:pt>
                <c:pt idx="20">
                  <c:v>35283</c:v>
                </c:pt>
                <c:pt idx="21">
                  <c:v>35298</c:v>
                </c:pt>
                <c:pt idx="22">
                  <c:v>35309</c:v>
                </c:pt>
                <c:pt idx="23">
                  <c:v>35339</c:v>
                </c:pt>
                <c:pt idx="24">
                  <c:v>35370</c:v>
                </c:pt>
                <c:pt idx="25">
                  <c:v>35431</c:v>
                </c:pt>
                <c:pt idx="26">
                  <c:v>35490</c:v>
                </c:pt>
                <c:pt idx="27">
                  <c:v>35612</c:v>
                </c:pt>
                <c:pt idx="28">
                  <c:v>35674</c:v>
                </c:pt>
                <c:pt idx="29">
                  <c:v>35765</c:v>
                </c:pt>
                <c:pt idx="30">
                  <c:v>35796</c:v>
                </c:pt>
                <c:pt idx="31">
                  <c:v>35886</c:v>
                </c:pt>
                <c:pt idx="32">
                  <c:v>36039</c:v>
                </c:pt>
                <c:pt idx="33">
                  <c:v>36069</c:v>
                </c:pt>
                <c:pt idx="34">
                  <c:v>36130</c:v>
                </c:pt>
                <c:pt idx="35">
                  <c:v>36161</c:v>
                </c:pt>
                <c:pt idx="36">
                  <c:v>36220</c:v>
                </c:pt>
                <c:pt idx="37">
                  <c:v>36495</c:v>
                </c:pt>
                <c:pt idx="38">
                  <c:v>36526</c:v>
                </c:pt>
                <c:pt idx="39">
                  <c:v>36586</c:v>
                </c:pt>
                <c:pt idx="40">
                  <c:v>36617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36861</c:v>
                </c:pt>
                <c:pt idx="47">
                  <c:v>36892</c:v>
                </c:pt>
                <c:pt idx="48">
                  <c:v>36951</c:v>
                </c:pt>
                <c:pt idx="49">
                  <c:v>37043</c:v>
                </c:pt>
                <c:pt idx="50">
                  <c:v>37226</c:v>
                </c:pt>
                <c:pt idx="51">
                  <c:v>37257</c:v>
                </c:pt>
                <c:pt idx="52">
                  <c:v>37408</c:v>
                </c:pt>
                <c:pt idx="53">
                  <c:v>37438</c:v>
                </c:pt>
                <c:pt idx="54">
                  <c:v>37500</c:v>
                </c:pt>
                <c:pt idx="55">
                  <c:v>37530</c:v>
                </c:pt>
                <c:pt idx="56">
                  <c:v>37591</c:v>
                </c:pt>
                <c:pt idx="57">
                  <c:v>37742</c:v>
                </c:pt>
                <c:pt idx="58">
                  <c:v>37803</c:v>
                </c:pt>
                <c:pt idx="59">
                  <c:v>37865</c:v>
                </c:pt>
                <c:pt idx="60">
                  <c:v>38169</c:v>
                </c:pt>
                <c:pt idx="61">
                  <c:v>38200</c:v>
                </c:pt>
                <c:pt idx="62">
                  <c:v>38231</c:v>
                </c:pt>
                <c:pt idx="63">
                  <c:v>38261</c:v>
                </c:pt>
                <c:pt idx="64">
                  <c:v>38322</c:v>
                </c:pt>
                <c:pt idx="65">
                  <c:v>38384</c:v>
                </c:pt>
                <c:pt idx="66">
                  <c:v>38473</c:v>
                </c:pt>
                <c:pt idx="67">
                  <c:v>38534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38718</c:v>
                </c:pt>
                <c:pt idx="72">
                  <c:v>38777</c:v>
                </c:pt>
                <c:pt idx="73">
                  <c:v>38808</c:v>
                </c:pt>
                <c:pt idx="74">
                  <c:v>38869</c:v>
                </c:pt>
                <c:pt idx="75">
                  <c:v>38899</c:v>
                </c:pt>
                <c:pt idx="76">
                  <c:v>38971</c:v>
                </c:pt>
                <c:pt idx="77">
                  <c:v>38992</c:v>
                </c:pt>
                <c:pt idx="78">
                  <c:v>39006</c:v>
                </c:pt>
                <c:pt idx="79">
                  <c:v>39020</c:v>
                </c:pt>
                <c:pt idx="80">
                  <c:v>39052</c:v>
                </c:pt>
                <c:pt idx="81">
                  <c:v>39083</c:v>
                </c:pt>
                <c:pt idx="82">
                  <c:v>39234</c:v>
                </c:pt>
                <c:pt idx="83">
                  <c:v>39264</c:v>
                </c:pt>
                <c:pt idx="84">
                  <c:v>39326</c:v>
                </c:pt>
                <c:pt idx="85">
                  <c:v>39387</c:v>
                </c:pt>
                <c:pt idx="86">
                  <c:v>39448</c:v>
                </c:pt>
                <c:pt idx="87">
                  <c:v>39517</c:v>
                </c:pt>
                <c:pt idx="88">
                  <c:v>39539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39699</c:v>
                </c:pt>
                <c:pt idx="93">
                  <c:v>39713</c:v>
                </c:pt>
                <c:pt idx="94">
                  <c:v>39726</c:v>
                </c:pt>
                <c:pt idx="95">
                  <c:v>39741</c:v>
                </c:pt>
                <c:pt idx="96">
                  <c:v>39783</c:v>
                </c:pt>
                <c:pt idx="97">
                  <c:v>39845</c:v>
                </c:pt>
                <c:pt idx="98">
                  <c:v>39904</c:v>
                </c:pt>
                <c:pt idx="99">
                  <c:v>39965</c:v>
                </c:pt>
                <c:pt idx="100">
                  <c:v>39995</c:v>
                </c:pt>
                <c:pt idx="101">
                  <c:v>40057</c:v>
                </c:pt>
                <c:pt idx="102">
                  <c:v>40087</c:v>
                </c:pt>
                <c:pt idx="103">
                  <c:v>40148</c:v>
                </c:pt>
                <c:pt idx="104">
                  <c:v>40192</c:v>
                </c:pt>
                <c:pt idx="105">
                  <c:v>40203</c:v>
                </c:pt>
                <c:pt idx="106">
                  <c:v>40269</c:v>
                </c:pt>
                <c:pt idx="107">
                  <c:v>40309</c:v>
                </c:pt>
                <c:pt idx="108">
                  <c:v>40321</c:v>
                </c:pt>
                <c:pt idx="109">
                  <c:v>40330</c:v>
                </c:pt>
                <c:pt idx="110">
                  <c:v>40399</c:v>
                </c:pt>
                <c:pt idx="111">
                  <c:v>40420</c:v>
                </c:pt>
                <c:pt idx="112">
                  <c:v>40422</c:v>
                </c:pt>
                <c:pt idx="113">
                  <c:v>40469</c:v>
                </c:pt>
                <c:pt idx="114">
                  <c:v>40481</c:v>
                </c:pt>
                <c:pt idx="115">
                  <c:v>40483</c:v>
                </c:pt>
                <c:pt idx="116">
                  <c:v>40513</c:v>
                </c:pt>
                <c:pt idx="117">
                  <c:v>40544</c:v>
                </c:pt>
                <c:pt idx="118">
                  <c:v>40634</c:v>
                </c:pt>
                <c:pt idx="119">
                  <c:v>40664</c:v>
                </c:pt>
                <c:pt idx="120">
                  <c:v>40695</c:v>
                </c:pt>
                <c:pt idx="121">
                  <c:v>40756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41182</c:v>
                </c:pt>
                <c:pt idx="133">
                  <c:v>41183</c:v>
                </c:pt>
                <c:pt idx="134">
                  <c:v>41202</c:v>
                </c:pt>
                <c:pt idx="135">
                  <c:v>41216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41426</c:v>
                </c:pt>
                <c:pt idx="140">
                  <c:v>41518</c:v>
                </c:pt>
                <c:pt idx="141">
                  <c:v>41548</c:v>
                </c:pt>
                <c:pt idx="142">
                  <c:v>41548</c:v>
                </c:pt>
                <c:pt idx="143">
                  <c:v>41621</c:v>
                </c:pt>
                <c:pt idx="144">
                  <c:v>41653</c:v>
                </c:pt>
                <c:pt idx="145">
                  <c:v>41712</c:v>
                </c:pt>
                <c:pt idx="146">
                  <c:v>41730</c:v>
                </c:pt>
                <c:pt idx="147">
                  <c:v>41804</c:v>
                </c:pt>
                <c:pt idx="148">
                  <c:v>41896</c:v>
                </c:pt>
                <c:pt idx="149">
                  <c:v>41926</c:v>
                </c:pt>
                <c:pt idx="150">
                  <c:v>41926</c:v>
                </c:pt>
                <c:pt idx="151">
                  <c:v>41957</c:v>
                </c:pt>
                <c:pt idx="152">
                  <c:v>41987</c:v>
                </c:pt>
                <c:pt idx="153">
                  <c:v>42019</c:v>
                </c:pt>
                <c:pt idx="154">
                  <c:v>42109</c:v>
                </c:pt>
                <c:pt idx="155">
                  <c:v>42200</c:v>
                </c:pt>
                <c:pt idx="156" formatCode="mmm\-yy">
                  <c:v>42248</c:v>
                </c:pt>
                <c:pt idx="157" formatCode="mmm\-yy">
                  <c:v>42278</c:v>
                </c:pt>
                <c:pt idx="158" formatCode="mmm\-yy">
                  <c:v>42401</c:v>
                </c:pt>
                <c:pt idx="159" formatCode="mmm\-yy">
                  <c:v>42461</c:v>
                </c:pt>
                <c:pt idx="160" formatCode="mmm\-yy">
                  <c:v>42491</c:v>
                </c:pt>
                <c:pt idx="161" formatCode="mmm\-yy">
                  <c:v>42522</c:v>
                </c:pt>
                <c:pt idx="162" formatCode="mmm\-yy">
                  <c:v>42552</c:v>
                </c:pt>
                <c:pt idx="163" formatCode="mmm\-yy">
                  <c:v>42583</c:v>
                </c:pt>
                <c:pt idx="164" formatCode="mmm\-yy">
                  <c:v>42614</c:v>
                </c:pt>
                <c:pt idx="165" formatCode="mmm\-yy">
                  <c:v>42644</c:v>
                </c:pt>
                <c:pt idx="166" formatCode="mmm\-yy">
                  <c:v>42705</c:v>
                </c:pt>
                <c:pt idx="167" formatCode="mmm\-yy">
                  <c:v>42736</c:v>
                </c:pt>
                <c:pt idx="168" formatCode="mmm\-yy">
                  <c:v>42767</c:v>
                </c:pt>
                <c:pt idx="169" formatCode="mmm\-yy">
                  <c:v>42826</c:v>
                </c:pt>
                <c:pt idx="170" formatCode="d\-mmm\-yy">
                  <c:v>42870</c:v>
                </c:pt>
                <c:pt idx="171" formatCode="d\-mmm">
                  <c:v>42898</c:v>
                </c:pt>
                <c:pt idx="172" formatCode="mmm\-yy">
                  <c:v>42928</c:v>
                </c:pt>
                <c:pt idx="173" formatCode="m/d/yyyy">
                  <c:v>42997</c:v>
                </c:pt>
                <c:pt idx="174" formatCode="m/d/yyyy">
                  <c:v>43024</c:v>
                </c:pt>
                <c:pt idx="175" formatCode="m/d/yyyy">
                  <c:v>43046</c:v>
                </c:pt>
              </c:numCache>
            </c:numRef>
          </c:cat>
          <c:val>
            <c:numRef>
              <c:f>'S25-Data'!$F$2:$F$177</c:f>
              <c:numCache>
                <c:formatCode>0%</c:formatCode>
                <c:ptCount val="176"/>
                <c:pt idx="0">
                  <c:v>0.48</c:v>
                </c:pt>
                <c:pt idx="1">
                  <c:v>0.48</c:v>
                </c:pt>
                <c:pt idx="2">
                  <c:v>0.47</c:v>
                </c:pt>
                <c:pt idx="3">
                  <c:v>0.47</c:v>
                </c:pt>
                <c:pt idx="4">
                  <c:v>0.43999999999999995</c:v>
                </c:pt>
                <c:pt idx="5">
                  <c:v>0.43999999999999995</c:v>
                </c:pt>
                <c:pt idx="6">
                  <c:v>0.36</c:v>
                </c:pt>
                <c:pt idx="7">
                  <c:v>0.36</c:v>
                </c:pt>
                <c:pt idx="8">
                  <c:v>0.39999999999999997</c:v>
                </c:pt>
                <c:pt idx="9">
                  <c:v>0.41</c:v>
                </c:pt>
                <c:pt idx="10">
                  <c:v>0.36</c:v>
                </c:pt>
                <c:pt idx="11">
                  <c:v>0.33</c:v>
                </c:pt>
                <c:pt idx="12">
                  <c:v>0.39</c:v>
                </c:pt>
                <c:pt idx="13">
                  <c:v>0.43999999999999995</c:v>
                </c:pt>
                <c:pt idx="14">
                  <c:v>0.43999999999999995</c:v>
                </c:pt>
                <c:pt idx="15">
                  <c:v>0.4</c:v>
                </c:pt>
                <c:pt idx="16">
                  <c:v>0.4</c:v>
                </c:pt>
                <c:pt idx="17">
                  <c:v>0.37</c:v>
                </c:pt>
                <c:pt idx="18">
                  <c:v>0.39</c:v>
                </c:pt>
                <c:pt idx="19">
                  <c:v>0.36</c:v>
                </c:pt>
                <c:pt idx="20">
                  <c:v>0.39</c:v>
                </c:pt>
                <c:pt idx="21">
                  <c:v>0.41000000000000003</c:v>
                </c:pt>
                <c:pt idx="22">
                  <c:v>0.39999999999999997</c:v>
                </c:pt>
                <c:pt idx="23">
                  <c:v>0.38</c:v>
                </c:pt>
                <c:pt idx="24">
                  <c:v>0.48</c:v>
                </c:pt>
                <c:pt idx="25">
                  <c:v>0.42000000000000004</c:v>
                </c:pt>
                <c:pt idx="26">
                  <c:v>0.4</c:v>
                </c:pt>
                <c:pt idx="27">
                  <c:v>0.37</c:v>
                </c:pt>
                <c:pt idx="28">
                  <c:v>0.36</c:v>
                </c:pt>
                <c:pt idx="29">
                  <c:v>0.36</c:v>
                </c:pt>
                <c:pt idx="30">
                  <c:v>0.38</c:v>
                </c:pt>
                <c:pt idx="31">
                  <c:v>0.37</c:v>
                </c:pt>
                <c:pt idx="32">
                  <c:v>0.41000000000000003</c:v>
                </c:pt>
                <c:pt idx="33">
                  <c:v>0.37</c:v>
                </c:pt>
                <c:pt idx="34">
                  <c:v>0.33</c:v>
                </c:pt>
                <c:pt idx="35">
                  <c:v>0.36</c:v>
                </c:pt>
                <c:pt idx="36">
                  <c:v>0.33</c:v>
                </c:pt>
                <c:pt idx="37">
                  <c:v>0.41</c:v>
                </c:pt>
                <c:pt idx="38">
                  <c:v>0.42</c:v>
                </c:pt>
                <c:pt idx="39">
                  <c:v>0.39</c:v>
                </c:pt>
                <c:pt idx="40">
                  <c:v>0.42</c:v>
                </c:pt>
                <c:pt idx="41">
                  <c:v>0.39</c:v>
                </c:pt>
                <c:pt idx="42">
                  <c:v>0.43000000000000005</c:v>
                </c:pt>
                <c:pt idx="43">
                  <c:v>0.46</c:v>
                </c:pt>
                <c:pt idx="44">
                  <c:v>0.47000000000000003</c:v>
                </c:pt>
                <c:pt idx="45">
                  <c:v>0.43</c:v>
                </c:pt>
                <c:pt idx="46">
                  <c:v>0.44</c:v>
                </c:pt>
                <c:pt idx="47">
                  <c:v>0.44</c:v>
                </c:pt>
                <c:pt idx="48">
                  <c:v>0.49</c:v>
                </c:pt>
                <c:pt idx="49">
                  <c:v>0.43</c:v>
                </c:pt>
                <c:pt idx="50">
                  <c:v>0.47</c:v>
                </c:pt>
                <c:pt idx="51">
                  <c:v>0.52</c:v>
                </c:pt>
                <c:pt idx="52">
                  <c:v>0.45999999999999996</c:v>
                </c:pt>
                <c:pt idx="53">
                  <c:v>0.43</c:v>
                </c:pt>
                <c:pt idx="54">
                  <c:v>0.44999999999999996</c:v>
                </c:pt>
                <c:pt idx="55">
                  <c:v>0.44000000000000006</c:v>
                </c:pt>
                <c:pt idx="56">
                  <c:v>0.47</c:v>
                </c:pt>
                <c:pt idx="57">
                  <c:v>0.49</c:v>
                </c:pt>
                <c:pt idx="58">
                  <c:v>0.48</c:v>
                </c:pt>
                <c:pt idx="59">
                  <c:v>0.43000000000000005</c:v>
                </c:pt>
                <c:pt idx="60">
                  <c:v>0.43</c:v>
                </c:pt>
                <c:pt idx="61">
                  <c:v>0.44</c:v>
                </c:pt>
                <c:pt idx="62">
                  <c:v>0.43</c:v>
                </c:pt>
                <c:pt idx="63">
                  <c:v>0.44</c:v>
                </c:pt>
                <c:pt idx="64">
                  <c:v>0.46</c:v>
                </c:pt>
                <c:pt idx="65">
                  <c:v>0.44000000000000006</c:v>
                </c:pt>
                <c:pt idx="66">
                  <c:v>0.4</c:v>
                </c:pt>
                <c:pt idx="67">
                  <c:v>0.38</c:v>
                </c:pt>
                <c:pt idx="68">
                  <c:v>0.37</c:v>
                </c:pt>
                <c:pt idx="69">
                  <c:v>0.36</c:v>
                </c:pt>
                <c:pt idx="70">
                  <c:v>0.32</c:v>
                </c:pt>
                <c:pt idx="71">
                  <c:v>0.37</c:v>
                </c:pt>
                <c:pt idx="72">
                  <c:v>0.33999999999999997</c:v>
                </c:pt>
                <c:pt idx="73">
                  <c:v>0.35</c:v>
                </c:pt>
                <c:pt idx="74">
                  <c:v>0.33999999999999997</c:v>
                </c:pt>
                <c:pt idx="75">
                  <c:v>0.33</c:v>
                </c:pt>
                <c:pt idx="76">
                  <c:v>0.37</c:v>
                </c:pt>
                <c:pt idx="77">
                  <c:v>0.37</c:v>
                </c:pt>
                <c:pt idx="78">
                  <c:v>0.32</c:v>
                </c:pt>
                <c:pt idx="79">
                  <c:v>0.35</c:v>
                </c:pt>
                <c:pt idx="80">
                  <c:v>0.33</c:v>
                </c:pt>
                <c:pt idx="81">
                  <c:v>0.33</c:v>
                </c:pt>
                <c:pt idx="82">
                  <c:v>0.28000000000000003</c:v>
                </c:pt>
                <c:pt idx="83">
                  <c:v>0.33</c:v>
                </c:pt>
                <c:pt idx="84">
                  <c:v>0.31</c:v>
                </c:pt>
                <c:pt idx="85">
                  <c:v>0.32</c:v>
                </c:pt>
                <c:pt idx="86">
                  <c:v>0.33999999999999997</c:v>
                </c:pt>
                <c:pt idx="87">
                  <c:v>0.33999999999999997</c:v>
                </c:pt>
                <c:pt idx="88">
                  <c:v>0.27</c:v>
                </c:pt>
                <c:pt idx="89">
                  <c:v>0.28000000000000003</c:v>
                </c:pt>
                <c:pt idx="90">
                  <c:v>0.31</c:v>
                </c:pt>
                <c:pt idx="91">
                  <c:v>0.35</c:v>
                </c:pt>
                <c:pt idx="92">
                  <c:v>0.4</c:v>
                </c:pt>
                <c:pt idx="93">
                  <c:v>0.33999999999999997</c:v>
                </c:pt>
                <c:pt idx="94">
                  <c:v>0.35</c:v>
                </c:pt>
                <c:pt idx="95">
                  <c:v>0.32</c:v>
                </c:pt>
                <c:pt idx="96">
                  <c:v>0.27</c:v>
                </c:pt>
                <c:pt idx="97">
                  <c:v>0.26</c:v>
                </c:pt>
                <c:pt idx="98">
                  <c:v>0.29000000000000004</c:v>
                </c:pt>
                <c:pt idx="99">
                  <c:v>0.25</c:v>
                </c:pt>
                <c:pt idx="100">
                  <c:v>0.28000000000000003</c:v>
                </c:pt>
                <c:pt idx="101">
                  <c:v>0.28000000000000003</c:v>
                </c:pt>
                <c:pt idx="102">
                  <c:v>0.25</c:v>
                </c:pt>
                <c:pt idx="103">
                  <c:v>0.28000000000000003</c:v>
                </c:pt>
                <c:pt idx="104">
                  <c:v>0.30000000000000004</c:v>
                </c:pt>
                <c:pt idx="105">
                  <c:v>0.32</c:v>
                </c:pt>
                <c:pt idx="106">
                  <c:v>0.31</c:v>
                </c:pt>
                <c:pt idx="107">
                  <c:v>0.3</c:v>
                </c:pt>
                <c:pt idx="108">
                  <c:v>0.33</c:v>
                </c:pt>
                <c:pt idx="109">
                  <c:v>0.3</c:v>
                </c:pt>
                <c:pt idx="110">
                  <c:v>0.24</c:v>
                </c:pt>
                <c:pt idx="111">
                  <c:v>0.30000000000000004</c:v>
                </c:pt>
                <c:pt idx="112">
                  <c:v>0.31</c:v>
                </c:pt>
                <c:pt idx="113">
                  <c:v>0.31</c:v>
                </c:pt>
                <c:pt idx="114">
                  <c:v>0.33999999999999997</c:v>
                </c:pt>
                <c:pt idx="115">
                  <c:v>0.34</c:v>
                </c:pt>
                <c:pt idx="116">
                  <c:v>0.38</c:v>
                </c:pt>
                <c:pt idx="117">
                  <c:v>0.34</c:v>
                </c:pt>
                <c:pt idx="118">
                  <c:v>0.31</c:v>
                </c:pt>
                <c:pt idx="119">
                  <c:v>0.32</c:v>
                </c:pt>
                <c:pt idx="120">
                  <c:v>0.3</c:v>
                </c:pt>
                <c:pt idx="121">
                  <c:v>0.32</c:v>
                </c:pt>
                <c:pt idx="122">
                  <c:v>0.33</c:v>
                </c:pt>
                <c:pt idx="123">
                  <c:v>0.3</c:v>
                </c:pt>
                <c:pt idx="124">
                  <c:v>0.27</c:v>
                </c:pt>
                <c:pt idx="125">
                  <c:v>0.31</c:v>
                </c:pt>
                <c:pt idx="126">
                  <c:v>0.32</c:v>
                </c:pt>
                <c:pt idx="127">
                  <c:v>0.33</c:v>
                </c:pt>
                <c:pt idx="128">
                  <c:v>0.32</c:v>
                </c:pt>
                <c:pt idx="129">
                  <c:v>0.31</c:v>
                </c:pt>
                <c:pt idx="130">
                  <c:v>0.34</c:v>
                </c:pt>
                <c:pt idx="131">
                  <c:v>0.36</c:v>
                </c:pt>
                <c:pt idx="132">
                  <c:v>0.38</c:v>
                </c:pt>
                <c:pt idx="133">
                  <c:v>0.36</c:v>
                </c:pt>
                <c:pt idx="134">
                  <c:v>0.38</c:v>
                </c:pt>
                <c:pt idx="135">
                  <c:v>0.39</c:v>
                </c:pt>
                <c:pt idx="136">
                  <c:v>0.3</c:v>
                </c:pt>
                <c:pt idx="137">
                  <c:v>0.26</c:v>
                </c:pt>
                <c:pt idx="138">
                  <c:v>0.28999999999999998</c:v>
                </c:pt>
                <c:pt idx="139">
                  <c:v>0.32</c:v>
                </c:pt>
                <c:pt idx="140">
                  <c:v>0.28000000000000003</c:v>
                </c:pt>
                <c:pt idx="141">
                  <c:v>0.22</c:v>
                </c:pt>
                <c:pt idx="142">
                  <c:v>0.24000000000000002</c:v>
                </c:pt>
                <c:pt idx="143">
                  <c:v>0.26</c:v>
                </c:pt>
                <c:pt idx="144">
                  <c:v>0.24</c:v>
                </c:pt>
                <c:pt idx="145">
                  <c:v>0.27</c:v>
                </c:pt>
                <c:pt idx="146">
                  <c:v>0.25</c:v>
                </c:pt>
                <c:pt idx="147">
                  <c:v>0.29000000000000004</c:v>
                </c:pt>
                <c:pt idx="148">
                  <c:v>0.31</c:v>
                </c:pt>
                <c:pt idx="149">
                  <c:v>0.29000000000000004</c:v>
                </c:pt>
                <c:pt idx="150">
                  <c:v>0.27</c:v>
                </c:pt>
                <c:pt idx="151">
                  <c:v>0.32</c:v>
                </c:pt>
                <c:pt idx="152">
                  <c:v>0.30000000000000004</c:v>
                </c:pt>
                <c:pt idx="153">
                  <c:v>0.25</c:v>
                </c:pt>
                <c:pt idx="154">
                  <c:v>0.3</c:v>
                </c:pt>
                <c:pt idx="155">
                  <c:v>0.28000000000000003</c:v>
                </c:pt>
                <c:pt idx="156">
                  <c:v>0.28999999999999998</c:v>
                </c:pt>
                <c:pt idx="157">
                  <c:v>0.29000000000000004</c:v>
                </c:pt>
                <c:pt idx="158">
                  <c:v>0.33</c:v>
                </c:pt>
                <c:pt idx="159">
                  <c:v>0.27</c:v>
                </c:pt>
                <c:pt idx="160">
                  <c:v>0.24</c:v>
                </c:pt>
                <c:pt idx="161">
                  <c:v>0.28000000000000003</c:v>
                </c:pt>
                <c:pt idx="162">
                  <c:v>0.27</c:v>
                </c:pt>
                <c:pt idx="163">
                  <c:v>0.27</c:v>
                </c:pt>
                <c:pt idx="164">
                  <c:v>0.29000000000000004</c:v>
                </c:pt>
                <c:pt idx="165">
                  <c:v>0.26</c:v>
                </c:pt>
                <c:pt idx="166">
                  <c:v>0.35</c:v>
                </c:pt>
                <c:pt idx="167">
                  <c:v>0.35</c:v>
                </c:pt>
                <c:pt idx="168">
                  <c:v>0.35</c:v>
                </c:pt>
                <c:pt idx="169">
                  <c:v>0.31</c:v>
                </c:pt>
                <c:pt idx="170">
                  <c:v>0.32</c:v>
                </c:pt>
                <c:pt idx="171">
                  <c:v>0.33</c:v>
                </c:pt>
                <c:pt idx="172">
                  <c:v>0.31</c:v>
                </c:pt>
                <c:pt idx="173">
                  <c:v>0.28000000000000003</c:v>
                </c:pt>
                <c:pt idx="174">
                  <c:v>0.3</c:v>
                </c:pt>
                <c:pt idx="175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9-4AE5-A21D-84BEA009EA76}"/>
            </c:ext>
          </c:extLst>
        </c:ser>
        <c:ser>
          <c:idx val="1"/>
          <c:order val="1"/>
          <c:tx>
            <c:strRef>
              <c:f>'S25-Data'!$J$1</c:f>
              <c:strCache>
                <c:ptCount val="1"/>
                <c:pt idx="0">
                  <c:v>Total Negative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dLbls>
            <c:dLbl>
              <c:idx val="173"/>
              <c:layout>
                <c:manualLayout>
                  <c:x val="-0.117284011373578"/>
                  <c:y val="-0.11458333333333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Nov</a:t>
                    </a:r>
                    <a:r>
                      <a:rPr lang="en-US" baseline="0"/>
                      <a:t> total negative: </a:t>
                    </a:r>
                    <a:r>
                      <a:rPr lang="en-US"/>
                      <a:t>59%</a:t>
                    </a:r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12962962963"/>
                      <c:h val="6.66841644794401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E6B-48E5-BA88-768EA744CB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'S25-Data'!$C$2:$C$177</c:f>
              <c:numCache>
                <c:formatCode>[$-409]mmm\-yy;@</c:formatCode>
                <c:ptCount val="176"/>
                <c:pt idx="0">
                  <c:v>33898</c:v>
                </c:pt>
                <c:pt idx="1">
                  <c:v>33898</c:v>
                </c:pt>
                <c:pt idx="2">
                  <c:v>34029</c:v>
                </c:pt>
                <c:pt idx="3">
                  <c:v>34029</c:v>
                </c:pt>
                <c:pt idx="4">
                  <c:v>34060</c:v>
                </c:pt>
                <c:pt idx="5">
                  <c:v>34060</c:v>
                </c:pt>
                <c:pt idx="6">
                  <c:v>34243</c:v>
                </c:pt>
                <c:pt idx="7">
                  <c:v>34243</c:v>
                </c:pt>
                <c:pt idx="8">
                  <c:v>34335</c:v>
                </c:pt>
                <c:pt idx="9">
                  <c:v>34486</c:v>
                </c:pt>
                <c:pt idx="10">
                  <c:v>34608</c:v>
                </c:pt>
                <c:pt idx="11">
                  <c:v>34669</c:v>
                </c:pt>
                <c:pt idx="12">
                  <c:v>34700</c:v>
                </c:pt>
                <c:pt idx="13">
                  <c:v>34793</c:v>
                </c:pt>
                <c:pt idx="14">
                  <c:v>34814</c:v>
                </c:pt>
                <c:pt idx="15">
                  <c:v>34973</c:v>
                </c:pt>
                <c:pt idx="16">
                  <c:v>35034</c:v>
                </c:pt>
                <c:pt idx="17">
                  <c:v>35125</c:v>
                </c:pt>
                <c:pt idx="18">
                  <c:v>35186</c:v>
                </c:pt>
                <c:pt idx="19">
                  <c:v>35217</c:v>
                </c:pt>
                <c:pt idx="20">
                  <c:v>35283</c:v>
                </c:pt>
                <c:pt idx="21">
                  <c:v>35298</c:v>
                </c:pt>
                <c:pt idx="22">
                  <c:v>35309</c:v>
                </c:pt>
                <c:pt idx="23">
                  <c:v>35339</c:v>
                </c:pt>
                <c:pt idx="24">
                  <c:v>35370</c:v>
                </c:pt>
                <c:pt idx="25">
                  <c:v>35431</c:v>
                </c:pt>
                <c:pt idx="26">
                  <c:v>35490</c:v>
                </c:pt>
                <c:pt idx="27">
                  <c:v>35612</c:v>
                </c:pt>
                <c:pt idx="28">
                  <c:v>35674</c:v>
                </c:pt>
                <c:pt idx="29">
                  <c:v>35765</c:v>
                </c:pt>
                <c:pt idx="30">
                  <c:v>35796</c:v>
                </c:pt>
                <c:pt idx="31">
                  <c:v>35886</c:v>
                </c:pt>
                <c:pt idx="32">
                  <c:v>36039</c:v>
                </c:pt>
                <c:pt idx="33">
                  <c:v>36069</c:v>
                </c:pt>
                <c:pt idx="34">
                  <c:v>36130</c:v>
                </c:pt>
                <c:pt idx="35">
                  <c:v>36161</c:v>
                </c:pt>
                <c:pt idx="36">
                  <c:v>36220</c:v>
                </c:pt>
                <c:pt idx="37">
                  <c:v>36495</c:v>
                </c:pt>
                <c:pt idx="38">
                  <c:v>36526</c:v>
                </c:pt>
                <c:pt idx="39">
                  <c:v>36586</c:v>
                </c:pt>
                <c:pt idx="40">
                  <c:v>36617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36861</c:v>
                </c:pt>
                <c:pt idx="47">
                  <c:v>36892</c:v>
                </c:pt>
                <c:pt idx="48">
                  <c:v>36951</c:v>
                </c:pt>
                <c:pt idx="49">
                  <c:v>37043</c:v>
                </c:pt>
                <c:pt idx="50">
                  <c:v>37226</c:v>
                </c:pt>
                <c:pt idx="51">
                  <c:v>37257</c:v>
                </c:pt>
                <c:pt idx="52">
                  <c:v>37408</c:v>
                </c:pt>
                <c:pt idx="53">
                  <c:v>37438</c:v>
                </c:pt>
                <c:pt idx="54">
                  <c:v>37500</c:v>
                </c:pt>
                <c:pt idx="55">
                  <c:v>37530</c:v>
                </c:pt>
                <c:pt idx="56">
                  <c:v>37591</c:v>
                </c:pt>
                <c:pt idx="57">
                  <c:v>37742</c:v>
                </c:pt>
                <c:pt idx="58">
                  <c:v>37803</c:v>
                </c:pt>
                <c:pt idx="59">
                  <c:v>37865</c:v>
                </c:pt>
                <c:pt idx="60">
                  <c:v>38169</c:v>
                </c:pt>
                <c:pt idx="61">
                  <c:v>38200</c:v>
                </c:pt>
                <c:pt idx="62">
                  <c:v>38231</c:v>
                </c:pt>
                <c:pt idx="63">
                  <c:v>38261</c:v>
                </c:pt>
                <c:pt idx="64">
                  <c:v>38322</c:v>
                </c:pt>
                <c:pt idx="65">
                  <c:v>38384</c:v>
                </c:pt>
                <c:pt idx="66">
                  <c:v>38473</c:v>
                </c:pt>
                <c:pt idx="67">
                  <c:v>38534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38718</c:v>
                </c:pt>
                <c:pt idx="72">
                  <c:v>38777</c:v>
                </c:pt>
                <c:pt idx="73">
                  <c:v>38808</c:v>
                </c:pt>
                <c:pt idx="74">
                  <c:v>38869</c:v>
                </c:pt>
                <c:pt idx="75">
                  <c:v>38899</c:v>
                </c:pt>
                <c:pt idx="76">
                  <c:v>38971</c:v>
                </c:pt>
                <c:pt idx="77">
                  <c:v>38992</c:v>
                </c:pt>
                <c:pt idx="78">
                  <c:v>39006</c:v>
                </c:pt>
                <c:pt idx="79">
                  <c:v>39020</c:v>
                </c:pt>
                <c:pt idx="80">
                  <c:v>39052</c:v>
                </c:pt>
                <c:pt idx="81">
                  <c:v>39083</c:v>
                </c:pt>
                <c:pt idx="82">
                  <c:v>39234</c:v>
                </c:pt>
                <c:pt idx="83">
                  <c:v>39264</c:v>
                </c:pt>
                <c:pt idx="84">
                  <c:v>39326</c:v>
                </c:pt>
                <c:pt idx="85">
                  <c:v>39387</c:v>
                </c:pt>
                <c:pt idx="86">
                  <c:v>39448</c:v>
                </c:pt>
                <c:pt idx="87">
                  <c:v>39517</c:v>
                </c:pt>
                <c:pt idx="88">
                  <c:v>39539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39699</c:v>
                </c:pt>
                <c:pt idx="93">
                  <c:v>39713</c:v>
                </c:pt>
                <c:pt idx="94">
                  <c:v>39726</c:v>
                </c:pt>
                <c:pt idx="95">
                  <c:v>39741</c:v>
                </c:pt>
                <c:pt idx="96">
                  <c:v>39783</c:v>
                </c:pt>
                <c:pt idx="97">
                  <c:v>39845</c:v>
                </c:pt>
                <c:pt idx="98">
                  <c:v>39904</c:v>
                </c:pt>
                <c:pt idx="99">
                  <c:v>39965</c:v>
                </c:pt>
                <c:pt idx="100">
                  <c:v>39995</c:v>
                </c:pt>
                <c:pt idx="101">
                  <c:v>40057</c:v>
                </c:pt>
                <c:pt idx="102">
                  <c:v>40087</c:v>
                </c:pt>
                <c:pt idx="103">
                  <c:v>40148</c:v>
                </c:pt>
                <c:pt idx="104">
                  <c:v>40192</c:v>
                </c:pt>
                <c:pt idx="105">
                  <c:v>40203</c:v>
                </c:pt>
                <c:pt idx="106">
                  <c:v>40269</c:v>
                </c:pt>
                <c:pt idx="107">
                  <c:v>40309</c:v>
                </c:pt>
                <c:pt idx="108">
                  <c:v>40321</c:v>
                </c:pt>
                <c:pt idx="109">
                  <c:v>40330</c:v>
                </c:pt>
                <c:pt idx="110">
                  <c:v>40399</c:v>
                </c:pt>
                <c:pt idx="111">
                  <c:v>40420</c:v>
                </c:pt>
                <c:pt idx="112">
                  <c:v>40422</c:v>
                </c:pt>
                <c:pt idx="113">
                  <c:v>40469</c:v>
                </c:pt>
                <c:pt idx="114">
                  <c:v>40481</c:v>
                </c:pt>
                <c:pt idx="115">
                  <c:v>40483</c:v>
                </c:pt>
                <c:pt idx="116">
                  <c:v>40513</c:v>
                </c:pt>
                <c:pt idx="117">
                  <c:v>40544</c:v>
                </c:pt>
                <c:pt idx="118">
                  <c:v>40634</c:v>
                </c:pt>
                <c:pt idx="119">
                  <c:v>40664</c:v>
                </c:pt>
                <c:pt idx="120">
                  <c:v>40695</c:v>
                </c:pt>
                <c:pt idx="121">
                  <c:v>40756</c:v>
                </c:pt>
                <c:pt idx="122">
                  <c:v>40817</c:v>
                </c:pt>
                <c:pt idx="123">
                  <c:v>40848</c:v>
                </c:pt>
                <c:pt idx="124">
                  <c:v>40878</c:v>
                </c:pt>
                <c:pt idx="125">
                  <c:v>40909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41182</c:v>
                </c:pt>
                <c:pt idx="133">
                  <c:v>41183</c:v>
                </c:pt>
                <c:pt idx="134">
                  <c:v>41202</c:v>
                </c:pt>
                <c:pt idx="135">
                  <c:v>41216</c:v>
                </c:pt>
                <c:pt idx="136">
                  <c:v>41244</c:v>
                </c:pt>
                <c:pt idx="137">
                  <c:v>41275</c:v>
                </c:pt>
                <c:pt idx="138">
                  <c:v>41306</c:v>
                </c:pt>
                <c:pt idx="139">
                  <c:v>41426</c:v>
                </c:pt>
                <c:pt idx="140">
                  <c:v>41518</c:v>
                </c:pt>
                <c:pt idx="141">
                  <c:v>41548</c:v>
                </c:pt>
                <c:pt idx="142">
                  <c:v>41548</c:v>
                </c:pt>
                <c:pt idx="143">
                  <c:v>41621</c:v>
                </c:pt>
                <c:pt idx="144">
                  <c:v>41653</c:v>
                </c:pt>
                <c:pt idx="145">
                  <c:v>41712</c:v>
                </c:pt>
                <c:pt idx="146">
                  <c:v>41730</c:v>
                </c:pt>
                <c:pt idx="147">
                  <c:v>41804</c:v>
                </c:pt>
                <c:pt idx="148">
                  <c:v>41896</c:v>
                </c:pt>
                <c:pt idx="149">
                  <c:v>41926</c:v>
                </c:pt>
                <c:pt idx="150">
                  <c:v>41926</c:v>
                </c:pt>
                <c:pt idx="151">
                  <c:v>41957</c:v>
                </c:pt>
                <c:pt idx="152">
                  <c:v>41987</c:v>
                </c:pt>
                <c:pt idx="153">
                  <c:v>42019</c:v>
                </c:pt>
                <c:pt idx="154">
                  <c:v>42109</c:v>
                </c:pt>
                <c:pt idx="155">
                  <c:v>42200</c:v>
                </c:pt>
                <c:pt idx="156" formatCode="mmm\-yy">
                  <c:v>42248</c:v>
                </c:pt>
                <c:pt idx="157" formatCode="mmm\-yy">
                  <c:v>42278</c:v>
                </c:pt>
                <c:pt idx="158" formatCode="mmm\-yy">
                  <c:v>42401</c:v>
                </c:pt>
                <c:pt idx="159" formatCode="mmm\-yy">
                  <c:v>42461</c:v>
                </c:pt>
                <c:pt idx="160" formatCode="mmm\-yy">
                  <c:v>42491</c:v>
                </c:pt>
                <c:pt idx="161" formatCode="mmm\-yy">
                  <c:v>42522</c:v>
                </c:pt>
                <c:pt idx="162" formatCode="mmm\-yy">
                  <c:v>42552</c:v>
                </c:pt>
                <c:pt idx="163" formatCode="mmm\-yy">
                  <c:v>42583</c:v>
                </c:pt>
                <c:pt idx="164" formatCode="mmm\-yy">
                  <c:v>42614</c:v>
                </c:pt>
                <c:pt idx="165" formatCode="mmm\-yy">
                  <c:v>42644</c:v>
                </c:pt>
                <c:pt idx="166" formatCode="mmm\-yy">
                  <c:v>42705</c:v>
                </c:pt>
                <c:pt idx="167" formatCode="mmm\-yy">
                  <c:v>42736</c:v>
                </c:pt>
                <c:pt idx="168" formatCode="mmm\-yy">
                  <c:v>42767</c:v>
                </c:pt>
                <c:pt idx="169" formatCode="mmm\-yy">
                  <c:v>42826</c:v>
                </c:pt>
                <c:pt idx="170" formatCode="d\-mmm\-yy">
                  <c:v>42870</c:v>
                </c:pt>
                <c:pt idx="171" formatCode="d\-mmm">
                  <c:v>42898</c:v>
                </c:pt>
                <c:pt idx="172" formatCode="mmm\-yy">
                  <c:v>42928</c:v>
                </c:pt>
                <c:pt idx="173" formatCode="m/d/yyyy">
                  <c:v>42997</c:v>
                </c:pt>
                <c:pt idx="174" formatCode="m/d/yyyy">
                  <c:v>43024</c:v>
                </c:pt>
                <c:pt idx="175" formatCode="m/d/yyyy">
                  <c:v>43046</c:v>
                </c:pt>
              </c:numCache>
            </c:numRef>
          </c:cat>
          <c:val>
            <c:numRef>
              <c:f>'S25-Data'!$J$2:$J$177</c:f>
              <c:numCache>
                <c:formatCode>0%</c:formatCode>
                <c:ptCount val="176"/>
                <c:pt idx="0">
                  <c:v>0.27</c:v>
                </c:pt>
                <c:pt idx="1">
                  <c:v>0.27</c:v>
                </c:pt>
                <c:pt idx="2">
                  <c:v>0.3</c:v>
                </c:pt>
                <c:pt idx="3">
                  <c:v>0.3</c:v>
                </c:pt>
                <c:pt idx="4">
                  <c:v>0.31</c:v>
                </c:pt>
                <c:pt idx="5">
                  <c:v>0.31</c:v>
                </c:pt>
                <c:pt idx="6">
                  <c:v>0.35</c:v>
                </c:pt>
                <c:pt idx="7">
                  <c:v>0.35</c:v>
                </c:pt>
                <c:pt idx="8">
                  <c:v>0.28000000000000003</c:v>
                </c:pt>
                <c:pt idx="9">
                  <c:v>0.31</c:v>
                </c:pt>
                <c:pt idx="10">
                  <c:v>0.32</c:v>
                </c:pt>
                <c:pt idx="11">
                  <c:v>0.4</c:v>
                </c:pt>
                <c:pt idx="12">
                  <c:v>0.22</c:v>
                </c:pt>
                <c:pt idx="13">
                  <c:v>0.29000000000000004</c:v>
                </c:pt>
                <c:pt idx="14">
                  <c:v>0.31000000000000005</c:v>
                </c:pt>
                <c:pt idx="15">
                  <c:v>0.34</c:v>
                </c:pt>
                <c:pt idx="16">
                  <c:v>0.36</c:v>
                </c:pt>
                <c:pt idx="17">
                  <c:v>0.39</c:v>
                </c:pt>
                <c:pt idx="18">
                  <c:v>0.38</c:v>
                </c:pt>
                <c:pt idx="19">
                  <c:v>0.37</c:v>
                </c:pt>
                <c:pt idx="20">
                  <c:v>0.33999999999999997</c:v>
                </c:pt>
                <c:pt idx="21">
                  <c:v>0.33</c:v>
                </c:pt>
                <c:pt idx="22">
                  <c:v>0.36</c:v>
                </c:pt>
                <c:pt idx="23">
                  <c:v>0.32999999999999996</c:v>
                </c:pt>
                <c:pt idx="24">
                  <c:v>0.38</c:v>
                </c:pt>
                <c:pt idx="25">
                  <c:v>0.31</c:v>
                </c:pt>
                <c:pt idx="26">
                  <c:v>0.31</c:v>
                </c:pt>
                <c:pt idx="27">
                  <c:v>0.3</c:v>
                </c:pt>
                <c:pt idx="28">
                  <c:v>0.33</c:v>
                </c:pt>
                <c:pt idx="29">
                  <c:v>0.32</c:v>
                </c:pt>
                <c:pt idx="30">
                  <c:v>0.3</c:v>
                </c:pt>
                <c:pt idx="31">
                  <c:v>0.31</c:v>
                </c:pt>
                <c:pt idx="32">
                  <c:v>0.29000000000000004</c:v>
                </c:pt>
                <c:pt idx="33">
                  <c:v>0.4</c:v>
                </c:pt>
                <c:pt idx="34">
                  <c:v>0.39</c:v>
                </c:pt>
                <c:pt idx="35">
                  <c:v>0.42</c:v>
                </c:pt>
                <c:pt idx="36">
                  <c:v>0.42000000000000004</c:v>
                </c:pt>
                <c:pt idx="37">
                  <c:v>0.32999999999999996</c:v>
                </c:pt>
                <c:pt idx="38">
                  <c:v>0.30000000000000004</c:v>
                </c:pt>
                <c:pt idx="39">
                  <c:v>0.31000000000000005</c:v>
                </c:pt>
                <c:pt idx="40">
                  <c:v>0.31</c:v>
                </c:pt>
                <c:pt idx="41">
                  <c:v>0.31</c:v>
                </c:pt>
                <c:pt idx="42">
                  <c:v>0.31</c:v>
                </c:pt>
                <c:pt idx="43">
                  <c:v>0.29000000000000004</c:v>
                </c:pt>
                <c:pt idx="44">
                  <c:v>0.33</c:v>
                </c:pt>
                <c:pt idx="45">
                  <c:v>0.30000000000000004</c:v>
                </c:pt>
                <c:pt idx="46">
                  <c:v>0.32</c:v>
                </c:pt>
                <c:pt idx="47">
                  <c:v>0.29000000000000004</c:v>
                </c:pt>
                <c:pt idx="48">
                  <c:v>0.29000000000000004</c:v>
                </c:pt>
                <c:pt idx="49">
                  <c:v>0.35</c:v>
                </c:pt>
                <c:pt idx="50">
                  <c:v>0.22</c:v>
                </c:pt>
                <c:pt idx="51">
                  <c:v>0.21</c:v>
                </c:pt>
                <c:pt idx="52">
                  <c:v>0.27</c:v>
                </c:pt>
                <c:pt idx="53">
                  <c:v>0.31000000000000005</c:v>
                </c:pt>
                <c:pt idx="54">
                  <c:v>0.26</c:v>
                </c:pt>
                <c:pt idx="55">
                  <c:v>0.31000000000000005</c:v>
                </c:pt>
                <c:pt idx="56">
                  <c:v>0.29000000000000004</c:v>
                </c:pt>
                <c:pt idx="57">
                  <c:v>0.30000000000000004</c:v>
                </c:pt>
                <c:pt idx="58">
                  <c:v>0.32</c:v>
                </c:pt>
                <c:pt idx="59">
                  <c:v>0.37</c:v>
                </c:pt>
                <c:pt idx="60">
                  <c:v>0.36</c:v>
                </c:pt>
                <c:pt idx="61">
                  <c:v>0.38</c:v>
                </c:pt>
                <c:pt idx="62">
                  <c:v>0.4</c:v>
                </c:pt>
                <c:pt idx="63">
                  <c:v>0.37</c:v>
                </c:pt>
                <c:pt idx="64">
                  <c:v>0.33999999999999997</c:v>
                </c:pt>
                <c:pt idx="65">
                  <c:v>0.36</c:v>
                </c:pt>
                <c:pt idx="66">
                  <c:v>0.41000000000000003</c:v>
                </c:pt>
                <c:pt idx="67">
                  <c:v>0.41000000000000003</c:v>
                </c:pt>
                <c:pt idx="68">
                  <c:v>0.41000000000000003</c:v>
                </c:pt>
                <c:pt idx="69">
                  <c:v>0.39</c:v>
                </c:pt>
                <c:pt idx="70">
                  <c:v>0.43</c:v>
                </c:pt>
                <c:pt idx="71">
                  <c:v>0.42000000000000004</c:v>
                </c:pt>
                <c:pt idx="72">
                  <c:v>0.43</c:v>
                </c:pt>
                <c:pt idx="73">
                  <c:v>0.43</c:v>
                </c:pt>
                <c:pt idx="74">
                  <c:v>0.47</c:v>
                </c:pt>
                <c:pt idx="75">
                  <c:v>0.45999999999999996</c:v>
                </c:pt>
                <c:pt idx="76">
                  <c:v>0.45</c:v>
                </c:pt>
                <c:pt idx="77">
                  <c:v>0.44000000000000006</c:v>
                </c:pt>
                <c:pt idx="78">
                  <c:v>0.49</c:v>
                </c:pt>
                <c:pt idx="79">
                  <c:v>0.48000000000000004</c:v>
                </c:pt>
                <c:pt idx="80">
                  <c:v>0.45999999999999996</c:v>
                </c:pt>
                <c:pt idx="81">
                  <c:v>0.44</c:v>
                </c:pt>
                <c:pt idx="82">
                  <c:v>0.49</c:v>
                </c:pt>
                <c:pt idx="83">
                  <c:v>0.46</c:v>
                </c:pt>
                <c:pt idx="84">
                  <c:v>0.47000000000000003</c:v>
                </c:pt>
                <c:pt idx="85">
                  <c:v>0.42000000000000004</c:v>
                </c:pt>
                <c:pt idx="86">
                  <c:v>0.37</c:v>
                </c:pt>
                <c:pt idx="87">
                  <c:v>0.49</c:v>
                </c:pt>
                <c:pt idx="88">
                  <c:v>0.48</c:v>
                </c:pt>
                <c:pt idx="89">
                  <c:v>0.47</c:v>
                </c:pt>
                <c:pt idx="90">
                  <c:v>0.48</c:v>
                </c:pt>
                <c:pt idx="91">
                  <c:v>0.42000000000000004</c:v>
                </c:pt>
                <c:pt idx="92">
                  <c:v>0.43</c:v>
                </c:pt>
                <c:pt idx="93">
                  <c:v>0.47000000000000003</c:v>
                </c:pt>
                <c:pt idx="94">
                  <c:v>0.47</c:v>
                </c:pt>
                <c:pt idx="95">
                  <c:v>0.48</c:v>
                </c:pt>
                <c:pt idx="96">
                  <c:v>0.52</c:v>
                </c:pt>
                <c:pt idx="97">
                  <c:v>0.47</c:v>
                </c:pt>
                <c:pt idx="98">
                  <c:v>0.44</c:v>
                </c:pt>
                <c:pt idx="99">
                  <c:v>0.44</c:v>
                </c:pt>
                <c:pt idx="100">
                  <c:v>0.41000000000000003</c:v>
                </c:pt>
                <c:pt idx="101">
                  <c:v>0.43</c:v>
                </c:pt>
                <c:pt idx="102">
                  <c:v>0.46</c:v>
                </c:pt>
                <c:pt idx="103">
                  <c:v>0.43</c:v>
                </c:pt>
                <c:pt idx="104">
                  <c:v>0.42</c:v>
                </c:pt>
                <c:pt idx="105">
                  <c:v>0.38</c:v>
                </c:pt>
                <c:pt idx="106">
                  <c:v>0.43000000000000005</c:v>
                </c:pt>
                <c:pt idx="107">
                  <c:v>0.42000000000000004</c:v>
                </c:pt>
                <c:pt idx="108">
                  <c:v>0.4</c:v>
                </c:pt>
                <c:pt idx="109">
                  <c:v>0.42000000000000004</c:v>
                </c:pt>
                <c:pt idx="110">
                  <c:v>0.45999999999999996</c:v>
                </c:pt>
                <c:pt idx="111">
                  <c:v>0.43</c:v>
                </c:pt>
                <c:pt idx="112">
                  <c:v>0.43</c:v>
                </c:pt>
                <c:pt idx="113">
                  <c:v>0.42000000000000004</c:v>
                </c:pt>
                <c:pt idx="114">
                  <c:v>0.41000000000000003</c:v>
                </c:pt>
                <c:pt idx="115">
                  <c:v>0.39</c:v>
                </c:pt>
                <c:pt idx="116">
                  <c:v>0.37</c:v>
                </c:pt>
                <c:pt idx="117">
                  <c:v>0.4</c:v>
                </c:pt>
                <c:pt idx="118">
                  <c:v>0.44</c:v>
                </c:pt>
                <c:pt idx="119">
                  <c:v>0.44</c:v>
                </c:pt>
                <c:pt idx="120">
                  <c:v>0.44</c:v>
                </c:pt>
                <c:pt idx="121">
                  <c:v>0.46</c:v>
                </c:pt>
                <c:pt idx="122">
                  <c:v>0.44</c:v>
                </c:pt>
                <c:pt idx="123">
                  <c:v>0.44</c:v>
                </c:pt>
                <c:pt idx="124">
                  <c:v>0.48</c:v>
                </c:pt>
                <c:pt idx="125">
                  <c:v>0.44</c:v>
                </c:pt>
                <c:pt idx="126">
                  <c:v>0.43</c:v>
                </c:pt>
                <c:pt idx="127">
                  <c:v>0.43</c:v>
                </c:pt>
                <c:pt idx="128">
                  <c:v>0.43</c:v>
                </c:pt>
                <c:pt idx="129">
                  <c:v>0.44</c:v>
                </c:pt>
                <c:pt idx="130">
                  <c:v>0.43</c:v>
                </c:pt>
                <c:pt idx="131">
                  <c:v>0.44999999999999996</c:v>
                </c:pt>
                <c:pt idx="132">
                  <c:v>0.43</c:v>
                </c:pt>
                <c:pt idx="133">
                  <c:v>0.43</c:v>
                </c:pt>
                <c:pt idx="134">
                  <c:v>0.44000000000000006</c:v>
                </c:pt>
                <c:pt idx="135">
                  <c:v>0.44000000000000006</c:v>
                </c:pt>
                <c:pt idx="136">
                  <c:v>0.45</c:v>
                </c:pt>
                <c:pt idx="137">
                  <c:v>0.49</c:v>
                </c:pt>
                <c:pt idx="138">
                  <c:v>0.46</c:v>
                </c:pt>
                <c:pt idx="139">
                  <c:v>0.41000000000000003</c:v>
                </c:pt>
                <c:pt idx="140">
                  <c:v>0.44</c:v>
                </c:pt>
                <c:pt idx="141">
                  <c:v>0.53</c:v>
                </c:pt>
                <c:pt idx="142">
                  <c:v>0.53</c:v>
                </c:pt>
                <c:pt idx="143">
                  <c:v>0.51</c:v>
                </c:pt>
                <c:pt idx="144">
                  <c:v>0.47</c:v>
                </c:pt>
                <c:pt idx="145">
                  <c:v>0.44999999999999996</c:v>
                </c:pt>
                <c:pt idx="146">
                  <c:v>0.44</c:v>
                </c:pt>
                <c:pt idx="147">
                  <c:v>0.45</c:v>
                </c:pt>
                <c:pt idx="148">
                  <c:v>0.41000000000000003</c:v>
                </c:pt>
                <c:pt idx="149">
                  <c:v>0.47</c:v>
                </c:pt>
                <c:pt idx="150">
                  <c:v>0.5</c:v>
                </c:pt>
                <c:pt idx="151">
                  <c:v>0.43</c:v>
                </c:pt>
                <c:pt idx="152">
                  <c:v>0.45</c:v>
                </c:pt>
                <c:pt idx="153">
                  <c:v>0.46</c:v>
                </c:pt>
                <c:pt idx="154">
                  <c:v>0.43000000000000005</c:v>
                </c:pt>
                <c:pt idx="155">
                  <c:v>0.44</c:v>
                </c:pt>
                <c:pt idx="156">
                  <c:v>0.44999999999999996</c:v>
                </c:pt>
                <c:pt idx="157">
                  <c:v>0.44</c:v>
                </c:pt>
                <c:pt idx="158">
                  <c:v>0.46</c:v>
                </c:pt>
                <c:pt idx="159">
                  <c:v>0.51</c:v>
                </c:pt>
                <c:pt idx="160">
                  <c:v>0.48</c:v>
                </c:pt>
                <c:pt idx="161">
                  <c:v>0.48</c:v>
                </c:pt>
                <c:pt idx="162">
                  <c:v>0.51</c:v>
                </c:pt>
                <c:pt idx="163">
                  <c:v>0.51</c:v>
                </c:pt>
                <c:pt idx="164">
                  <c:v>0.48</c:v>
                </c:pt>
                <c:pt idx="165">
                  <c:v>0.49</c:v>
                </c:pt>
                <c:pt idx="166">
                  <c:v>0.38</c:v>
                </c:pt>
                <c:pt idx="167">
                  <c:v>0.43</c:v>
                </c:pt>
                <c:pt idx="168">
                  <c:v>0.43000000000000005</c:v>
                </c:pt>
                <c:pt idx="169">
                  <c:v>0.47</c:v>
                </c:pt>
                <c:pt idx="170">
                  <c:v>0.57000000000000006</c:v>
                </c:pt>
                <c:pt idx="171">
                  <c:v>0.55000000000000004</c:v>
                </c:pt>
                <c:pt idx="172">
                  <c:v>0.57999999999999996</c:v>
                </c:pt>
                <c:pt idx="173">
                  <c:v>0.56999999999999995</c:v>
                </c:pt>
                <c:pt idx="174">
                  <c:v>0.58000000000000007</c:v>
                </c:pt>
                <c:pt idx="175">
                  <c:v>0.59000000000000008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B9-4AE5-A21D-84BEA009E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0781792"/>
        <c:axId val="-130789360"/>
      </c:lineChart>
      <c:dateAx>
        <c:axId val="-130781792"/>
        <c:scaling>
          <c:orientation val="minMax"/>
          <c:min val="33970"/>
        </c:scaling>
        <c:delete val="0"/>
        <c:axPos val="b"/>
        <c:numFmt formatCode="\'yy" sourceLinked="0"/>
        <c:majorTickMark val="in"/>
        <c:minorTickMark val="in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078936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-130789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0781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2189973614775702"/>
          <c:y val="2.9197149666281001E-2"/>
          <c:w val="0.33905013192612099"/>
          <c:h val="6.32604909436086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91581607854603E-2"/>
          <c:y val="0.14264900481189899"/>
          <c:w val="0.92814668999708305"/>
          <c:h val="0.76934191819772502"/>
        </c:manualLayout>
      </c:layout>
      <c:lineChart>
        <c:grouping val="standard"/>
        <c:varyColors val="0"/>
        <c:ser>
          <c:idx val="0"/>
          <c:order val="0"/>
          <c:tx>
            <c:strRef>
              <c:f>'S26-Data'!$D$1</c:f>
              <c:strCache>
                <c:ptCount val="1"/>
                <c:pt idx="0">
                  <c:v>Total favorable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dLbls>
            <c:dLbl>
              <c:idx val="81"/>
              <c:layout>
                <c:manualLayout>
                  <c:x val="-4.7839506172839497E-2"/>
                  <c:y val="0.204861111111110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</a:t>
                    </a:r>
                    <a:r>
                      <a:rPr lang="en-US" baseline="0"/>
                      <a:t> favorable: </a:t>
                    </a:r>
                    <a:r>
                      <a:rPr lang="en-US"/>
                      <a:t>51%</a:t>
                    </a:r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5E-4A71-ADB1-090D9B5C47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'S26-Data'!$C$2:$C$84</c:f>
              <c:numCache>
                <c:formatCode>m/d/yyyy</c:formatCode>
                <c:ptCount val="8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  <c:pt idx="25">
                  <c:v>41030</c:v>
                </c:pt>
                <c:pt idx="26">
                  <c:v>41061</c:v>
                </c:pt>
                <c:pt idx="27">
                  <c:v>41091</c:v>
                </c:pt>
                <c:pt idx="28">
                  <c:v>41122</c:v>
                </c:pt>
                <c:pt idx="29">
                  <c:v>41153</c:v>
                </c:pt>
                <c:pt idx="30">
                  <c:v>41183</c:v>
                </c:pt>
                <c:pt idx="31">
                  <c:v>41214</c:v>
                </c:pt>
                <c:pt idx="32">
                  <c:v>41306</c:v>
                </c:pt>
                <c:pt idx="33">
                  <c:v>41334</c:v>
                </c:pt>
                <c:pt idx="34">
                  <c:v>41365</c:v>
                </c:pt>
                <c:pt idx="35">
                  <c:v>41426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41883</c:v>
                </c:pt>
                <c:pt idx="49">
                  <c:v>41913</c:v>
                </c:pt>
                <c:pt idx="50">
                  <c:v>41944</c:v>
                </c:pt>
                <c:pt idx="51">
                  <c:v>41974</c:v>
                </c:pt>
                <c:pt idx="52">
                  <c:v>42005</c:v>
                </c:pt>
                <c:pt idx="53">
                  <c:v>42064</c:v>
                </c:pt>
                <c:pt idx="54">
                  <c:v>42095</c:v>
                </c:pt>
                <c:pt idx="55">
                  <c:v>42156</c:v>
                </c:pt>
                <c:pt idx="56">
                  <c:v>42186</c:v>
                </c:pt>
                <c:pt idx="57">
                  <c:v>42217</c:v>
                </c:pt>
                <c:pt idx="58">
                  <c:v>42248</c:v>
                </c:pt>
                <c:pt idx="59">
                  <c:v>42278</c:v>
                </c:pt>
                <c:pt idx="60">
                  <c:v>42309</c:v>
                </c:pt>
                <c:pt idx="61">
                  <c:v>42339</c:v>
                </c:pt>
                <c:pt idx="62">
                  <c:v>42370</c:v>
                </c:pt>
                <c:pt idx="63">
                  <c:v>42401</c:v>
                </c:pt>
                <c:pt idx="64">
                  <c:v>42430</c:v>
                </c:pt>
                <c:pt idx="65">
                  <c:v>42461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42840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 formatCode="[$-409]mmm\-yy;@">
                  <c:v>42979</c:v>
                </c:pt>
                <c:pt idx="82" formatCode="[$-409]mmm\-yy;@">
                  <c:v>43025</c:v>
                </c:pt>
              </c:numCache>
            </c:numRef>
          </c:cat>
          <c:val>
            <c:numRef>
              <c:f>'S26-Data'!$D$2:$D$84</c:f>
              <c:numCache>
                <c:formatCode>0%</c:formatCode>
                <c:ptCount val="83"/>
                <c:pt idx="0">
                  <c:v>0.46</c:v>
                </c:pt>
                <c:pt idx="1">
                  <c:v>0.41</c:v>
                </c:pt>
                <c:pt idx="2">
                  <c:v>0.48</c:v>
                </c:pt>
                <c:pt idx="3">
                  <c:v>0.5</c:v>
                </c:pt>
                <c:pt idx="4">
                  <c:v>0.43</c:v>
                </c:pt>
                <c:pt idx="5">
                  <c:v>0.49</c:v>
                </c:pt>
                <c:pt idx="6">
                  <c:v>0.42</c:v>
                </c:pt>
                <c:pt idx="7">
                  <c:v>0.42</c:v>
                </c:pt>
                <c:pt idx="8">
                  <c:v>0.42</c:v>
                </c:pt>
                <c:pt idx="9">
                  <c:v>0.41</c:v>
                </c:pt>
                <c:pt idx="10">
                  <c:v>0.43</c:v>
                </c:pt>
                <c:pt idx="11">
                  <c:v>0.42</c:v>
                </c:pt>
                <c:pt idx="12">
                  <c:v>0.41</c:v>
                </c:pt>
                <c:pt idx="13">
                  <c:v>0.42</c:v>
                </c:pt>
                <c:pt idx="14">
                  <c:v>0.42</c:v>
                </c:pt>
                <c:pt idx="15">
                  <c:v>0.42</c:v>
                </c:pt>
                <c:pt idx="16">
                  <c:v>0.39</c:v>
                </c:pt>
                <c:pt idx="17">
                  <c:v>0.41</c:v>
                </c:pt>
                <c:pt idx="18">
                  <c:v>0.34</c:v>
                </c:pt>
                <c:pt idx="19">
                  <c:v>0.37</c:v>
                </c:pt>
                <c:pt idx="20">
                  <c:v>0.41</c:v>
                </c:pt>
                <c:pt idx="21">
                  <c:v>0.37</c:v>
                </c:pt>
                <c:pt idx="22">
                  <c:v>0.42</c:v>
                </c:pt>
                <c:pt idx="23">
                  <c:v>0.41</c:v>
                </c:pt>
                <c:pt idx="24">
                  <c:v>0.42</c:v>
                </c:pt>
                <c:pt idx="25">
                  <c:v>0.37</c:v>
                </c:pt>
                <c:pt idx="26">
                  <c:v>0.41</c:v>
                </c:pt>
                <c:pt idx="27">
                  <c:v>0.38</c:v>
                </c:pt>
                <c:pt idx="28">
                  <c:v>0.38</c:v>
                </c:pt>
                <c:pt idx="29">
                  <c:v>0.45</c:v>
                </c:pt>
                <c:pt idx="30">
                  <c:v>0.38</c:v>
                </c:pt>
                <c:pt idx="31">
                  <c:v>0.43</c:v>
                </c:pt>
                <c:pt idx="32">
                  <c:v>0.36</c:v>
                </c:pt>
                <c:pt idx="33">
                  <c:v>0.37</c:v>
                </c:pt>
                <c:pt idx="34">
                  <c:v>0.35</c:v>
                </c:pt>
                <c:pt idx="35">
                  <c:v>0.35</c:v>
                </c:pt>
                <c:pt idx="36">
                  <c:v>0.37</c:v>
                </c:pt>
                <c:pt idx="37">
                  <c:v>0.39</c:v>
                </c:pt>
                <c:pt idx="38">
                  <c:v>0.38</c:v>
                </c:pt>
                <c:pt idx="39">
                  <c:v>0.33</c:v>
                </c:pt>
                <c:pt idx="40">
                  <c:v>0.34</c:v>
                </c:pt>
                <c:pt idx="41">
                  <c:v>0.34</c:v>
                </c:pt>
                <c:pt idx="42">
                  <c:v>0.35</c:v>
                </c:pt>
                <c:pt idx="43">
                  <c:v>0.38</c:v>
                </c:pt>
                <c:pt idx="44">
                  <c:v>0.38</c:v>
                </c:pt>
                <c:pt idx="45">
                  <c:v>0.38</c:v>
                </c:pt>
                <c:pt idx="46">
                  <c:v>0.39</c:v>
                </c:pt>
                <c:pt idx="47">
                  <c:v>0.37</c:v>
                </c:pt>
                <c:pt idx="48">
                  <c:v>0.35</c:v>
                </c:pt>
                <c:pt idx="49">
                  <c:v>0.36</c:v>
                </c:pt>
                <c:pt idx="50">
                  <c:v>0.37</c:v>
                </c:pt>
                <c:pt idx="51">
                  <c:v>0.41</c:v>
                </c:pt>
                <c:pt idx="52">
                  <c:v>0.4</c:v>
                </c:pt>
                <c:pt idx="53">
                  <c:v>0.41</c:v>
                </c:pt>
                <c:pt idx="54">
                  <c:v>0.43</c:v>
                </c:pt>
                <c:pt idx="55">
                  <c:v>0.39</c:v>
                </c:pt>
                <c:pt idx="56">
                  <c:v>0.43</c:v>
                </c:pt>
                <c:pt idx="57">
                  <c:v>0.44</c:v>
                </c:pt>
                <c:pt idx="58">
                  <c:v>0.41</c:v>
                </c:pt>
                <c:pt idx="59">
                  <c:v>0.42</c:v>
                </c:pt>
                <c:pt idx="60">
                  <c:v>0.38</c:v>
                </c:pt>
                <c:pt idx="61">
                  <c:v>0.4</c:v>
                </c:pt>
                <c:pt idx="62">
                  <c:v>0.41</c:v>
                </c:pt>
                <c:pt idx="63">
                  <c:v>0.41</c:v>
                </c:pt>
                <c:pt idx="64">
                  <c:v>0.41</c:v>
                </c:pt>
                <c:pt idx="65">
                  <c:v>0.38</c:v>
                </c:pt>
                <c:pt idx="66">
                  <c:v>0.42</c:v>
                </c:pt>
                <c:pt idx="67">
                  <c:v>0.4</c:v>
                </c:pt>
                <c:pt idx="68">
                  <c:v>0.4</c:v>
                </c:pt>
                <c:pt idx="69">
                  <c:v>0.44</c:v>
                </c:pt>
                <c:pt idx="70">
                  <c:v>0.45</c:v>
                </c:pt>
                <c:pt idx="71">
                  <c:v>0.43</c:v>
                </c:pt>
                <c:pt idx="72">
                  <c:v>0.43</c:v>
                </c:pt>
                <c:pt idx="73">
                  <c:v>0.48</c:v>
                </c:pt>
                <c:pt idx="74">
                  <c:v>0.49</c:v>
                </c:pt>
                <c:pt idx="75">
                  <c:v>0.46</c:v>
                </c:pt>
                <c:pt idx="76">
                  <c:v>0.48</c:v>
                </c:pt>
                <c:pt idx="77">
                  <c:v>0.49</c:v>
                </c:pt>
                <c:pt idx="78">
                  <c:v>0.51</c:v>
                </c:pt>
                <c:pt idx="79">
                  <c:v>0.5</c:v>
                </c:pt>
                <c:pt idx="80">
                  <c:v>0.52</c:v>
                </c:pt>
                <c:pt idx="81">
                  <c:v>0.46</c:v>
                </c:pt>
                <c:pt idx="82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B-44E4-AA4B-3768F5621307}"/>
            </c:ext>
          </c:extLst>
        </c:ser>
        <c:ser>
          <c:idx val="1"/>
          <c:order val="1"/>
          <c:tx>
            <c:strRef>
              <c:f>'S26-Data'!$E$1</c:f>
              <c:strCache>
                <c:ptCount val="1"/>
                <c:pt idx="0">
                  <c:v>Total unfavorable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dLbls>
            <c:dLbl>
              <c:idx val="81"/>
              <c:layout>
                <c:manualLayout>
                  <c:x val="-4.7830349814237297E-2"/>
                  <c:y val="0.236111111111110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unfavorable:</a:t>
                    </a:r>
                    <a:r>
                      <a:rPr lang="en-US" baseline="0"/>
                      <a:t> 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5E-4A71-ADB1-090D9B5C47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'S26-Data'!$C$2:$C$84</c:f>
              <c:numCache>
                <c:formatCode>m/d/yyyy</c:formatCode>
                <c:ptCount val="8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  <c:pt idx="13">
                  <c:v>40664</c:v>
                </c:pt>
                <c:pt idx="14">
                  <c:v>40695</c:v>
                </c:pt>
                <c:pt idx="15">
                  <c:v>40725</c:v>
                </c:pt>
                <c:pt idx="16">
                  <c:v>40756</c:v>
                </c:pt>
                <c:pt idx="17">
                  <c:v>40787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  <c:pt idx="25">
                  <c:v>41030</c:v>
                </c:pt>
                <c:pt idx="26">
                  <c:v>41061</c:v>
                </c:pt>
                <c:pt idx="27">
                  <c:v>41091</c:v>
                </c:pt>
                <c:pt idx="28">
                  <c:v>41122</c:v>
                </c:pt>
                <c:pt idx="29">
                  <c:v>41153</c:v>
                </c:pt>
                <c:pt idx="30">
                  <c:v>41183</c:v>
                </c:pt>
                <c:pt idx="31">
                  <c:v>41214</c:v>
                </c:pt>
                <c:pt idx="32">
                  <c:v>41306</c:v>
                </c:pt>
                <c:pt idx="33">
                  <c:v>41334</c:v>
                </c:pt>
                <c:pt idx="34">
                  <c:v>41365</c:v>
                </c:pt>
                <c:pt idx="35">
                  <c:v>41426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41883</c:v>
                </c:pt>
                <c:pt idx="49">
                  <c:v>41913</c:v>
                </c:pt>
                <c:pt idx="50">
                  <c:v>41944</c:v>
                </c:pt>
                <c:pt idx="51">
                  <c:v>41974</c:v>
                </c:pt>
                <c:pt idx="52">
                  <c:v>42005</c:v>
                </c:pt>
                <c:pt idx="53">
                  <c:v>42064</c:v>
                </c:pt>
                <c:pt idx="54">
                  <c:v>42095</c:v>
                </c:pt>
                <c:pt idx="55">
                  <c:v>42156</c:v>
                </c:pt>
                <c:pt idx="56">
                  <c:v>42186</c:v>
                </c:pt>
                <c:pt idx="57">
                  <c:v>42217</c:v>
                </c:pt>
                <c:pt idx="58">
                  <c:v>42248</c:v>
                </c:pt>
                <c:pt idx="59">
                  <c:v>42278</c:v>
                </c:pt>
                <c:pt idx="60">
                  <c:v>42309</c:v>
                </c:pt>
                <c:pt idx="61">
                  <c:v>42339</c:v>
                </c:pt>
                <c:pt idx="62">
                  <c:v>42370</c:v>
                </c:pt>
                <c:pt idx="63">
                  <c:v>42401</c:v>
                </c:pt>
                <c:pt idx="64">
                  <c:v>42430</c:v>
                </c:pt>
                <c:pt idx="65">
                  <c:v>42461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42840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 formatCode="[$-409]mmm\-yy;@">
                  <c:v>42979</c:v>
                </c:pt>
                <c:pt idx="82" formatCode="[$-409]mmm\-yy;@">
                  <c:v>43025</c:v>
                </c:pt>
              </c:numCache>
            </c:numRef>
          </c:cat>
          <c:val>
            <c:numRef>
              <c:f>'S26-Data'!$E$2:$E$84</c:f>
              <c:numCache>
                <c:formatCode>0%</c:formatCode>
                <c:ptCount val="83"/>
                <c:pt idx="0">
                  <c:v>0.4</c:v>
                </c:pt>
                <c:pt idx="1">
                  <c:v>0.44</c:v>
                </c:pt>
                <c:pt idx="2">
                  <c:v>0.41</c:v>
                </c:pt>
                <c:pt idx="3">
                  <c:v>0.35</c:v>
                </c:pt>
                <c:pt idx="4">
                  <c:v>0.45</c:v>
                </c:pt>
                <c:pt idx="5">
                  <c:v>0.4</c:v>
                </c:pt>
                <c:pt idx="6">
                  <c:v>0.44</c:v>
                </c:pt>
                <c:pt idx="7">
                  <c:v>0.4</c:v>
                </c:pt>
                <c:pt idx="8">
                  <c:v>0.41</c:v>
                </c:pt>
                <c:pt idx="9">
                  <c:v>0.5</c:v>
                </c:pt>
                <c:pt idx="10">
                  <c:v>0.48</c:v>
                </c:pt>
                <c:pt idx="11">
                  <c:v>0.46</c:v>
                </c:pt>
                <c:pt idx="12">
                  <c:v>0.41</c:v>
                </c:pt>
                <c:pt idx="13">
                  <c:v>0.44</c:v>
                </c:pt>
                <c:pt idx="14">
                  <c:v>0.46</c:v>
                </c:pt>
                <c:pt idx="15">
                  <c:v>0.43</c:v>
                </c:pt>
                <c:pt idx="16">
                  <c:v>0.44</c:v>
                </c:pt>
                <c:pt idx="17">
                  <c:v>0.43</c:v>
                </c:pt>
                <c:pt idx="18">
                  <c:v>0.51</c:v>
                </c:pt>
                <c:pt idx="19">
                  <c:v>0.44</c:v>
                </c:pt>
                <c:pt idx="20">
                  <c:v>0.43</c:v>
                </c:pt>
                <c:pt idx="21">
                  <c:v>0.44</c:v>
                </c:pt>
                <c:pt idx="22">
                  <c:v>0.43</c:v>
                </c:pt>
                <c:pt idx="23">
                  <c:v>0.4</c:v>
                </c:pt>
                <c:pt idx="24">
                  <c:v>0.43</c:v>
                </c:pt>
                <c:pt idx="25">
                  <c:v>0.44</c:v>
                </c:pt>
                <c:pt idx="26">
                  <c:v>0.41</c:v>
                </c:pt>
                <c:pt idx="27">
                  <c:v>0.44</c:v>
                </c:pt>
                <c:pt idx="28">
                  <c:v>0.43</c:v>
                </c:pt>
                <c:pt idx="29">
                  <c:v>0.4</c:v>
                </c:pt>
                <c:pt idx="30">
                  <c:v>0.43</c:v>
                </c:pt>
                <c:pt idx="31">
                  <c:v>0.39</c:v>
                </c:pt>
                <c:pt idx="32">
                  <c:v>0.42</c:v>
                </c:pt>
                <c:pt idx="33">
                  <c:v>0.4</c:v>
                </c:pt>
                <c:pt idx="34">
                  <c:v>0.4</c:v>
                </c:pt>
                <c:pt idx="35">
                  <c:v>0.43</c:v>
                </c:pt>
                <c:pt idx="36">
                  <c:v>0.42</c:v>
                </c:pt>
                <c:pt idx="37">
                  <c:v>0.43</c:v>
                </c:pt>
                <c:pt idx="38">
                  <c:v>0.44</c:v>
                </c:pt>
                <c:pt idx="39">
                  <c:v>0.49</c:v>
                </c:pt>
                <c:pt idx="40">
                  <c:v>0.48</c:v>
                </c:pt>
                <c:pt idx="41">
                  <c:v>0.5</c:v>
                </c:pt>
                <c:pt idx="42">
                  <c:v>0.47</c:v>
                </c:pt>
                <c:pt idx="43">
                  <c:v>0.46</c:v>
                </c:pt>
                <c:pt idx="44">
                  <c:v>0.46</c:v>
                </c:pt>
                <c:pt idx="45">
                  <c:v>0.45</c:v>
                </c:pt>
                <c:pt idx="46">
                  <c:v>0.45</c:v>
                </c:pt>
                <c:pt idx="47">
                  <c:v>0.53</c:v>
                </c:pt>
                <c:pt idx="48">
                  <c:v>0.47</c:v>
                </c:pt>
                <c:pt idx="49">
                  <c:v>0.43</c:v>
                </c:pt>
                <c:pt idx="50">
                  <c:v>0.46</c:v>
                </c:pt>
                <c:pt idx="51">
                  <c:v>0.46</c:v>
                </c:pt>
                <c:pt idx="52">
                  <c:v>0.46</c:v>
                </c:pt>
                <c:pt idx="53">
                  <c:v>0.43</c:v>
                </c:pt>
                <c:pt idx="54">
                  <c:v>0.42</c:v>
                </c:pt>
                <c:pt idx="55">
                  <c:v>0.42</c:v>
                </c:pt>
                <c:pt idx="56">
                  <c:v>0.4</c:v>
                </c:pt>
                <c:pt idx="57">
                  <c:v>0.41</c:v>
                </c:pt>
                <c:pt idx="58">
                  <c:v>0.45</c:v>
                </c:pt>
                <c:pt idx="59">
                  <c:v>0.42</c:v>
                </c:pt>
                <c:pt idx="60">
                  <c:v>0.45</c:v>
                </c:pt>
                <c:pt idx="61">
                  <c:v>0.46</c:v>
                </c:pt>
                <c:pt idx="62">
                  <c:v>0.44</c:v>
                </c:pt>
                <c:pt idx="63">
                  <c:v>0.46</c:v>
                </c:pt>
                <c:pt idx="64">
                  <c:v>0.47</c:v>
                </c:pt>
                <c:pt idx="65">
                  <c:v>0.49</c:v>
                </c:pt>
                <c:pt idx="66">
                  <c:v>0.44</c:v>
                </c:pt>
                <c:pt idx="67">
                  <c:v>0.46</c:v>
                </c:pt>
                <c:pt idx="68">
                  <c:v>0.42</c:v>
                </c:pt>
                <c:pt idx="69">
                  <c:v>0.47</c:v>
                </c:pt>
                <c:pt idx="70">
                  <c:v>0.45</c:v>
                </c:pt>
                <c:pt idx="71">
                  <c:v>0.45</c:v>
                </c:pt>
                <c:pt idx="72">
                  <c:v>0.46</c:v>
                </c:pt>
                <c:pt idx="73">
                  <c:v>0.42</c:v>
                </c:pt>
                <c:pt idx="74">
                  <c:v>0.44</c:v>
                </c:pt>
                <c:pt idx="75">
                  <c:v>0.46</c:v>
                </c:pt>
                <c:pt idx="76">
                  <c:v>0.41</c:v>
                </c:pt>
                <c:pt idx="77">
                  <c:v>0.42</c:v>
                </c:pt>
                <c:pt idx="78">
                  <c:v>0.41</c:v>
                </c:pt>
                <c:pt idx="79">
                  <c:v>0.44</c:v>
                </c:pt>
                <c:pt idx="80">
                  <c:v>0.39</c:v>
                </c:pt>
                <c:pt idx="81">
                  <c:v>0.44</c:v>
                </c:pt>
                <c:pt idx="82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3B-44E4-AA4B-3768F5621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525456"/>
        <c:axId val="-131533632"/>
      </c:lineChart>
      <c:dateAx>
        <c:axId val="-131525456"/>
        <c:scaling>
          <c:orientation val="minMax"/>
        </c:scaling>
        <c:delete val="0"/>
        <c:axPos val="b"/>
        <c:numFmt formatCode="\'yy" sourceLinked="0"/>
        <c:majorTickMark val="in"/>
        <c:minorTickMark val="in"/>
        <c:tickLblPos val="nextTo"/>
        <c:spPr>
          <a:ln w="3175">
            <a:solidFill>
              <a:srgbClr val="808080"/>
            </a:solidFill>
            <a:prstDash val="solid"/>
          </a:ln>
        </c:spPr>
        <c:crossAx val="-131533632"/>
        <c:crosses val="autoZero"/>
        <c:auto val="1"/>
        <c:lblOffset val="100"/>
        <c:baseTimeUnit val="days"/>
        <c:majorUnit val="1"/>
        <c:majorTimeUnit val="years"/>
        <c:minorUnit val="1"/>
        <c:minorTimeUnit val="months"/>
      </c:dateAx>
      <c:valAx>
        <c:axId val="-131533632"/>
        <c:scaling>
          <c:orientation val="minMax"/>
          <c:max val="0.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1525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0079155672823199"/>
          <c:y val="2.9197149666281001E-2"/>
          <c:w val="0.381266490765171"/>
          <c:h val="6.32604909436086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173274461867302E-2"/>
          <c:y val="2.1189304461942299E-2"/>
          <c:w val="0.912714591231651"/>
          <c:h val="0.86685203412073497"/>
        </c:manualLayout>
      </c:layout>
      <c:lineChart>
        <c:grouping val="standard"/>
        <c:varyColors val="0"/>
        <c:ser>
          <c:idx val="0"/>
          <c:order val="0"/>
          <c:tx>
            <c:strRef>
              <c:f>'S27-Data'!$F$1</c:f>
              <c:strCache>
                <c:ptCount val="1"/>
                <c:pt idx="0">
                  <c:v>Republican</c:v>
                </c:pt>
              </c:strCache>
            </c:strRef>
          </c:tx>
          <c:spPr>
            <a:ln w="19050">
              <a:solidFill>
                <a:srgbClr val="C0C0C0"/>
              </a:solidFill>
            </a:ln>
          </c:spPr>
          <c:marker>
            <c:symbol val="none"/>
          </c:marker>
          <c:dLbls>
            <c:dLbl>
              <c:idx val="309"/>
              <c:layout>
                <c:manualLayout>
                  <c:x val="-1.03892185408044E-2"/>
                  <c:y val="0.288194444444443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Republicans</a:t>
                    </a:r>
                    <a:r>
                      <a:rPr lang="en-US" baseline="0"/>
                      <a:t> </a:t>
                    </a:r>
                    <a:r>
                      <a:rPr lang="en-US"/>
                      <a:t>Oct 2017: 24%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72665453430499"/>
                      <c:h val="9.51736111111110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D9DE-4F6C-9ED6-F73A733F4A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1750">
                <a:solidFill>
                  <a:srgbClr val="B22830"/>
                </a:solidFill>
              </a:ln>
            </c:spPr>
            <c:trendlineType val="movingAvg"/>
            <c:period val="12"/>
            <c:dispRSqr val="0"/>
            <c:dispEq val="0"/>
          </c:trendline>
          <c:cat>
            <c:numRef>
              <c:f>'S27-Data'!$E$2:$E$313</c:f>
              <c:numCache>
                <c:formatCode>m/d/yyyy</c:formatCode>
                <c:ptCount val="312"/>
                <c:pt idx="0">
                  <c:v>37988</c:v>
                </c:pt>
                <c:pt idx="1">
                  <c:v>37995</c:v>
                </c:pt>
                <c:pt idx="2">
                  <c:v>37998</c:v>
                </c:pt>
                <c:pt idx="3">
                  <c:v>38015</c:v>
                </c:pt>
                <c:pt idx="4">
                  <c:v>38023</c:v>
                </c:pt>
                <c:pt idx="5">
                  <c:v>38026</c:v>
                </c:pt>
                <c:pt idx="6">
                  <c:v>38033</c:v>
                </c:pt>
                <c:pt idx="7">
                  <c:v>38051</c:v>
                </c:pt>
                <c:pt idx="8">
                  <c:v>38054</c:v>
                </c:pt>
                <c:pt idx="9">
                  <c:v>38072</c:v>
                </c:pt>
                <c:pt idx="10">
                  <c:v>38082</c:v>
                </c:pt>
                <c:pt idx="11">
                  <c:v>38093</c:v>
                </c:pt>
                <c:pt idx="12">
                  <c:v>38109</c:v>
                </c:pt>
                <c:pt idx="13">
                  <c:v>38114</c:v>
                </c:pt>
                <c:pt idx="14">
                  <c:v>38128</c:v>
                </c:pt>
                <c:pt idx="15">
                  <c:v>38141</c:v>
                </c:pt>
                <c:pt idx="16">
                  <c:v>38159</c:v>
                </c:pt>
                <c:pt idx="17">
                  <c:v>38176</c:v>
                </c:pt>
                <c:pt idx="18">
                  <c:v>38187</c:v>
                </c:pt>
                <c:pt idx="19">
                  <c:v>38198</c:v>
                </c:pt>
                <c:pt idx="20">
                  <c:v>38208</c:v>
                </c:pt>
                <c:pt idx="21">
                  <c:v>38222</c:v>
                </c:pt>
                <c:pt idx="22">
                  <c:v>38233</c:v>
                </c:pt>
                <c:pt idx="23">
                  <c:v>38243</c:v>
                </c:pt>
                <c:pt idx="24">
                  <c:v>38254</c:v>
                </c:pt>
                <c:pt idx="25">
                  <c:v>38261</c:v>
                </c:pt>
                <c:pt idx="26">
                  <c:v>38269</c:v>
                </c:pt>
                <c:pt idx="27">
                  <c:v>38271</c:v>
                </c:pt>
                <c:pt idx="28">
                  <c:v>38274</c:v>
                </c:pt>
                <c:pt idx="29">
                  <c:v>38282</c:v>
                </c:pt>
                <c:pt idx="30">
                  <c:v>38289</c:v>
                </c:pt>
                <c:pt idx="31">
                  <c:v>38298</c:v>
                </c:pt>
                <c:pt idx="32">
                  <c:v>38310</c:v>
                </c:pt>
                <c:pt idx="33">
                  <c:v>38326</c:v>
                </c:pt>
                <c:pt idx="34">
                  <c:v>38338</c:v>
                </c:pt>
                <c:pt idx="35">
                  <c:v>38355</c:v>
                </c:pt>
                <c:pt idx="36">
                  <c:v>38359</c:v>
                </c:pt>
                <c:pt idx="37">
                  <c:v>38366</c:v>
                </c:pt>
                <c:pt idx="38">
                  <c:v>38387</c:v>
                </c:pt>
                <c:pt idx="39">
                  <c:v>38390</c:v>
                </c:pt>
                <c:pt idx="40">
                  <c:v>38404</c:v>
                </c:pt>
                <c:pt idx="41">
                  <c:v>38408</c:v>
                </c:pt>
                <c:pt idx="42">
                  <c:v>38418</c:v>
                </c:pt>
                <c:pt idx="43">
                  <c:v>38429</c:v>
                </c:pt>
                <c:pt idx="44">
                  <c:v>38432</c:v>
                </c:pt>
                <c:pt idx="45">
                  <c:v>38443</c:v>
                </c:pt>
                <c:pt idx="46">
                  <c:v>38460</c:v>
                </c:pt>
                <c:pt idx="47">
                  <c:v>38471</c:v>
                </c:pt>
                <c:pt idx="48">
                  <c:v>38474</c:v>
                </c:pt>
                <c:pt idx="49">
                  <c:v>38492</c:v>
                </c:pt>
                <c:pt idx="50">
                  <c:v>38495</c:v>
                </c:pt>
                <c:pt idx="51">
                  <c:v>38509</c:v>
                </c:pt>
                <c:pt idx="52">
                  <c:v>38519</c:v>
                </c:pt>
                <c:pt idx="53">
                  <c:v>38527</c:v>
                </c:pt>
                <c:pt idx="54">
                  <c:v>38532</c:v>
                </c:pt>
                <c:pt idx="55">
                  <c:v>38540</c:v>
                </c:pt>
                <c:pt idx="56">
                  <c:v>38555</c:v>
                </c:pt>
                <c:pt idx="57">
                  <c:v>38558</c:v>
                </c:pt>
                <c:pt idx="58">
                  <c:v>38569</c:v>
                </c:pt>
                <c:pt idx="59">
                  <c:v>38572</c:v>
                </c:pt>
                <c:pt idx="60">
                  <c:v>38586</c:v>
                </c:pt>
                <c:pt idx="61">
                  <c:v>38592</c:v>
                </c:pt>
                <c:pt idx="62">
                  <c:v>38603</c:v>
                </c:pt>
                <c:pt idx="63">
                  <c:v>38607</c:v>
                </c:pt>
                <c:pt idx="64">
                  <c:v>38611</c:v>
                </c:pt>
                <c:pt idx="65">
                  <c:v>38621</c:v>
                </c:pt>
                <c:pt idx="66">
                  <c:v>38638</c:v>
                </c:pt>
                <c:pt idx="67">
                  <c:v>38646</c:v>
                </c:pt>
                <c:pt idx="68">
                  <c:v>38649</c:v>
                </c:pt>
                <c:pt idx="69">
                  <c:v>38653</c:v>
                </c:pt>
                <c:pt idx="70">
                  <c:v>38663</c:v>
                </c:pt>
                <c:pt idx="71">
                  <c:v>38667</c:v>
                </c:pt>
                <c:pt idx="72">
                  <c:v>38673</c:v>
                </c:pt>
                <c:pt idx="73">
                  <c:v>38691</c:v>
                </c:pt>
                <c:pt idx="74">
                  <c:v>38695</c:v>
                </c:pt>
                <c:pt idx="75">
                  <c:v>38702</c:v>
                </c:pt>
                <c:pt idx="76">
                  <c:v>38705</c:v>
                </c:pt>
                <c:pt idx="77">
                  <c:v>38723</c:v>
                </c:pt>
                <c:pt idx="78">
                  <c:v>38726</c:v>
                </c:pt>
                <c:pt idx="79">
                  <c:v>38737</c:v>
                </c:pt>
                <c:pt idx="80">
                  <c:v>38754</c:v>
                </c:pt>
                <c:pt idx="81">
                  <c:v>38757</c:v>
                </c:pt>
                <c:pt idx="82">
                  <c:v>38776</c:v>
                </c:pt>
                <c:pt idx="83">
                  <c:v>38786</c:v>
                </c:pt>
                <c:pt idx="84">
                  <c:v>38789</c:v>
                </c:pt>
                <c:pt idx="85">
                  <c:v>38814</c:v>
                </c:pt>
                <c:pt idx="86">
                  <c:v>38817</c:v>
                </c:pt>
                <c:pt idx="87">
                  <c:v>38835</c:v>
                </c:pt>
                <c:pt idx="88">
                  <c:v>38842</c:v>
                </c:pt>
                <c:pt idx="89">
                  <c:v>38845</c:v>
                </c:pt>
                <c:pt idx="90">
                  <c:v>38849</c:v>
                </c:pt>
                <c:pt idx="91">
                  <c:v>38869</c:v>
                </c:pt>
                <c:pt idx="92">
                  <c:v>38877</c:v>
                </c:pt>
                <c:pt idx="93">
                  <c:v>38891</c:v>
                </c:pt>
                <c:pt idx="94">
                  <c:v>38904</c:v>
                </c:pt>
                <c:pt idx="95">
                  <c:v>38919</c:v>
                </c:pt>
                <c:pt idx="96">
                  <c:v>38926</c:v>
                </c:pt>
                <c:pt idx="97">
                  <c:v>38936</c:v>
                </c:pt>
                <c:pt idx="98">
                  <c:v>38947</c:v>
                </c:pt>
                <c:pt idx="99">
                  <c:v>38967</c:v>
                </c:pt>
                <c:pt idx="100">
                  <c:v>38975</c:v>
                </c:pt>
                <c:pt idx="101">
                  <c:v>38996</c:v>
                </c:pt>
                <c:pt idx="102">
                  <c:v>38999</c:v>
                </c:pt>
                <c:pt idx="103">
                  <c:v>39010</c:v>
                </c:pt>
                <c:pt idx="104">
                  <c:v>39023</c:v>
                </c:pt>
                <c:pt idx="105">
                  <c:v>39030</c:v>
                </c:pt>
                <c:pt idx="106">
                  <c:v>39059</c:v>
                </c:pt>
                <c:pt idx="107">
                  <c:v>39062</c:v>
                </c:pt>
                <c:pt idx="108">
                  <c:v>39087</c:v>
                </c:pt>
                <c:pt idx="109">
                  <c:v>39094</c:v>
                </c:pt>
                <c:pt idx="110">
                  <c:v>39097</c:v>
                </c:pt>
                <c:pt idx="111">
                  <c:v>39114</c:v>
                </c:pt>
                <c:pt idx="112">
                  <c:v>39122</c:v>
                </c:pt>
                <c:pt idx="113">
                  <c:v>39143</c:v>
                </c:pt>
                <c:pt idx="114">
                  <c:v>39152</c:v>
                </c:pt>
                <c:pt idx="115">
                  <c:v>39164</c:v>
                </c:pt>
                <c:pt idx="116">
                  <c:v>39174</c:v>
                </c:pt>
                <c:pt idx="117">
                  <c:v>39185</c:v>
                </c:pt>
                <c:pt idx="118">
                  <c:v>39206</c:v>
                </c:pt>
                <c:pt idx="119">
                  <c:v>39212</c:v>
                </c:pt>
                <c:pt idx="120">
                  <c:v>39234</c:v>
                </c:pt>
                <c:pt idx="121">
                  <c:v>39244</c:v>
                </c:pt>
                <c:pt idx="122">
                  <c:v>39269</c:v>
                </c:pt>
                <c:pt idx="123">
                  <c:v>39275</c:v>
                </c:pt>
                <c:pt idx="124">
                  <c:v>39297</c:v>
                </c:pt>
                <c:pt idx="125">
                  <c:v>39307</c:v>
                </c:pt>
                <c:pt idx="126">
                  <c:v>39332</c:v>
                </c:pt>
                <c:pt idx="127">
                  <c:v>39339</c:v>
                </c:pt>
                <c:pt idx="128">
                  <c:v>39359</c:v>
                </c:pt>
                <c:pt idx="129">
                  <c:v>39367</c:v>
                </c:pt>
                <c:pt idx="130">
                  <c:v>39388</c:v>
                </c:pt>
                <c:pt idx="131">
                  <c:v>39397</c:v>
                </c:pt>
                <c:pt idx="132">
                  <c:v>39416</c:v>
                </c:pt>
                <c:pt idx="133">
                  <c:v>39422</c:v>
                </c:pt>
                <c:pt idx="134">
                  <c:v>39430</c:v>
                </c:pt>
                <c:pt idx="135">
                  <c:v>39451</c:v>
                </c:pt>
                <c:pt idx="136">
                  <c:v>39457</c:v>
                </c:pt>
                <c:pt idx="137">
                  <c:v>39477</c:v>
                </c:pt>
                <c:pt idx="138">
                  <c:v>39486</c:v>
                </c:pt>
                <c:pt idx="139">
                  <c:v>39489</c:v>
                </c:pt>
                <c:pt idx="140">
                  <c:v>39499</c:v>
                </c:pt>
                <c:pt idx="141">
                  <c:v>39513</c:v>
                </c:pt>
                <c:pt idx="142">
                  <c:v>39521</c:v>
                </c:pt>
                <c:pt idx="143">
                  <c:v>39544</c:v>
                </c:pt>
                <c:pt idx="144">
                  <c:v>39556</c:v>
                </c:pt>
                <c:pt idx="145">
                  <c:v>39569</c:v>
                </c:pt>
                <c:pt idx="146">
                  <c:v>39576</c:v>
                </c:pt>
                <c:pt idx="147">
                  <c:v>39598</c:v>
                </c:pt>
                <c:pt idx="148">
                  <c:v>39608</c:v>
                </c:pt>
                <c:pt idx="149">
                  <c:v>39614</c:v>
                </c:pt>
                <c:pt idx="150">
                  <c:v>39639</c:v>
                </c:pt>
                <c:pt idx="151">
                  <c:v>39654</c:v>
                </c:pt>
                <c:pt idx="152">
                  <c:v>39667</c:v>
                </c:pt>
                <c:pt idx="153">
                  <c:v>39681</c:v>
                </c:pt>
                <c:pt idx="154">
                  <c:v>39696</c:v>
                </c:pt>
                <c:pt idx="155">
                  <c:v>39699</c:v>
                </c:pt>
                <c:pt idx="156">
                  <c:v>39717</c:v>
                </c:pt>
                <c:pt idx="157">
                  <c:v>39724</c:v>
                </c:pt>
                <c:pt idx="158">
                  <c:v>39731</c:v>
                </c:pt>
                <c:pt idx="159">
                  <c:v>39744</c:v>
                </c:pt>
                <c:pt idx="160">
                  <c:v>39759</c:v>
                </c:pt>
                <c:pt idx="161">
                  <c:v>39765</c:v>
                </c:pt>
                <c:pt idx="162">
                  <c:v>39786</c:v>
                </c:pt>
                <c:pt idx="163">
                  <c:v>39794</c:v>
                </c:pt>
                <c:pt idx="164">
                  <c:v>39822</c:v>
                </c:pt>
                <c:pt idx="165">
                  <c:v>39843</c:v>
                </c:pt>
                <c:pt idx="166">
                  <c:v>39853</c:v>
                </c:pt>
                <c:pt idx="167">
                  <c:v>39864</c:v>
                </c:pt>
                <c:pt idx="168">
                  <c:v>39877</c:v>
                </c:pt>
                <c:pt idx="169">
                  <c:v>39899</c:v>
                </c:pt>
                <c:pt idx="170">
                  <c:v>39909</c:v>
                </c:pt>
                <c:pt idx="171">
                  <c:v>39923</c:v>
                </c:pt>
                <c:pt idx="172">
                  <c:v>39940</c:v>
                </c:pt>
                <c:pt idx="173">
                  <c:v>39962</c:v>
                </c:pt>
                <c:pt idx="174">
                  <c:v>39978</c:v>
                </c:pt>
                <c:pt idx="175">
                  <c:v>40004</c:v>
                </c:pt>
                <c:pt idx="176">
                  <c:v>40011</c:v>
                </c:pt>
                <c:pt idx="177">
                  <c:v>40031</c:v>
                </c:pt>
                <c:pt idx="178">
                  <c:v>40056</c:v>
                </c:pt>
                <c:pt idx="179">
                  <c:v>40067</c:v>
                </c:pt>
                <c:pt idx="180">
                  <c:v>40087</c:v>
                </c:pt>
                <c:pt idx="181">
                  <c:v>40102</c:v>
                </c:pt>
                <c:pt idx="182">
                  <c:v>40158</c:v>
                </c:pt>
                <c:pt idx="183">
                  <c:v>40186</c:v>
                </c:pt>
                <c:pt idx="184">
                  <c:v>40210</c:v>
                </c:pt>
                <c:pt idx="185">
                  <c:v>40241</c:v>
                </c:pt>
                <c:pt idx="186">
                  <c:v>40263</c:v>
                </c:pt>
                <c:pt idx="187">
                  <c:v>40276</c:v>
                </c:pt>
                <c:pt idx="188">
                  <c:v>40301</c:v>
                </c:pt>
                <c:pt idx="189">
                  <c:v>40322</c:v>
                </c:pt>
                <c:pt idx="190">
                  <c:v>40340</c:v>
                </c:pt>
                <c:pt idx="191">
                  <c:v>40367</c:v>
                </c:pt>
                <c:pt idx="192">
                  <c:v>40386</c:v>
                </c:pt>
                <c:pt idx="193">
                  <c:v>40395</c:v>
                </c:pt>
                <c:pt idx="194">
                  <c:v>40417</c:v>
                </c:pt>
                <c:pt idx="195">
                  <c:v>40434</c:v>
                </c:pt>
                <c:pt idx="196">
                  <c:v>40444</c:v>
                </c:pt>
                <c:pt idx="197">
                  <c:v>40451</c:v>
                </c:pt>
                <c:pt idx="198">
                  <c:v>40458</c:v>
                </c:pt>
                <c:pt idx="199">
                  <c:v>40465</c:v>
                </c:pt>
                <c:pt idx="200">
                  <c:v>40472</c:v>
                </c:pt>
                <c:pt idx="201">
                  <c:v>40479</c:v>
                </c:pt>
                <c:pt idx="202">
                  <c:v>40486</c:v>
                </c:pt>
                <c:pt idx="203">
                  <c:v>40501</c:v>
                </c:pt>
                <c:pt idx="204">
                  <c:v>40522</c:v>
                </c:pt>
                <c:pt idx="205">
                  <c:v>40550</c:v>
                </c:pt>
                <c:pt idx="206">
                  <c:v>40557</c:v>
                </c:pt>
                <c:pt idx="207">
                  <c:v>40576</c:v>
                </c:pt>
                <c:pt idx="208">
                  <c:v>40605</c:v>
                </c:pt>
                <c:pt idx="209">
                  <c:v>40627</c:v>
                </c:pt>
                <c:pt idx="210">
                  <c:v>40640</c:v>
                </c:pt>
                <c:pt idx="211">
                  <c:v>40653</c:v>
                </c:pt>
                <c:pt idx="212">
                  <c:v>40668</c:v>
                </c:pt>
                <c:pt idx="213">
                  <c:v>40703</c:v>
                </c:pt>
                <c:pt idx="214">
                  <c:v>40731</c:v>
                </c:pt>
                <c:pt idx="215">
                  <c:v>40736</c:v>
                </c:pt>
                <c:pt idx="216">
                  <c:v>40759</c:v>
                </c:pt>
                <c:pt idx="217">
                  <c:v>40766</c:v>
                </c:pt>
                <c:pt idx="218">
                  <c:v>40794</c:v>
                </c:pt>
                <c:pt idx="219">
                  <c:v>40801</c:v>
                </c:pt>
                <c:pt idx="220">
                  <c:v>40822</c:v>
                </c:pt>
                <c:pt idx="221">
                  <c:v>40850</c:v>
                </c:pt>
                <c:pt idx="222">
                  <c:v>40875</c:v>
                </c:pt>
                <c:pt idx="223">
                  <c:v>40892</c:v>
                </c:pt>
                <c:pt idx="224">
                  <c:v>40913</c:v>
                </c:pt>
                <c:pt idx="225">
                  <c:v>40941</c:v>
                </c:pt>
                <c:pt idx="226">
                  <c:v>40955</c:v>
                </c:pt>
                <c:pt idx="227">
                  <c:v>40976</c:v>
                </c:pt>
                <c:pt idx="228">
                  <c:v>41008</c:v>
                </c:pt>
                <c:pt idx="229">
                  <c:v>41032</c:v>
                </c:pt>
                <c:pt idx="230">
                  <c:v>41039</c:v>
                </c:pt>
                <c:pt idx="231">
                  <c:v>41067</c:v>
                </c:pt>
                <c:pt idx="232">
                  <c:v>41099</c:v>
                </c:pt>
                <c:pt idx="233">
                  <c:v>41109</c:v>
                </c:pt>
                <c:pt idx="234">
                  <c:v>41130</c:v>
                </c:pt>
                <c:pt idx="235">
                  <c:v>41141</c:v>
                </c:pt>
                <c:pt idx="236">
                  <c:v>41158</c:v>
                </c:pt>
                <c:pt idx="237">
                  <c:v>41176</c:v>
                </c:pt>
                <c:pt idx="238">
                  <c:v>41214</c:v>
                </c:pt>
                <c:pt idx="239">
                  <c:v>41222</c:v>
                </c:pt>
                <c:pt idx="240">
                  <c:v>41228</c:v>
                </c:pt>
                <c:pt idx="241">
                  <c:v>41239</c:v>
                </c:pt>
                <c:pt idx="242">
                  <c:v>41257</c:v>
                </c:pt>
                <c:pt idx="243">
                  <c:v>41262</c:v>
                </c:pt>
                <c:pt idx="244">
                  <c:v>41270</c:v>
                </c:pt>
                <c:pt idx="245">
                  <c:v>41281</c:v>
                </c:pt>
                <c:pt idx="246">
                  <c:v>41312</c:v>
                </c:pt>
                <c:pt idx="247">
                  <c:v>41340</c:v>
                </c:pt>
                <c:pt idx="248">
                  <c:v>41368</c:v>
                </c:pt>
                <c:pt idx="249">
                  <c:v>41396</c:v>
                </c:pt>
                <c:pt idx="250">
                  <c:v>41426</c:v>
                </c:pt>
                <c:pt idx="251">
                  <c:v>41445</c:v>
                </c:pt>
                <c:pt idx="252">
                  <c:v>41465</c:v>
                </c:pt>
                <c:pt idx="253">
                  <c:v>41493</c:v>
                </c:pt>
                <c:pt idx="254">
                  <c:v>41522</c:v>
                </c:pt>
                <c:pt idx="255">
                  <c:v>41550</c:v>
                </c:pt>
                <c:pt idx="256">
                  <c:v>41585</c:v>
                </c:pt>
                <c:pt idx="257">
                  <c:v>41613</c:v>
                </c:pt>
                <c:pt idx="258">
                  <c:v>41644</c:v>
                </c:pt>
                <c:pt idx="259">
                  <c:v>41676</c:v>
                </c:pt>
                <c:pt idx="260">
                  <c:v>41704</c:v>
                </c:pt>
                <c:pt idx="261">
                  <c:v>41732</c:v>
                </c:pt>
                <c:pt idx="262">
                  <c:v>41753</c:v>
                </c:pt>
                <c:pt idx="263">
                  <c:v>41767</c:v>
                </c:pt>
                <c:pt idx="264">
                  <c:v>41795</c:v>
                </c:pt>
                <c:pt idx="265">
                  <c:v>41827</c:v>
                </c:pt>
                <c:pt idx="266">
                  <c:v>41858</c:v>
                </c:pt>
                <c:pt idx="267">
                  <c:v>41886</c:v>
                </c:pt>
                <c:pt idx="268">
                  <c:v>41907</c:v>
                </c:pt>
                <c:pt idx="269">
                  <c:v>41924</c:v>
                </c:pt>
                <c:pt idx="270">
                  <c:v>41941</c:v>
                </c:pt>
                <c:pt idx="271">
                  <c:v>41949</c:v>
                </c:pt>
                <c:pt idx="272">
                  <c:v>41981</c:v>
                </c:pt>
                <c:pt idx="273">
                  <c:v>42009</c:v>
                </c:pt>
                <c:pt idx="274">
                  <c:v>42043</c:v>
                </c:pt>
                <c:pt idx="275">
                  <c:v>42069</c:v>
                </c:pt>
                <c:pt idx="276">
                  <c:v>42103</c:v>
                </c:pt>
                <c:pt idx="277">
                  <c:v>42130</c:v>
                </c:pt>
                <c:pt idx="278">
                  <c:v>42157</c:v>
                </c:pt>
                <c:pt idx="279">
                  <c:v>42193</c:v>
                </c:pt>
                <c:pt idx="280">
                  <c:v>42221</c:v>
                </c:pt>
                <c:pt idx="281">
                  <c:v>42256</c:v>
                </c:pt>
                <c:pt idx="282">
                  <c:v>42284</c:v>
                </c:pt>
                <c:pt idx="283">
                  <c:v>42312</c:v>
                </c:pt>
                <c:pt idx="284">
                  <c:v>42340</c:v>
                </c:pt>
                <c:pt idx="285">
                  <c:v>42375</c:v>
                </c:pt>
                <c:pt idx="286">
                  <c:v>42390</c:v>
                </c:pt>
                <c:pt idx="287">
                  <c:v>42403</c:v>
                </c:pt>
                <c:pt idx="288">
                  <c:v>42431</c:v>
                </c:pt>
                <c:pt idx="289">
                  <c:v>42466</c:v>
                </c:pt>
                <c:pt idx="290">
                  <c:v>42494</c:v>
                </c:pt>
                <c:pt idx="291">
                  <c:v>42508</c:v>
                </c:pt>
                <c:pt idx="292">
                  <c:v>42522</c:v>
                </c:pt>
                <c:pt idx="293">
                  <c:v>42535</c:v>
                </c:pt>
                <c:pt idx="294">
                  <c:v>42564</c:v>
                </c:pt>
                <c:pt idx="295">
                  <c:v>42585</c:v>
                </c:pt>
                <c:pt idx="296">
                  <c:v>42620</c:v>
                </c:pt>
                <c:pt idx="297">
                  <c:v>42627</c:v>
                </c:pt>
                <c:pt idx="298">
                  <c:v>42648</c:v>
                </c:pt>
                <c:pt idx="299">
                  <c:v>42675</c:v>
                </c:pt>
                <c:pt idx="300">
                  <c:v>42683</c:v>
                </c:pt>
                <c:pt idx="301">
                  <c:v>42711</c:v>
                </c:pt>
                <c:pt idx="302">
                  <c:v>42739</c:v>
                </c:pt>
                <c:pt idx="303">
                  <c:v>42767</c:v>
                </c:pt>
                <c:pt idx="304">
                  <c:v>42795</c:v>
                </c:pt>
                <c:pt idx="305">
                  <c:v>42830</c:v>
                </c:pt>
                <c:pt idx="306">
                  <c:v>42858</c:v>
                </c:pt>
                <c:pt idx="307">
                  <c:v>42893</c:v>
                </c:pt>
                <c:pt idx="308">
                  <c:v>42921</c:v>
                </c:pt>
                <c:pt idx="309">
                  <c:v>42949</c:v>
                </c:pt>
                <c:pt idx="310">
                  <c:v>42984</c:v>
                </c:pt>
                <c:pt idx="311">
                  <c:v>43013</c:v>
                </c:pt>
              </c:numCache>
            </c:numRef>
          </c:cat>
          <c:val>
            <c:numRef>
              <c:f>'S27-Data'!$F$2:$F$313</c:f>
              <c:numCache>
                <c:formatCode>0%</c:formatCode>
                <c:ptCount val="312"/>
                <c:pt idx="0">
                  <c:v>0.32</c:v>
                </c:pt>
                <c:pt idx="1">
                  <c:v>0.33</c:v>
                </c:pt>
                <c:pt idx="2">
                  <c:v>0.32</c:v>
                </c:pt>
                <c:pt idx="3">
                  <c:v>0.31</c:v>
                </c:pt>
                <c:pt idx="4">
                  <c:v>0.33</c:v>
                </c:pt>
                <c:pt idx="5">
                  <c:v>0.32</c:v>
                </c:pt>
                <c:pt idx="6">
                  <c:v>0.3</c:v>
                </c:pt>
                <c:pt idx="7">
                  <c:v>0.33</c:v>
                </c:pt>
                <c:pt idx="8">
                  <c:v>0.31</c:v>
                </c:pt>
                <c:pt idx="9">
                  <c:v>0.36</c:v>
                </c:pt>
                <c:pt idx="10">
                  <c:v>0.34</c:v>
                </c:pt>
                <c:pt idx="11">
                  <c:v>0.32</c:v>
                </c:pt>
                <c:pt idx="12">
                  <c:v>0.32</c:v>
                </c:pt>
                <c:pt idx="13">
                  <c:v>0.32</c:v>
                </c:pt>
                <c:pt idx="14">
                  <c:v>0.33</c:v>
                </c:pt>
                <c:pt idx="15">
                  <c:v>0.33</c:v>
                </c:pt>
                <c:pt idx="16">
                  <c:v>0.32</c:v>
                </c:pt>
                <c:pt idx="17">
                  <c:v>0.35</c:v>
                </c:pt>
                <c:pt idx="18">
                  <c:v>0.37</c:v>
                </c:pt>
                <c:pt idx="19">
                  <c:v>0.35</c:v>
                </c:pt>
                <c:pt idx="20">
                  <c:v>0.36</c:v>
                </c:pt>
                <c:pt idx="21">
                  <c:v>0.35</c:v>
                </c:pt>
                <c:pt idx="22">
                  <c:v>0.37</c:v>
                </c:pt>
                <c:pt idx="23">
                  <c:v>0.37</c:v>
                </c:pt>
                <c:pt idx="24">
                  <c:v>0.39</c:v>
                </c:pt>
                <c:pt idx="25">
                  <c:v>0.36</c:v>
                </c:pt>
                <c:pt idx="26">
                  <c:v>0.35</c:v>
                </c:pt>
                <c:pt idx="27">
                  <c:v>0.33</c:v>
                </c:pt>
                <c:pt idx="28">
                  <c:v>0.38</c:v>
                </c:pt>
                <c:pt idx="29">
                  <c:v>0.35</c:v>
                </c:pt>
                <c:pt idx="30">
                  <c:v>0.34</c:v>
                </c:pt>
                <c:pt idx="31">
                  <c:v>0.38</c:v>
                </c:pt>
                <c:pt idx="32">
                  <c:v>0.38</c:v>
                </c:pt>
                <c:pt idx="33">
                  <c:v>0.37</c:v>
                </c:pt>
                <c:pt idx="34">
                  <c:v>0.33</c:v>
                </c:pt>
                <c:pt idx="35">
                  <c:v>0.37</c:v>
                </c:pt>
                <c:pt idx="36">
                  <c:v>0.35</c:v>
                </c:pt>
                <c:pt idx="37">
                  <c:v>0.33</c:v>
                </c:pt>
                <c:pt idx="38">
                  <c:v>0.37</c:v>
                </c:pt>
                <c:pt idx="39">
                  <c:v>0.34</c:v>
                </c:pt>
                <c:pt idx="40">
                  <c:v>0.37</c:v>
                </c:pt>
                <c:pt idx="41">
                  <c:v>0.38</c:v>
                </c:pt>
                <c:pt idx="42">
                  <c:v>0.35</c:v>
                </c:pt>
                <c:pt idx="43">
                  <c:v>0.35</c:v>
                </c:pt>
                <c:pt idx="44">
                  <c:v>0.32</c:v>
                </c:pt>
                <c:pt idx="45">
                  <c:v>0.35</c:v>
                </c:pt>
                <c:pt idx="46">
                  <c:v>0.35</c:v>
                </c:pt>
                <c:pt idx="47">
                  <c:v>0.34</c:v>
                </c:pt>
                <c:pt idx="48">
                  <c:v>0.35</c:v>
                </c:pt>
                <c:pt idx="49">
                  <c:v>0.28999999999999998</c:v>
                </c:pt>
                <c:pt idx="50">
                  <c:v>0.33</c:v>
                </c:pt>
                <c:pt idx="51">
                  <c:v>0.33</c:v>
                </c:pt>
                <c:pt idx="52">
                  <c:v>0.33</c:v>
                </c:pt>
                <c:pt idx="53">
                  <c:v>0.33</c:v>
                </c:pt>
                <c:pt idx="54">
                  <c:v>0.28999999999999998</c:v>
                </c:pt>
                <c:pt idx="55">
                  <c:v>0.3</c:v>
                </c:pt>
                <c:pt idx="56">
                  <c:v>0.32</c:v>
                </c:pt>
                <c:pt idx="57">
                  <c:v>0.28000000000000003</c:v>
                </c:pt>
                <c:pt idx="58">
                  <c:v>0.33</c:v>
                </c:pt>
                <c:pt idx="59">
                  <c:v>0.33</c:v>
                </c:pt>
                <c:pt idx="60">
                  <c:v>0.28999999999999998</c:v>
                </c:pt>
                <c:pt idx="61">
                  <c:v>0.32</c:v>
                </c:pt>
                <c:pt idx="62">
                  <c:v>0.33</c:v>
                </c:pt>
                <c:pt idx="63">
                  <c:v>0.3</c:v>
                </c:pt>
                <c:pt idx="64">
                  <c:v>0.3</c:v>
                </c:pt>
                <c:pt idx="65">
                  <c:v>0.32</c:v>
                </c:pt>
                <c:pt idx="66">
                  <c:v>0.3</c:v>
                </c:pt>
                <c:pt idx="67">
                  <c:v>0.34</c:v>
                </c:pt>
                <c:pt idx="68">
                  <c:v>0.33</c:v>
                </c:pt>
                <c:pt idx="69">
                  <c:v>0.32</c:v>
                </c:pt>
                <c:pt idx="70">
                  <c:v>0.32</c:v>
                </c:pt>
                <c:pt idx="71">
                  <c:v>0.31</c:v>
                </c:pt>
                <c:pt idx="72">
                  <c:v>0.33</c:v>
                </c:pt>
                <c:pt idx="73">
                  <c:v>0.36</c:v>
                </c:pt>
                <c:pt idx="74">
                  <c:v>0.3</c:v>
                </c:pt>
                <c:pt idx="75">
                  <c:v>0.31</c:v>
                </c:pt>
                <c:pt idx="76">
                  <c:v>0.28999999999999998</c:v>
                </c:pt>
                <c:pt idx="77">
                  <c:v>0.34</c:v>
                </c:pt>
                <c:pt idx="78">
                  <c:v>0.34</c:v>
                </c:pt>
                <c:pt idx="79">
                  <c:v>0.32</c:v>
                </c:pt>
                <c:pt idx="80">
                  <c:v>0.33</c:v>
                </c:pt>
                <c:pt idx="81">
                  <c:v>0.3</c:v>
                </c:pt>
                <c:pt idx="82">
                  <c:v>0.32</c:v>
                </c:pt>
                <c:pt idx="83">
                  <c:v>0.32</c:v>
                </c:pt>
                <c:pt idx="84">
                  <c:v>0.28000000000000003</c:v>
                </c:pt>
                <c:pt idx="85">
                  <c:v>0.31</c:v>
                </c:pt>
                <c:pt idx="86">
                  <c:v>0.31</c:v>
                </c:pt>
                <c:pt idx="87">
                  <c:v>0.3</c:v>
                </c:pt>
                <c:pt idx="88">
                  <c:v>0.28999999999999998</c:v>
                </c:pt>
                <c:pt idx="89">
                  <c:v>0.28999999999999998</c:v>
                </c:pt>
                <c:pt idx="90">
                  <c:v>0.3</c:v>
                </c:pt>
                <c:pt idx="91">
                  <c:v>0.3</c:v>
                </c:pt>
                <c:pt idx="92">
                  <c:v>0.35</c:v>
                </c:pt>
                <c:pt idx="93">
                  <c:v>0.26</c:v>
                </c:pt>
                <c:pt idx="94">
                  <c:v>0.31</c:v>
                </c:pt>
                <c:pt idx="95">
                  <c:v>0.28999999999999998</c:v>
                </c:pt>
                <c:pt idx="96">
                  <c:v>0.32</c:v>
                </c:pt>
                <c:pt idx="97">
                  <c:v>0.31</c:v>
                </c:pt>
                <c:pt idx="98">
                  <c:v>0.33</c:v>
                </c:pt>
                <c:pt idx="99">
                  <c:v>0.3</c:v>
                </c:pt>
                <c:pt idx="100">
                  <c:v>0.31</c:v>
                </c:pt>
                <c:pt idx="101">
                  <c:v>0.28999999999999998</c:v>
                </c:pt>
                <c:pt idx="102">
                  <c:v>0.28000000000000003</c:v>
                </c:pt>
                <c:pt idx="103">
                  <c:v>0.28999999999999998</c:v>
                </c:pt>
                <c:pt idx="104">
                  <c:v>0.31</c:v>
                </c:pt>
                <c:pt idx="105">
                  <c:v>0.24</c:v>
                </c:pt>
                <c:pt idx="106">
                  <c:v>0.28999999999999998</c:v>
                </c:pt>
                <c:pt idx="107">
                  <c:v>0.3</c:v>
                </c:pt>
                <c:pt idx="108">
                  <c:v>0.27</c:v>
                </c:pt>
                <c:pt idx="109">
                  <c:v>0.28000000000000003</c:v>
                </c:pt>
                <c:pt idx="110">
                  <c:v>0.3</c:v>
                </c:pt>
                <c:pt idx="111">
                  <c:v>0.26</c:v>
                </c:pt>
                <c:pt idx="112">
                  <c:v>0.26</c:v>
                </c:pt>
                <c:pt idx="113">
                  <c:v>0.27</c:v>
                </c:pt>
                <c:pt idx="114">
                  <c:v>0.31</c:v>
                </c:pt>
                <c:pt idx="115">
                  <c:v>0.28999999999999998</c:v>
                </c:pt>
                <c:pt idx="116">
                  <c:v>0.3</c:v>
                </c:pt>
                <c:pt idx="117">
                  <c:v>0.28999999999999998</c:v>
                </c:pt>
                <c:pt idx="118">
                  <c:v>0.27</c:v>
                </c:pt>
                <c:pt idx="119">
                  <c:v>0.27</c:v>
                </c:pt>
                <c:pt idx="120">
                  <c:v>0.31</c:v>
                </c:pt>
                <c:pt idx="121">
                  <c:v>0.27</c:v>
                </c:pt>
                <c:pt idx="122">
                  <c:v>0.25</c:v>
                </c:pt>
                <c:pt idx="123">
                  <c:v>0.28999999999999998</c:v>
                </c:pt>
                <c:pt idx="124">
                  <c:v>0.27</c:v>
                </c:pt>
                <c:pt idx="125">
                  <c:v>0.28000000000000003</c:v>
                </c:pt>
                <c:pt idx="126">
                  <c:v>0.26</c:v>
                </c:pt>
                <c:pt idx="127">
                  <c:v>0.28000000000000003</c:v>
                </c:pt>
                <c:pt idx="128">
                  <c:v>0.28000000000000003</c:v>
                </c:pt>
                <c:pt idx="129">
                  <c:v>0.24</c:v>
                </c:pt>
                <c:pt idx="130">
                  <c:v>0.25</c:v>
                </c:pt>
                <c:pt idx="131">
                  <c:v>0.27</c:v>
                </c:pt>
                <c:pt idx="132">
                  <c:v>0.28000000000000003</c:v>
                </c:pt>
                <c:pt idx="133">
                  <c:v>0.3</c:v>
                </c:pt>
                <c:pt idx="134">
                  <c:v>0.27</c:v>
                </c:pt>
                <c:pt idx="135">
                  <c:v>0.3</c:v>
                </c:pt>
                <c:pt idx="136">
                  <c:v>0.28000000000000003</c:v>
                </c:pt>
                <c:pt idx="137">
                  <c:v>0.28999999999999998</c:v>
                </c:pt>
                <c:pt idx="138">
                  <c:v>0.28000000000000003</c:v>
                </c:pt>
                <c:pt idx="139">
                  <c:v>0.26</c:v>
                </c:pt>
                <c:pt idx="140">
                  <c:v>0.28999999999999998</c:v>
                </c:pt>
                <c:pt idx="141">
                  <c:v>0.28000000000000003</c:v>
                </c:pt>
                <c:pt idx="142">
                  <c:v>0.28999999999999998</c:v>
                </c:pt>
                <c:pt idx="143">
                  <c:v>0.26</c:v>
                </c:pt>
                <c:pt idx="144">
                  <c:v>0.25</c:v>
                </c:pt>
                <c:pt idx="145">
                  <c:v>0.27</c:v>
                </c:pt>
                <c:pt idx="146">
                  <c:v>0.27</c:v>
                </c:pt>
                <c:pt idx="147">
                  <c:v>0.26</c:v>
                </c:pt>
                <c:pt idx="148">
                  <c:v>0.28999999999999998</c:v>
                </c:pt>
                <c:pt idx="149">
                  <c:v>0.3</c:v>
                </c:pt>
                <c:pt idx="150">
                  <c:v>0.27</c:v>
                </c:pt>
                <c:pt idx="151">
                  <c:v>0.28999999999999998</c:v>
                </c:pt>
                <c:pt idx="152">
                  <c:v>0.31</c:v>
                </c:pt>
                <c:pt idx="153">
                  <c:v>0.27</c:v>
                </c:pt>
                <c:pt idx="154">
                  <c:v>0.3</c:v>
                </c:pt>
                <c:pt idx="155">
                  <c:v>0.32</c:v>
                </c:pt>
                <c:pt idx="156">
                  <c:v>0.28000000000000003</c:v>
                </c:pt>
                <c:pt idx="157">
                  <c:v>0.27</c:v>
                </c:pt>
                <c:pt idx="158">
                  <c:v>0.3</c:v>
                </c:pt>
                <c:pt idx="159">
                  <c:v>0.33</c:v>
                </c:pt>
                <c:pt idx="160">
                  <c:v>0.28000000000000003</c:v>
                </c:pt>
                <c:pt idx="161">
                  <c:v>0.26</c:v>
                </c:pt>
                <c:pt idx="162">
                  <c:v>0.27</c:v>
                </c:pt>
                <c:pt idx="163">
                  <c:v>0.26</c:v>
                </c:pt>
                <c:pt idx="164">
                  <c:v>0.3</c:v>
                </c:pt>
                <c:pt idx="165">
                  <c:v>0.27</c:v>
                </c:pt>
                <c:pt idx="166">
                  <c:v>0.28999999999999998</c:v>
                </c:pt>
                <c:pt idx="167">
                  <c:v>0.27</c:v>
                </c:pt>
                <c:pt idx="168">
                  <c:v>0.25</c:v>
                </c:pt>
                <c:pt idx="169">
                  <c:v>0.28000000000000003</c:v>
                </c:pt>
                <c:pt idx="170">
                  <c:v>0.24</c:v>
                </c:pt>
                <c:pt idx="171">
                  <c:v>0.27</c:v>
                </c:pt>
                <c:pt idx="172">
                  <c:v>0.32</c:v>
                </c:pt>
                <c:pt idx="173">
                  <c:v>0.26</c:v>
                </c:pt>
                <c:pt idx="174">
                  <c:v>0.28999999999999998</c:v>
                </c:pt>
                <c:pt idx="175">
                  <c:v>0.28999999999999998</c:v>
                </c:pt>
                <c:pt idx="176">
                  <c:v>0.26</c:v>
                </c:pt>
                <c:pt idx="177">
                  <c:v>0.28000000000000003</c:v>
                </c:pt>
                <c:pt idx="178">
                  <c:v>0.28000000000000003</c:v>
                </c:pt>
                <c:pt idx="179">
                  <c:v>0.26</c:v>
                </c:pt>
                <c:pt idx="180">
                  <c:v>0.27</c:v>
                </c:pt>
                <c:pt idx="181">
                  <c:v>0.25</c:v>
                </c:pt>
                <c:pt idx="182">
                  <c:v>0.28999999999999998</c:v>
                </c:pt>
                <c:pt idx="183">
                  <c:v>0.28000000000000003</c:v>
                </c:pt>
                <c:pt idx="184">
                  <c:v>0.27</c:v>
                </c:pt>
                <c:pt idx="185">
                  <c:v>0.28999999999999998</c:v>
                </c:pt>
                <c:pt idx="186">
                  <c:v>0.28000000000000003</c:v>
                </c:pt>
                <c:pt idx="187">
                  <c:v>0.26</c:v>
                </c:pt>
                <c:pt idx="188">
                  <c:v>0.3</c:v>
                </c:pt>
                <c:pt idx="189">
                  <c:v>0.28000000000000003</c:v>
                </c:pt>
                <c:pt idx="190">
                  <c:v>0.28000000000000003</c:v>
                </c:pt>
                <c:pt idx="191">
                  <c:v>0.26</c:v>
                </c:pt>
                <c:pt idx="192">
                  <c:v>0.3</c:v>
                </c:pt>
                <c:pt idx="193">
                  <c:v>0.28999999999999998</c:v>
                </c:pt>
                <c:pt idx="194">
                  <c:v>0.28000000000000003</c:v>
                </c:pt>
                <c:pt idx="195">
                  <c:v>0.3</c:v>
                </c:pt>
                <c:pt idx="196">
                  <c:v>0.3</c:v>
                </c:pt>
                <c:pt idx="197">
                  <c:v>0.28999999999999998</c:v>
                </c:pt>
                <c:pt idx="198">
                  <c:v>0.3</c:v>
                </c:pt>
                <c:pt idx="199">
                  <c:v>0.3</c:v>
                </c:pt>
                <c:pt idx="200">
                  <c:v>0.28999999999999998</c:v>
                </c:pt>
                <c:pt idx="201">
                  <c:v>0.28999999999999998</c:v>
                </c:pt>
                <c:pt idx="202">
                  <c:v>0.26</c:v>
                </c:pt>
                <c:pt idx="203">
                  <c:v>0.28999999999999998</c:v>
                </c:pt>
                <c:pt idx="204">
                  <c:v>0.33</c:v>
                </c:pt>
                <c:pt idx="205">
                  <c:v>0.28999999999999998</c:v>
                </c:pt>
                <c:pt idx="206">
                  <c:v>0.28000000000000003</c:v>
                </c:pt>
                <c:pt idx="207">
                  <c:v>0.28000000000000003</c:v>
                </c:pt>
                <c:pt idx="208">
                  <c:v>0.28999999999999998</c:v>
                </c:pt>
                <c:pt idx="209">
                  <c:v>0.25</c:v>
                </c:pt>
                <c:pt idx="210">
                  <c:v>0.26</c:v>
                </c:pt>
                <c:pt idx="211">
                  <c:v>0.31</c:v>
                </c:pt>
                <c:pt idx="212">
                  <c:v>0.28999999999999998</c:v>
                </c:pt>
                <c:pt idx="213">
                  <c:v>0.3</c:v>
                </c:pt>
                <c:pt idx="214">
                  <c:v>0.28999999999999998</c:v>
                </c:pt>
                <c:pt idx="215">
                  <c:v>0.25</c:v>
                </c:pt>
                <c:pt idx="216">
                  <c:v>0.24</c:v>
                </c:pt>
                <c:pt idx="217">
                  <c:v>0.28000000000000003</c:v>
                </c:pt>
                <c:pt idx="218">
                  <c:v>0.25</c:v>
                </c:pt>
                <c:pt idx="219">
                  <c:v>0.21</c:v>
                </c:pt>
                <c:pt idx="220">
                  <c:v>0.26</c:v>
                </c:pt>
                <c:pt idx="221">
                  <c:v>0.27</c:v>
                </c:pt>
                <c:pt idx="222">
                  <c:v>0.25</c:v>
                </c:pt>
                <c:pt idx="223">
                  <c:v>0.3</c:v>
                </c:pt>
                <c:pt idx="224">
                  <c:v>0.27</c:v>
                </c:pt>
                <c:pt idx="225">
                  <c:v>0.27</c:v>
                </c:pt>
                <c:pt idx="226">
                  <c:v>0.27</c:v>
                </c:pt>
                <c:pt idx="227">
                  <c:v>0.27</c:v>
                </c:pt>
                <c:pt idx="228">
                  <c:v>0.28999999999999998</c:v>
                </c:pt>
                <c:pt idx="229">
                  <c:v>0.28000000000000003</c:v>
                </c:pt>
                <c:pt idx="230">
                  <c:v>0.27</c:v>
                </c:pt>
                <c:pt idx="231">
                  <c:v>0.3</c:v>
                </c:pt>
                <c:pt idx="232">
                  <c:v>0.27</c:v>
                </c:pt>
                <c:pt idx="233">
                  <c:v>0.28000000000000003</c:v>
                </c:pt>
                <c:pt idx="234">
                  <c:v>0.26</c:v>
                </c:pt>
                <c:pt idx="235">
                  <c:v>0.28000000000000003</c:v>
                </c:pt>
                <c:pt idx="236">
                  <c:v>0.27</c:v>
                </c:pt>
                <c:pt idx="237">
                  <c:v>0.28000000000000003</c:v>
                </c:pt>
                <c:pt idx="238">
                  <c:v>0.3</c:v>
                </c:pt>
                <c:pt idx="239">
                  <c:v>0.28000000000000003</c:v>
                </c:pt>
                <c:pt idx="240">
                  <c:v>0.27</c:v>
                </c:pt>
                <c:pt idx="241">
                  <c:v>0.28999999999999998</c:v>
                </c:pt>
                <c:pt idx="242">
                  <c:v>0.25</c:v>
                </c:pt>
                <c:pt idx="243">
                  <c:v>0.25</c:v>
                </c:pt>
                <c:pt idx="244">
                  <c:v>0.27</c:v>
                </c:pt>
                <c:pt idx="245">
                  <c:v>0.27</c:v>
                </c:pt>
                <c:pt idx="246">
                  <c:v>0.28000000000000003</c:v>
                </c:pt>
                <c:pt idx="247">
                  <c:v>0.27</c:v>
                </c:pt>
                <c:pt idx="248">
                  <c:v>0.26</c:v>
                </c:pt>
                <c:pt idx="249">
                  <c:v>0.28000000000000003</c:v>
                </c:pt>
                <c:pt idx="250">
                  <c:v>0.26</c:v>
                </c:pt>
                <c:pt idx="251">
                  <c:v>0.26</c:v>
                </c:pt>
                <c:pt idx="252">
                  <c:v>0.25</c:v>
                </c:pt>
                <c:pt idx="253">
                  <c:v>0.24</c:v>
                </c:pt>
                <c:pt idx="254">
                  <c:v>0.22</c:v>
                </c:pt>
                <c:pt idx="255">
                  <c:v>0.2</c:v>
                </c:pt>
                <c:pt idx="256">
                  <c:v>0.23</c:v>
                </c:pt>
                <c:pt idx="257">
                  <c:v>0.24</c:v>
                </c:pt>
                <c:pt idx="258">
                  <c:v>0.24</c:v>
                </c:pt>
                <c:pt idx="259">
                  <c:v>0.23</c:v>
                </c:pt>
                <c:pt idx="260">
                  <c:v>0.25</c:v>
                </c:pt>
                <c:pt idx="261">
                  <c:v>0.25</c:v>
                </c:pt>
                <c:pt idx="262">
                  <c:v>0.23</c:v>
                </c:pt>
                <c:pt idx="263">
                  <c:v>0.24</c:v>
                </c:pt>
                <c:pt idx="264">
                  <c:v>0.24</c:v>
                </c:pt>
                <c:pt idx="265">
                  <c:v>0.23</c:v>
                </c:pt>
                <c:pt idx="266">
                  <c:v>0.26</c:v>
                </c:pt>
                <c:pt idx="267">
                  <c:v>0.25</c:v>
                </c:pt>
                <c:pt idx="268">
                  <c:v>0.26</c:v>
                </c:pt>
                <c:pt idx="269">
                  <c:v>0.33</c:v>
                </c:pt>
                <c:pt idx="270">
                  <c:v>0.26</c:v>
                </c:pt>
                <c:pt idx="271">
                  <c:v>0.28000000000000003</c:v>
                </c:pt>
                <c:pt idx="272">
                  <c:v>0.27</c:v>
                </c:pt>
                <c:pt idx="273">
                  <c:v>0.28999999999999998</c:v>
                </c:pt>
                <c:pt idx="274">
                  <c:v>0.25</c:v>
                </c:pt>
                <c:pt idx="275">
                  <c:v>0.27</c:v>
                </c:pt>
                <c:pt idx="276">
                  <c:v>0.24</c:v>
                </c:pt>
                <c:pt idx="277">
                  <c:v>0.26</c:v>
                </c:pt>
                <c:pt idx="278">
                  <c:v>0.25</c:v>
                </c:pt>
                <c:pt idx="279">
                  <c:v>0.23</c:v>
                </c:pt>
                <c:pt idx="280">
                  <c:v>0.27</c:v>
                </c:pt>
                <c:pt idx="281">
                  <c:v>0.27</c:v>
                </c:pt>
                <c:pt idx="282">
                  <c:v>0.25</c:v>
                </c:pt>
                <c:pt idx="283">
                  <c:v>0.28000000000000003</c:v>
                </c:pt>
                <c:pt idx="284">
                  <c:v>0.27</c:v>
                </c:pt>
                <c:pt idx="285">
                  <c:v>0.26</c:v>
                </c:pt>
                <c:pt idx="286">
                  <c:v>0.28999999999999998</c:v>
                </c:pt>
                <c:pt idx="287">
                  <c:v>0.3</c:v>
                </c:pt>
                <c:pt idx="288">
                  <c:v>0.26</c:v>
                </c:pt>
                <c:pt idx="289">
                  <c:v>0.25</c:v>
                </c:pt>
                <c:pt idx="290">
                  <c:v>0.31</c:v>
                </c:pt>
                <c:pt idx="291">
                  <c:v>0.27</c:v>
                </c:pt>
                <c:pt idx="292">
                  <c:v>0.27</c:v>
                </c:pt>
                <c:pt idx="293">
                  <c:v>0.28000000000000003</c:v>
                </c:pt>
                <c:pt idx="294">
                  <c:v>0.28000000000000003</c:v>
                </c:pt>
                <c:pt idx="295">
                  <c:v>0.27</c:v>
                </c:pt>
                <c:pt idx="296">
                  <c:v>0.28999999999999998</c:v>
                </c:pt>
                <c:pt idx="297">
                  <c:v>0.27</c:v>
                </c:pt>
                <c:pt idx="298">
                  <c:v>0.27</c:v>
                </c:pt>
                <c:pt idx="299">
                  <c:v>0.27</c:v>
                </c:pt>
                <c:pt idx="300">
                  <c:v>0.27</c:v>
                </c:pt>
                <c:pt idx="301">
                  <c:v>0.28000000000000003</c:v>
                </c:pt>
                <c:pt idx="302">
                  <c:v>0.28000000000000003</c:v>
                </c:pt>
                <c:pt idx="303">
                  <c:v>0.31</c:v>
                </c:pt>
                <c:pt idx="304">
                  <c:v>0.26</c:v>
                </c:pt>
                <c:pt idx="305">
                  <c:v>0.25</c:v>
                </c:pt>
                <c:pt idx="306">
                  <c:v>0.28999999999999998</c:v>
                </c:pt>
                <c:pt idx="307">
                  <c:v>0.26</c:v>
                </c:pt>
                <c:pt idx="308">
                  <c:v>0.25</c:v>
                </c:pt>
                <c:pt idx="309">
                  <c:v>0.28000000000000003</c:v>
                </c:pt>
                <c:pt idx="310">
                  <c:v>0.28999999999999998</c:v>
                </c:pt>
                <c:pt idx="311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DE-4F6C-9ED6-F73A733F4A84}"/>
            </c:ext>
          </c:extLst>
        </c:ser>
        <c:ser>
          <c:idx val="1"/>
          <c:order val="1"/>
          <c:tx>
            <c:strRef>
              <c:f>'S27-Data'!$G$1</c:f>
              <c:strCache>
                <c:ptCount val="1"/>
                <c:pt idx="0">
                  <c:v>Independent</c:v>
                </c:pt>
              </c:strCache>
            </c:strRef>
          </c:tx>
          <c:spPr>
            <a:ln w="19050">
              <a:solidFill>
                <a:srgbClr val="C0C0C0"/>
              </a:solidFill>
            </a:ln>
          </c:spPr>
          <c:marker>
            <c:symbol val="none"/>
          </c:marker>
          <c:dPt>
            <c:idx val="308"/>
            <c:bubble3D val="0"/>
            <c:extLst>
              <c:ext xmlns:c16="http://schemas.microsoft.com/office/drawing/2014/chart" uri="{C3380CC4-5D6E-409C-BE32-E72D297353CC}">
                <c16:uniqueId val="{00000009-D9DE-4F6C-9ED6-F73A733F4A84}"/>
              </c:ext>
            </c:extLst>
          </c:dPt>
          <c:dLbls>
            <c:dLbl>
              <c:idx val="309"/>
              <c:layout>
                <c:manualLayout>
                  <c:x val="-3.7623491412585898E-2"/>
                  <c:y val="0.385772637795275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Independents</a:t>
                    </a:r>
                    <a:r>
                      <a:rPr lang="en-US" baseline="0"/>
                      <a:t> </a:t>
                    </a:r>
                    <a:r>
                      <a:rPr lang="en-US"/>
                      <a:t>Oct</a:t>
                    </a:r>
                    <a:r>
                      <a:rPr lang="en-US" baseline="0"/>
                      <a:t> 2017: </a:t>
                    </a:r>
                    <a:r>
                      <a:rPr lang="en-US"/>
                      <a:t>42%</a:t>
                    </a:r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3050120506499"/>
                      <c:h val="9.51736111111110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D9DE-4F6C-9ED6-F73A733F4A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1750">
                <a:solidFill>
                  <a:schemeClr val="bg1">
                    <a:lumMod val="50000"/>
                  </a:schemeClr>
                </a:solidFill>
              </a:ln>
            </c:spPr>
            <c:trendlineType val="movingAvg"/>
            <c:period val="12"/>
            <c:dispRSqr val="0"/>
            <c:dispEq val="0"/>
          </c:trendline>
          <c:cat>
            <c:numRef>
              <c:f>'S27-Data'!$E$2:$E$313</c:f>
              <c:numCache>
                <c:formatCode>m/d/yyyy</c:formatCode>
                <c:ptCount val="312"/>
                <c:pt idx="0">
                  <c:v>37988</c:v>
                </c:pt>
                <c:pt idx="1">
                  <c:v>37995</c:v>
                </c:pt>
                <c:pt idx="2">
                  <c:v>37998</c:v>
                </c:pt>
                <c:pt idx="3">
                  <c:v>38015</c:v>
                </c:pt>
                <c:pt idx="4">
                  <c:v>38023</c:v>
                </c:pt>
                <c:pt idx="5">
                  <c:v>38026</c:v>
                </c:pt>
                <c:pt idx="6">
                  <c:v>38033</c:v>
                </c:pt>
                <c:pt idx="7">
                  <c:v>38051</c:v>
                </c:pt>
                <c:pt idx="8">
                  <c:v>38054</c:v>
                </c:pt>
                <c:pt idx="9">
                  <c:v>38072</c:v>
                </c:pt>
                <c:pt idx="10">
                  <c:v>38082</c:v>
                </c:pt>
                <c:pt idx="11">
                  <c:v>38093</c:v>
                </c:pt>
                <c:pt idx="12">
                  <c:v>38109</c:v>
                </c:pt>
                <c:pt idx="13">
                  <c:v>38114</c:v>
                </c:pt>
                <c:pt idx="14">
                  <c:v>38128</c:v>
                </c:pt>
                <c:pt idx="15">
                  <c:v>38141</c:v>
                </c:pt>
                <c:pt idx="16">
                  <c:v>38159</c:v>
                </c:pt>
                <c:pt idx="17">
                  <c:v>38176</c:v>
                </c:pt>
                <c:pt idx="18">
                  <c:v>38187</c:v>
                </c:pt>
                <c:pt idx="19">
                  <c:v>38198</c:v>
                </c:pt>
                <c:pt idx="20">
                  <c:v>38208</c:v>
                </c:pt>
                <c:pt idx="21">
                  <c:v>38222</c:v>
                </c:pt>
                <c:pt idx="22">
                  <c:v>38233</c:v>
                </c:pt>
                <c:pt idx="23">
                  <c:v>38243</c:v>
                </c:pt>
                <c:pt idx="24">
                  <c:v>38254</c:v>
                </c:pt>
                <c:pt idx="25">
                  <c:v>38261</c:v>
                </c:pt>
                <c:pt idx="26">
                  <c:v>38269</c:v>
                </c:pt>
                <c:pt idx="27">
                  <c:v>38271</c:v>
                </c:pt>
                <c:pt idx="28">
                  <c:v>38274</c:v>
                </c:pt>
                <c:pt idx="29">
                  <c:v>38282</c:v>
                </c:pt>
                <c:pt idx="30">
                  <c:v>38289</c:v>
                </c:pt>
                <c:pt idx="31">
                  <c:v>38298</c:v>
                </c:pt>
                <c:pt idx="32">
                  <c:v>38310</c:v>
                </c:pt>
                <c:pt idx="33">
                  <c:v>38326</c:v>
                </c:pt>
                <c:pt idx="34">
                  <c:v>38338</c:v>
                </c:pt>
                <c:pt idx="35">
                  <c:v>38355</c:v>
                </c:pt>
                <c:pt idx="36">
                  <c:v>38359</c:v>
                </c:pt>
                <c:pt idx="37">
                  <c:v>38366</c:v>
                </c:pt>
                <c:pt idx="38">
                  <c:v>38387</c:v>
                </c:pt>
                <c:pt idx="39">
                  <c:v>38390</c:v>
                </c:pt>
                <c:pt idx="40">
                  <c:v>38404</c:v>
                </c:pt>
                <c:pt idx="41">
                  <c:v>38408</c:v>
                </c:pt>
                <c:pt idx="42">
                  <c:v>38418</c:v>
                </c:pt>
                <c:pt idx="43">
                  <c:v>38429</c:v>
                </c:pt>
                <c:pt idx="44">
                  <c:v>38432</c:v>
                </c:pt>
                <c:pt idx="45">
                  <c:v>38443</c:v>
                </c:pt>
                <c:pt idx="46">
                  <c:v>38460</c:v>
                </c:pt>
                <c:pt idx="47">
                  <c:v>38471</c:v>
                </c:pt>
                <c:pt idx="48">
                  <c:v>38474</c:v>
                </c:pt>
                <c:pt idx="49">
                  <c:v>38492</c:v>
                </c:pt>
                <c:pt idx="50">
                  <c:v>38495</c:v>
                </c:pt>
                <c:pt idx="51">
                  <c:v>38509</c:v>
                </c:pt>
                <c:pt idx="52">
                  <c:v>38519</c:v>
                </c:pt>
                <c:pt idx="53">
                  <c:v>38527</c:v>
                </c:pt>
                <c:pt idx="54">
                  <c:v>38532</c:v>
                </c:pt>
                <c:pt idx="55">
                  <c:v>38540</c:v>
                </c:pt>
                <c:pt idx="56">
                  <c:v>38555</c:v>
                </c:pt>
                <c:pt idx="57">
                  <c:v>38558</c:v>
                </c:pt>
                <c:pt idx="58">
                  <c:v>38569</c:v>
                </c:pt>
                <c:pt idx="59">
                  <c:v>38572</c:v>
                </c:pt>
                <c:pt idx="60">
                  <c:v>38586</c:v>
                </c:pt>
                <c:pt idx="61">
                  <c:v>38592</c:v>
                </c:pt>
                <c:pt idx="62">
                  <c:v>38603</c:v>
                </c:pt>
                <c:pt idx="63">
                  <c:v>38607</c:v>
                </c:pt>
                <c:pt idx="64">
                  <c:v>38611</c:v>
                </c:pt>
                <c:pt idx="65">
                  <c:v>38621</c:v>
                </c:pt>
                <c:pt idx="66">
                  <c:v>38638</c:v>
                </c:pt>
                <c:pt idx="67">
                  <c:v>38646</c:v>
                </c:pt>
                <c:pt idx="68">
                  <c:v>38649</c:v>
                </c:pt>
                <c:pt idx="69">
                  <c:v>38653</c:v>
                </c:pt>
                <c:pt idx="70">
                  <c:v>38663</c:v>
                </c:pt>
                <c:pt idx="71">
                  <c:v>38667</c:v>
                </c:pt>
                <c:pt idx="72">
                  <c:v>38673</c:v>
                </c:pt>
                <c:pt idx="73">
                  <c:v>38691</c:v>
                </c:pt>
                <c:pt idx="74">
                  <c:v>38695</c:v>
                </c:pt>
                <c:pt idx="75">
                  <c:v>38702</c:v>
                </c:pt>
                <c:pt idx="76">
                  <c:v>38705</c:v>
                </c:pt>
                <c:pt idx="77">
                  <c:v>38723</c:v>
                </c:pt>
                <c:pt idx="78">
                  <c:v>38726</c:v>
                </c:pt>
                <c:pt idx="79">
                  <c:v>38737</c:v>
                </c:pt>
                <c:pt idx="80">
                  <c:v>38754</c:v>
                </c:pt>
                <c:pt idx="81">
                  <c:v>38757</c:v>
                </c:pt>
                <c:pt idx="82">
                  <c:v>38776</c:v>
                </c:pt>
                <c:pt idx="83">
                  <c:v>38786</c:v>
                </c:pt>
                <c:pt idx="84">
                  <c:v>38789</c:v>
                </c:pt>
                <c:pt idx="85">
                  <c:v>38814</c:v>
                </c:pt>
                <c:pt idx="86">
                  <c:v>38817</c:v>
                </c:pt>
                <c:pt idx="87">
                  <c:v>38835</c:v>
                </c:pt>
                <c:pt idx="88">
                  <c:v>38842</c:v>
                </c:pt>
                <c:pt idx="89">
                  <c:v>38845</c:v>
                </c:pt>
                <c:pt idx="90">
                  <c:v>38849</c:v>
                </c:pt>
                <c:pt idx="91">
                  <c:v>38869</c:v>
                </c:pt>
                <c:pt idx="92">
                  <c:v>38877</c:v>
                </c:pt>
                <c:pt idx="93">
                  <c:v>38891</c:v>
                </c:pt>
                <c:pt idx="94">
                  <c:v>38904</c:v>
                </c:pt>
                <c:pt idx="95">
                  <c:v>38919</c:v>
                </c:pt>
                <c:pt idx="96">
                  <c:v>38926</c:v>
                </c:pt>
                <c:pt idx="97">
                  <c:v>38936</c:v>
                </c:pt>
                <c:pt idx="98">
                  <c:v>38947</c:v>
                </c:pt>
                <c:pt idx="99">
                  <c:v>38967</c:v>
                </c:pt>
                <c:pt idx="100">
                  <c:v>38975</c:v>
                </c:pt>
                <c:pt idx="101">
                  <c:v>38996</c:v>
                </c:pt>
                <c:pt idx="102">
                  <c:v>38999</c:v>
                </c:pt>
                <c:pt idx="103">
                  <c:v>39010</c:v>
                </c:pt>
                <c:pt idx="104">
                  <c:v>39023</c:v>
                </c:pt>
                <c:pt idx="105">
                  <c:v>39030</c:v>
                </c:pt>
                <c:pt idx="106">
                  <c:v>39059</c:v>
                </c:pt>
                <c:pt idx="107">
                  <c:v>39062</c:v>
                </c:pt>
                <c:pt idx="108">
                  <c:v>39087</c:v>
                </c:pt>
                <c:pt idx="109">
                  <c:v>39094</c:v>
                </c:pt>
                <c:pt idx="110">
                  <c:v>39097</c:v>
                </c:pt>
                <c:pt idx="111">
                  <c:v>39114</c:v>
                </c:pt>
                <c:pt idx="112">
                  <c:v>39122</c:v>
                </c:pt>
                <c:pt idx="113">
                  <c:v>39143</c:v>
                </c:pt>
                <c:pt idx="114">
                  <c:v>39152</c:v>
                </c:pt>
                <c:pt idx="115">
                  <c:v>39164</c:v>
                </c:pt>
                <c:pt idx="116">
                  <c:v>39174</c:v>
                </c:pt>
                <c:pt idx="117">
                  <c:v>39185</c:v>
                </c:pt>
                <c:pt idx="118">
                  <c:v>39206</c:v>
                </c:pt>
                <c:pt idx="119">
                  <c:v>39212</c:v>
                </c:pt>
                <c:pt idx="120">
                  <c:v>39234</c:v>
                </c:pt>
                <c:pt idx="121">
                  <c:v>39244</c:v>
                </c:pt>
                <c:pt idx="122">
                  <c:v>39269</c:v>
                </c:pt>
                <c:pt idx="123">
                  <c:v>39275</c:v>
                </c:pt>
                <c:pt idx="124">
                  <c:v>39297</c:v>
                </c:pt>
                <c:pt idx="125">
                  <c:v>39307</c:v>
                </c:pt>
                <c:pt idx="126">
                  <c:v>39332</c:v>
                </c:pt>
                <c:pt idx="127">
                  <c:v>39339</c:v>
                </c:pt>
                <c:pt idx="128">
                  <c:v>39359</c:v>
                </c:pt>
                <c:pt idx="129">
                  <c:v>39367</c:v>
                </c:pt>
                <c:pt idx="130">
                  <c:v>39388</c:v>
                </c:pt>
                <c:pt idx="131">
                  <c:v>39397</c:v>
                </c:pt>
                <c:pt idx="132">
                  <c:v>39416</c:v>
                </c:pt>
                <c:pt idx="133">
                  <c:v>39422</c:v>
                </c:pt>
                <c:pt idx="134">
                  <c:v>39430</c:v>
                </c:pt>
                <c:pt idx="135">
                  <c:v>39451</c:v>
                </c:pt>
                <c:pt idx="136">
                  <c:v>39457</c:v>
                </c:pt>
                <c:pt idx="137">
                  <c:v>39477</c:v>
                </c:pt>
                <c:pt idx="138">
                  <c:v>39486</c:v>
                </c:pt>
                <c:pt idx="139">
                  <c:v>39489</c:v>
                </c:pt>
                <c:pt idx="140">
                  <c:v>39499</c:v>
                </c:pt>
                <c:pt idx="141">
                  <c:v>39513</c:v>
                </c:pt>
                <c:pt idx="142">
                  <c:v>39521</c:v>
                </c:pt>
                <c:pt idx="143">
                  <c:v>39544</c:v>
                </c:pt>
                <c:pt idx="144">
                  <c:v>39556</c:v>
                </c:pt>
                <c:pt idx="145">
                  <c:v>39569</c:v>
                </c:pt>
                <c:pt idx="146">
                  <c:v>39576</c:v>
                </c:pt>
                <c:pt idx="147">
                  <c:v>39598</c:v>
                </c:pt>
                <c:pt idx="148">
                  <c:v>39608</c:v>
                </c:pt>
                <c:pt idx="149">
                  <c:v>39614</c:v>
                </c:pt>
                <c:pt idx="150">
                  <c:v>39639</c:v>
                </c:pt>
                <c:pt idx="151">
                  <c:v>39654</c:v>
                </c:pt>
                <c:pt idx="152">
                  <c:v>39667</c:v>
                </c:pt>
                <c:pt idx="153">
                  <c:v>39681</c:v>
                </c:pt>
                <c:pt idx="154">
                  <c:v>39696</c:v>
                </c:pt>
                <c:pt idx="155">
                  <c:v>39699</c:v>
                </c:pt>
                <c:pt idx="156">
                  <c:v>39717</c:v>
                </c:pt>
                <c:pt idx="157">
                  <c:v>39724</c:v>
                </c:pt>
                <c:pt idx="158">
                  <c:v>39731</c:v>
                </c:pt>
                <c:pt idx="159">
                  <c:v>39744</c:v>
                </c:pt>
                <c:pt idx="160">
                  <c:v>39759</c:v>
                </c:pt>
                <c:pt idx="161">
                  <c:v>39765</c:v>
                </c:pt>
                <c:pt idx="162">
                  <c:v>39786</c:v>
                </c:pt>
                <c:pt idx="163">
                  <c:v>39794</c:v>
                </c:pt>
                <c:pt idx="164">
                  <c:v>39822</c:v>
                </c:pt>
                <c:pt idx="165">
                  <c:v>39843</c:v>
                </c:pt>
                <c:pt idx="166">
                  <c:v>39853</c:v>
                </c:pt>
                <c:pt idx="167">
                  <c:v>39864</c:v>
                </c:pt>
                <c:pt idx="168">
                  <c:v>39877</c:v>
                </c:pt>
                <c:pt idx="169">
                  <c:v>39899</c:v>
                </c:pt>
                <c:pt idx="170">
                  <c:v>39909</c:v>
                </c:pt>
                <c:pt idx="171">
                  <c:v>39923</c:v>
                </c:pt>
                <c:pt idx="172">
                  <c:v>39940</c:v>
                </c:pt>
                <c:pt idx="173">
                  <c:v>39962</c:v>
                </c:pt>
                <c:pt idx="174">
                  <c:v>39978</c:v>
                </c:pt>
                <c:pt idx="175">
                  <c:v>40004</c:v>
                </c:pt>
                <c:pt idx="176">
                  <c:v>40011</c:v>
                </c:pt>
                <c:pt idx="177">
                  <c:v>40031</c:v>
                </c:pt>
                <c:pt idx="178">
                  <c:v>40056</c:v>
                </c:pt>
                <c:pt idx="179">
                  <c:v>40067</c:v>
                </c:pt>
                <c:pt idx="180">
                  <c:v>40087</c:v>
                </c:pt>
                <c:pt idx="181">
                  <c:v>40102</c:v>
                </c:pt>
                <c:pt idx="182">
                  <c:v>40158</c:v>
                </c:pt>
                <c:pt idx="183">
                  <c:v>40186</c:v>
                </c:pt>
                <c:pt idx="184">
                  <c:v>40210</c:v>
                </c:pt>
                <c:pt idx="185">
                  <c:v>40241</c:v>
                </c:pt>
                <c:pt idx="186">
                  <c:v>40263</c:v>
                </c:pt>
                <c:pt idx="187">
                  <c:v>40276</c:v>
                </c:pt>
                <c:pt idx="188">
                  <c:v>40301</c:v>
                </c:pt>
                <c:pt idx="189">
                  <c:v>40322</c:v>
                </c:pt>
                <c:pt idx="190">
                  <c:v>40340</c:v>
                </c:pt>
                <c:pt idx="191">
                  <c:v>40367</c:v>
                </c:pt>
                <c:pt idx="192">
                  <c:v>40386</c:v>
                </c:pt>
                <c:pt idx="193">
                  <c:v>40395</c:v>
                </c:pt>
                <c:pt idx="194">
                  <c:v>40417</c:v>
                </c:pt>
                <c:pt idx="195">
                  <c:v>40434</c:v>
                </c:pt>
                <c:pt idx="196">
                  <c:v>40444</c:v>
                </c:pt>
                <c:pt idx="197">
                  <c:v>40451</c:v>
                </c:pt>
                <c:pt idx="198">
                  <c:v>40458</c:v>
                </c:pt>
                <c:pt idx="199">
                  <c:v>40465</c:v>
                </c:pt>
                <c:pt idx="200">
                  <c:v>40472</c:v>
                </c:pt>
                <c:pt idx="201">
                  <c:v>40479</c:v>
                </c:pt>
                <c:pt idx="202">
                  <c:v>40486</c:v>
                </c:pt>
                <c:pt idx="203">
                  <c:v>40501</c:v>
                </c:pt>
                <c:pt idx="204">
                  <c:v>40522</c:v>
                </c:pt>
                <c:pt idx="205">
                  <c:v>40550</c:v>
                </c:pt>
                <c:pt idx="206">
                  <c:v>40557</c:v>
                </c:pt>
                <c:pt idx="207">
                  <c:v>40576</c:v>
                </c:pt>
                <c:pt idx="208">
                  <c:v>40605</c:v>
                </c:pt>
                <c:pt idx="209">
                  <c:v>40627</c:v>
                </c:pt>
                <c:pt idx="210">
                  <c:v>40640</c:v>
                </c:pt>
                <c:pt idx="211">
                  <c:v>40653</c:v>
                </c:pt>
                <c:pt idx="212">
                  <c:v>40668</c:v>
                </c:pt>
                <c:pt idx="213">
                  <c:v>40703</c:v>
                </c:pt>
                <c:pt idx="214">
                  <c:v>40731</c:v>
                </c:pt>
                <c:pt idx="215">
                  <c:v>40736</c:v>
                </c:pt>
                <c:pt idx="216">
                  <c:v>40759</c:v>
                </c:pt>
                <c:pt idx="217">
                  <c:v>40766</c:v>
                </c:pt>
                <c:pt idx="218">
                  <c:v>40794</c:v>
                </c:pt>
                <c:pt idx="219">
                  <c:v>40801</c:v>
                </c:pt>
                <c:pt idx="220">
                  <c:v>40822</c:v>
                </c:pt>
                <c:pt idx="221">
                  <c:v>40850</c:v>
                </c:pt>
                <c:pt idx="222">
                  <c:v>40875</c:v>
                </c:pt>
                <c:pt idx="223">
                  <c:v>40892</c:v>
                </c:pt>
                <c:pt idx="224">
                  <c:v>40913</c:v>
                </c:pt>
                <c:pt idx="225">
                  <c:v>40941</c:v>
                </c:pt>
                <c:pt idx="226">
                  <c:v>40955</c:v>
                </c:pt>
                <c:pt idx="227">
                  <c:v>40976</c:v>
                </c:pt>
                <c:pt idx="228">
                  <c:v>41008</c:v>
                </c:pt>
                <c:pt idx="229">
                  <c:v>41032</c:v>
                </c:pt>
                <c:pt idx="230">
                  <c:v>41039</c:v>
                </c:pt>
                <c:pt idx="231">
                  <c:v>41067</c:v>
                </c:pt>
                <c:pt idx="232">
                  <c:v>41099</c:v>
                </c:pt>
                <c:pt idx="233">
                  <c:v>41109</c:v>
                </c:pt>
                <c:pt idx="234">
                  <c:v>41130</c:v>
                </c:pt>
                <c:pt idx="235">
                  <c:v>41141</c:v>
                </c:pt>
                <c:pt idx="236">
                  <c:v>41158</c:v>
                </c:pt>
                <c:pt idx="237">
                  <c:v>41176</c:v>
                </c:pt>
                <c:pt idx="238">
                  <c:v>41214</c:v>
                </c:pt>
                <c:pt idx="239">
                  <c:v>41222</c:v>
                </c:pt>
                <c:pt idx="240">
                  <c:v>41228</c:v>
                </c:pt>
                <c:pt idx="241">
                  <c:v>41239</c:v>
                </c:pt>
                <c:pt idx="242">
                  <c:v>41257</c:v>
                </c:pt>
                <c:pt idx="243">
                  <c:v>41262</c:v>
                </c:pt>
                <c:pt idx="244">
                  <c:v>41270</c:v>
                </c:pt>
                <c:pt idx="245">
                  <c:v>41281</c:v>
                </c:pt>
                <c:pt idx="246">
                  <c:v>41312</c:v>
                </c:pt>
                <c:pt idx="247">
                  <c:v>41340</c:v>
                </c:pt>
                <c:pt idx="248">
                  <c:v>41368</c:v>
                </c:pt>
                <c:pt idx="249">
                  <c:v>41396</c:v>
                </c:pt>
                <c:pt idx="250">
                  <c:v>41426</c:v>
                </c:pt>
                <c:pt idx="251">
                  <c:v>41445</c:v>
                </c:pt>
                <c:pt idx="252">
                  <c:v>41465</c:v>
                </c:pt>
                <c:pt idx="253">
                  <c:v>41493</c:v>
                </c:pt>
                <c:pt idx="254">
                  <c:v>41522</c:v>
                </c:pt>
                <c:pt idx="255">
                  <c:v>41550</c:v>
                </c:pt>
                <c:pt idx="256">
                  <c:v>41585</c:v>
                </c:pt>
                <c:pt idx="257">
                  <c:v>41613</c:v>
                </c:pt>
                <c:pt idx="258">
                  <c:v>41644</c:v>
                </c:pt>
                <c:pt idx="259">
                  <c:v>41676</c:v>
                </c:pt>
                <c:pt idx="260">
                  <c:v>41704</c:v>
                </c:pt>
                <c:pt idx="261">
                  <c:v>41732</c:v>
                </c:pt>
                <c:pt idx="262">
                  <c:v>41753</c:v>
                </c:pt>
                <c:pt idx="263">
                  <c:v>41767</c:v>
                </c:pt>
                <c:pt idx="264">
                  <c:v>41795</c:v>
                </c:pt>
                <c:pt idx="265">
                  <c:v>41827</c:v>
                </c:pt>
                <c:pt idx="266">
                  <c:v>41858</c:v>
                </c:pt>
                <c:pt idx="267">
                  <c:v>41886</c:v>
                </c:pt>
                <c:pt idx="268">
                  <c:v>41907</c:v>
                </c:pt>
                <c:pt idx="269">
                  <c:v>41924</c:v>
                </c:pt>
                <c:pt idx="270">
                  <c:v>41941</c:v>
                </c:pt>
                <c:pt idx="271">
                  <c:v>41949</c:v>
                </c:pt>
                <c:pt idx="272">
                  <c:v>41981</c:v>
                </c:pt>
                <c:pt idx="273">
                  <c:v>42009</c:v>
                </c:pt>
                <c:pt idx="274">
                  <c:v>42043</c:v>
                </c:pt>
                <c:pt idx="275">
                  <c:v>42069</c:v>
                </c:pt>
                <c:pt idx="276">
                  <c:v>42103</c:v>
                </c:pt>
                <c:pt idx="277">
                  <c:v>42130</c:v>
                </c:pt>
                <c:pt idx="278">
                  <c:v>42157</c:v>
                </c:pt>
                <c:pt idx="279">
                  <c:v>42193</c:v>
                </c:pt>
                <c:pt idx="280">
                  <c:v>42221</c:v>
                </c:pt>
                <c:pt idx="281">
                  <c:v>42256</c:v>
                </c:pt>
                <c:pt idx="282">
                  <c:v>42284</c:v>
                </c:pt>
                <c:pt idx="283">
                  <c:v>42312</c:v>
                </c:pt>
                <c:pt idx="284">
                  <c:v>42340</c:v>
                </c:pt>
                <c:pt idx="285">
                  <c:v>42375</c:v>
                </c:pt>
                <c:pt idx="286">
                  <c:v>42390</c:v>
                </c:pt>
                <c:pt idx="287">
                  <c:v>42403</c:v>
                </c:pt>
                <c:pt idx="288">
                  <c:v>42431</c:v>
                </c:pt>
                <c:pt idx="289">
                  <c:v>42466</c:v>
                </c:pt>
                <c:pt idx="290">
                  <c:v>42494</c:v>
                </c:pt>
                <c:pt idx="291">
                  <c:v>42508</c:v>
                </c:pt>
                <c:pt idx="292">
                  <c:v>42522</c:v>
                </c:pt>
                <c:pt idx="293">
                  <c:v>42535</c:v>
                </c:pt>
                <c:pt idx="294">
                  <c:v>42564</c:v>
                </c:pt>
                <c:pt idx="295">
                  <c:v>42585</c:v>
                </c:pt>
                <c:pt idx="296">
                  <c:v>42620</c:v>
                </c:pt>
                <c:pt idx="297">
                  <c:v>42627</c:v>
                </c:pt>
                <c:pt idx="298">
                  <c:v>42648</c:v>
                </c:pt>
                <c:pt idx="299">
                  <c:v>42675</c:v>
                </c:pt>
                <c:pt idx="300">
                  <c:v>42683</c:v>
                </c:pt>
                <c:pt idx="301">
                  <c:v>42711</c:v>
                </c:pt>
                <c:pt idx="302">
                  <c:v>42739</c:v>
                </c:pt>
                <c:pt idx="303">
                  <c:v>42767</c:v>
                </c:pt>
                <c:pt idx="304">
                  <c:v>42795</c:v>
                </c:pt>
                <c:pt idx="305">
                  <c:v>42830</c:v>
                </c:pt>
                <c:pt idx="306">
                  <c:v>42858</c:v>
                </c:pt>
                <c:pt idx="307">
                  <c:v>42893</c:v>
                </c:pt>
                <c:pt idx="308">
                  <c:v>42921</c:v>
                </c:pt>
                <c:pt idx="309">
                  <c:v>42949</c:v>
                </c:pt>
                <c:pt idx="310">
                  <c:v>42984</c:v>
                </c:pt>
                <c:pt idx="311">
                  <c:v>43013</c:v>
                </c:pt>
              </c:numCache>
            </c:numRef>
          </c:cat>
          <c:val>
            <c:numRef>
              <c:f>'S27-Data'!$G$2:$G$313</c:f>
              <c:numCache>
                <c:formatCode>0%</c:formatCode>
                <c:ptCount val="312"/>
                <c:pt idx="0">
                  <c:v>0.4</c:v>
                </c:pt>
                <c:pt idx="1">
                  <c:v>0.35</c:v>
                </c:pt>
                <c:pt idx="2">
                  <c:v>0.33</c:v>
                </c:pt>
                <c:pt idx="3">
                  <c:v>0.35</c:v>
                </c:pt>
                <c:pt idx="4">
                  <c:v>0.36</c:v>
                </c:pt>
                <c:pt idx="5">
                  <c:v>0.35</c:v>
                </c:pt>
                <c:pt idx="6">
                  <c:v>0.39</c:v>
                </c:pt>
                <c:pt idx="7">
                  <c:v>0.31</c:v>
                </c:pt>
                <c:pt idx="8">
                  <c:v>0.35</c:v>
                </c:pt>
                <c:pt idx="9">
                  <c:v>0.3</c:v>
                </c:pt>
                <c:pt idx="10">
                  <c:v>0.3</c:v>
                </c:pt>
                <c:pt idx="11">
                  <c:v>0.32</c:v>
                </c:pt>
                <c:pt idx="12">
                  <c:v>0.31</c:v>
                </c:pt>
                <c:pt idx="13">
                  <c:v>0.32</c:v>
                </c:pt>
                <c:pt idx="14">
                  <c:v>0.31</c:v>
                </c:pt>
                <c:pt idx="15">
                  <c:v>0.31</c:v>
                </c:pt>
                <c:pt idx="16">
                  <c:v>0.33</c:v>
                </c:pt>
                <c:pt idx="17">
                  <c:v>0.27</c:v>
                </c:pt>
                <c:pt idx="18">
                  <c:v>0.28000000000000003</c:v>
                </c:pt>
                <c:pt idx="19">
                  <c:v>0.28000000000000003</c:v>
                </c:pt>
                <c:pt idx="20">
                  <c:v>0.28999999999999998</c:v>
                </c:pt>
                <c:pt idx="21">
                  <c:v>0.32</c:v>
                </c:pt>
                <c:pt idx="22">
                  <c:v>0.28999999999999998</c:v>
                </c:pt>
                <c:pt idx="23">
                  <c:v>0.28999999999999998</c:v>
                </c:pt>
                <c:pt idx="24">
                  <c:v>0.28000000000000003</c:v>
                </c:pt>
                <c:pt idx="25">
                  <c:v>0.27</c:v>
                </c:pt>
                <c:pt idx="26">
                  <c:v>0.3</c:v>
                </c:pt>
                <c:pt idx="27">
                  <c:v>0.32</c:v>
                </c:pt>
                <c:pt idx="28">
                  <c:v>0.28999999999999998</c:v>
                </c:pt>
                <c:pt idx="29">
                  <c:v>0.28999999999999998</c:v>
                </c:pt>
                <c:pt idx="30">
                  <c:v>0.27</c:v>
                </c:pt>
                <c:pt idx="31">
                  <c:v>0.27</c:v>
                </c:pt>
                <c:pt idx="32">
                  <c:v>0.31</c:v>
                </c:pt>
                <c:pt idx="33">
                  <c:v>0.28999999999999998</c:v>
                </c:pt>
                <c:pt idx="34">
                  <c:v>0.3</c:v>
                </c:pt>
                <c:pt idx="35">
                  <c:v>0.27</c:v>
                </c:pt>
                <c:pt idx="36">
                  <c:v>0.28999999999999998</c:v>
                </c:pt>
                <c:pt idx="37">
                  <c:v>0.36</c:v>
                </c:pt>
                <c:pt idx="38">
                  <c:v>0.35</c:v>
                </c:pt>
                <c:pt idx="39">
                  <c:v>0.3</c:v>
                </c:pt>
                <c:pt idx="40">
                  <c:v>0.31</c:v>
                </c:pt>
                <c:pt idx="41">
                  <c:v>0.27</c:v>
                </c:pt>
                <c:pt idx="42">
                  <c:v>0.31</c:v>
                </c:pt>
                <c:pt idx="43">
                  <c:v>0.31</c:v>
                </c:pt>
                <c:pt idx="44">
                  <c:v>0.28999999999999998</c:v>
                </c:pt>
                <c:pt idx="45">
                  <c:v>0.33</c:v>
                </c:pt>
                <c:pt idx="46">
                  <c:v>0.28999999999999998</c:v>
                </c:pt>
                <c:pt idx="47">
                  <c:v>0.34</c:v>
                </c:pt>
                <c:pt idx="48">
                  <c:v>0.3</c:v>
                </c:pt>
                <c:pt idx="49">
                  <c:v>0.33</c:v>
                </c:pt>
                <c:pt idx="50">
                  <c:v>0.34</c:v>
                </c:pt>
                <c:pt idx="51">
                  <c:v>0.34</c:v>
                </c:pt>
                <c:pt idx="52">
                  <c:v>0.31</c:v>
                </c:pt>
                <c:pt idx="53">
                  <c:v>0.32</c:v>
                </c:pt>
                <c:pt idx="54">
                  <c:v>0.31</c:v>
                </c:pt>
                <c:pt idx="55">
                  <c:v>0.33</c:v>
                </c:pt>
                <c:pt idx="56">
                  <c:v>0.31</c:v>
                </c:pt>
                <c:pt idx="57">
                  <c:v>0.37</c:v>
                </c:pt>
                <c:pt idx="58">
                  <c:v>0.35</c:v>
                </c:pt>
                <c:pt idx="59">
                  <c:v>0.3</c:v>
                </c:pt>
                <c:pt idx="60">
                  <c:v>0.34</c:v>
                </c:pt>
                <c:pt idx="61">
                  <c:v>0.32</c:v>
                </c:pt>
                <c:pt idx="62">
                  <c:v>0.34</c:v>
                </c:pt>
                <c:pt idx="63">
                  <c:v>0.37</c:v>
                </c:pt>
                <c:pt idx="64">
                  <c:v>0.33</c:v>
                </c:pt>
                <c:pt idx="65">
                  <c:v>0.34</c:v>
                </c:pt>
                <c:pt idx="66">
                  <c:v>0.33</c:v>
                </c:pt>
                <c:pt idx="67">
                  <c:v>0.33</c:v>
                </c:pt>
                <c:pt idx="68">
                  <c:v>0.3</c:v>
                </c:pt>
                <c:pt idx="69">
                  <c:v>0.37</c:v>
                </c:pt>
                <c:pt idx="70">
                  <c:v>0.33</c:v>
                </c:pt>
                <c:pt idx="71">
                  <c:v>0.34</c:v>
                </c:pt>
                <c:pt idx="72">
                  <c:v>0.3</c:v>
                </c:pt>
                <c:pt idx="73">
                  <c:v>0.31</c:v>
                </c:pt>
                <c:pt idx="74">
                  <c:v>0.38</c:v>
                </c:pt>
                <c:pt idx="75">
                  <c:v>0.36</c:v>
                </c:pt>
                <c:pt idx="76">
                  <c:v>0.36</c:v>
                </c:pt>
                <c:pt idx="77">
                  <c:v>0.33</c:v>
                </c:pt>
                <c:pt idx="78">
                  <c:v>0.34</c:v>
                </c:pt>
                <c:pt idx="79">
                  <c:v>0.32</c:v>
                </c:pt>
                <c:pt idx="80">
                  <c:v>0.34</c:v>
                </c:pt>
                <c:pt idx="81">
                  <c:v>0.39</c:v>
                </c:pt>
                <c:pt idx="82">
                  <c:v>0.31</c:v>
                </c:pt>
                <c:pt idx="83">
                  <c:v>0.33</c:v>
                </c:pt>
                <c:pt idx="84">
                  <c:v>0.36</c:v>
                </c:pt>
                <c:pt idx="85">
                  <c:v>0.33</c:v>
                </c:pt>
                <c:pt idx="86">
                  <c:v>0.33</c:v>
                </c:pt>
                <c:pt idx="87">
                  <c:v>0.35</c:v>
                </c:pt>
                <c:pt idx="88">
                  <c:v>0.37</c:v>
                </c:pt>
                <c:pt idx="89">
                  <c:v>0.35</c:v>
                </c:pt>
                <c:pt idx="90">
                  <c:v>0.36</c:v>
                </c:pt>
                <c:pt idx="91">
                  <c:v>0.35</c:v>
                </c:pt>
                <c:pt idx="92">
                  <c:v>0.27</c:v>
                </c:pt>
                <c:pt idx="93">
                  <c:v>0.36</c:v>
                </c:pt>
                <c:pt idx="94">
                  <c:v>0.33</c:v>
                </c:pt>
                <c:pt idx="95">
                  <c:v>0.37</c:v>
                </c:pt>
                <c:pt idx="96">
                  <c:v>0.28999999999999998</c:v>
                </c:pt>
                <c:pt idx="97">
                  <c:v>0.31</c:v>
                </c:pt>
                <c:pt idx="98">
                  <c:v>0.32</c:v>
                </c:pt>
                <c:pt idx="99">
                  <c:v>0.33</c:v>
                </c:pt>
                <c:pt idx="100">
                  <c:v>0.34</c:v>
                </c:pt>
                <c:pt idx="101">
                  <c:v>0.31</c:v>
                </c:pt>
                <c:pt idx="102">
                  <c:v>0.35</c:v>
                </c:pt>
                <c:pt idx="103">
                  <c:v>0.34</c:v>
                </c:pt>
                <c:pt idx="104">
                  <c:v>0.32</c:v>
                </c:pt>
                <c:pt idx="105">
                  <c:v>0.4</c:v>
                </c:pt>
                <c:pt idx="106">
                  <c:v>0.36</c:v>
                </c:pt>
                <c:pt idx="107">
                  <c:v>0.34</c:v>
                </c:pt>
                <c:pt idx="108">
                  <c:v>0.42</c:v>
                </c:pt>
                <c:pt idx="109">
                  <c:v>0.4</c:v>
                </c:pt>
                <c:pt idx="110">
                  <c:v>0.32</c:v>
                </c:pt>
                <c:pt idx="111">
                  <c:v>0.37</c:v>
                </c:pt>
                <c:pt idx="112">
                  <c:v>0.41</c:v>
                </c:pt>
                <c:pt idx="113">
                  <c:v>0.37</c:v>
                </c:pt>
                <c:pt idx="114">
                  <c:v>0.35</c:v>
                </c:pt>
                <c:pt idx="115">
                  <c:v>0.36</c:v>
                </c:pt>
                <c:pt idx="116">
                  <c:v>0.36</c:v>
                </c:pt>
                <c:pt idx="117">
                  <c:v>0.36</c:v>
                </c:pt>
                <c:pt idx="118">
                  <c:v>0.4</c:v>
                </c:pt>
                <c:pt idx="119">
                  <c:v>0.38</c:v>
                </c:pt>
                <c:pt idx="120">
                  <c:v>0.36</c:v>
                </c:pt>
                <c:pt idx="121">
                  <c:v>0.38</c:v>
                </c:pt>
                <c:pt idx="122">
                  <c:v>0.43</c:v>
                </c:pt>
                <c:pt idx="123">
                  <c:v>0.37</c:v>
                </c:pt>
                <c:pt idx="124">
                  <c:v>0.43</c:v>
                </c:pt>
                <c:pt idx="125">
                  <c:v>0.4</c:v>
                </c:pt>
                <c:pt idx="126">
                  <c:v>0.41</c:v>
                </c:pt>
                <c:pt idx="127">
                  <c:v>0.38</c:v>
                </c:pt>
                <c:pt idx="128">
                  <c:v>0.38</c:v>
                </c:pt>
                <c:pt idx="129">
                  <c:v>0.43</c:v>
                </c:pt>
                <c:pt idx="130">
                  <c:v>0.41</c:v>
                </c:pt>
                <c:pt idx="131">
                  <c:v>0.38</c:v>
                </c:pt>
                <c:pt idx="132">
                  <c:v>0.41</c:v>
                </c:pt>
                <c:pt idx="133">
                  <c:v>0.36</c:v>
                </c:pt>
                <c:pt idx="134">
                  <c:v>0.39</c:v>
                </c:pt>
                <c:pt idx="135">
                  <c:v>0.35</c:v>
                </c:pt>
                <c:pt idx="136">
                  <c:v>0.38</c:v>
                </c:pt>
                <c:pt idx="137">
                  <c:v>0.36</c:v>
                </c:pt>
                <c:pt idx="138">
                  <c:v>0.34</c:v>
                </c:pt>
                <c:pt idx="139">
                  <c:v>0.34</c:v>
                </c:pt>
                <c:pt idx="140">
                  <c:v>0.34</c:v>
                </c:pt>
                <c:pt idx="141">
                  <c:v>0.37</c:v>
                </c:pt>
                <c:pt idx="142">
                  <c:v>0.33</c:v>
                </c:pt>
                <c:pt idx="143">
                  <c:v>0.35</c:v>
                </c:pt>
                <c:pt idx="144">
                  <c:v>0.38</c:v>
                </c:pt>
                <c:pt idx="145">
                  <c:v>0.37</c:v>
                </c:pt>
                <c:pt idx="146">
                  <c:v>0.35</c:v>
                </c:pt>
                <c:pt idx="147">
                  <c:v>0.36</c:v>
                </c:pt>
                <c:pt idx="148">
                  <c:v>0.36</c:v>
                </c:pt>
                <c:pt idx="149">
                  <c:v>0.35</c:v>
                </c:pt>
                <c:pt idx="150">
                  <c:v>0.35</c:v>
                </c:pt>
                <c:pt idx="151">
                  <c:v>0.33</c:v>
                </c:pt>
                <c:pt idx="152">
                  <c:v>0.32</c:v>
                </c:pt>
                <c:pt idx="153">
                  <c:v>0.37</c:v>
                </c:pt>
                <c:pt idx="154">
                  <c:v>0.34</c:v>
                </c:pt>
                <c:pt idx="155">
                  <c:v>0.31</c:v>
                </c:pt>
                <c:pt idx="156">
                  <c:v>0.35</c:v>
                </c:pt>
                <c:pt idx="157">
                  <c:v>0.38</c:v>
                </c:pt>
                <c:pt idx="158">
                  <c:v>0.33</c:v>
                </c:pt>
                <c:pt idx="159">
                  <c:v>0.32</c:v>
                </c:pt>
                <c:pt idx="160">
                  <c:v>0.37</c:v>
                </c:pt>
                <c:pt idx="161">
                  <c:v>0.35</c:v>
                </c:pt>
                <c:pt idx="162">
                  <c:v>0.33</c:v>
                </c:pt>
                <c:pt idx="163">
                  <c:v>0.35</c:v>
                </c:pt>
                <c:pt idx="164">
                  <c:v>0.33</c:v>
                </c:pt>
                <c:pt idx="165">
                  <c:v>0.35</c:v>
                </c:pt>
                <c:pt idx="166">
                  <c:v>0.36</c:v>
                </c:pt>
                <c:pt idx="167">
                  <c:v>0.36</c:v>
                </c:pt>
                <c:pt idx="168">
                  <c:v>0.35</c:v>
                </c:pt>
                <c:pt idx="169">
                  <c:v>0.35</c:v>
                </c:pt>
                <c:pt idx="170">
                  <c:v>0.4</c:v>
                </c:pt>
                <c:pt idx="171">
                  <c:v>0.36</c:v>
                </c:pt>
                <c:pt idx="172">
                  <c:v>0.34</c:v>
                </c:pt>
                <c:pt idx="173">
                  <c:v>0.37</c:v>
                </c:pt>
                <c:pt idx="174">
                  <c:v>0.37</c:v>
                </c:pt>
                <c:pt idx="175">
                  <c:v>0.33</c:v>
                </c:pt>
                <c:pt idx="176">
                  <c:v>0.39</c:v>
                </c:pt>
                <c:pt idx="177">
                  <c:v>0.35</c:v>
                </c:pt>
                <c:pt idx="178">
                  <c:v>0.36</c:v>
                </c:pt>
                <c:pt idx="179">
                  <c:v>0.4</c:v>
                </c:pt>
                <c:pt idx="180">
                  <c:v>0.38</c:v>
                </c:pt>
                <c:pt idx="181">
                  <c:v>0.41</c:v>
                </c:pt>
                <c:pt idx="182">
                  <c:v>0.36</c:v>
                </c:pt>
                <c:pt idx="183">
                  <c:v>0.36</c:v>
                </c:pt>
                <c:pt idx="184">
                  <c:v>0.4</c:v>
                </c:pt>
                <c:pt idx="185">
                  <c:v>0.39</c:v>
                </c:pt>
                <c:pt idx="186">
                  <c:v>0.4</c:v>
                </c:pt>
                <c:pt idx="187">
                  <c:v>0.42</c:v>
                </c:pt>
                <c:pt idx="188">
                  <c:v>0.36</c:v>
                </c:pt>
                <c:pt idx="189">
                  <c:v>0.4</c:v>
                </c:pt>
                <c:pt idx="190">
                  <c:v>0.33</c:v>
                </c:pt>
                <c:pt idx="191">
                  <c:v>0.4</c:v>
                </c:pt>
                <c:pt idx="192">
                  <c:v>0.37</c:v>
                </c:pt>
                <c:pt idx="193">
                  <c:v>0.4</c:v>
                </c:pt>
                <c:pt idx="194">
                  <c:v>0.41</c:v>
                </c:pt>
                <c:pt idx="195">
                  <c:v>0.41</c:v>
                </c:pt>
                <c:pt idx="196">
                  <c:v>0.34</c:v>
                </c:pt>
                <c:pt idx="197">
                  <c:v>0.37</c:v>
                </c:pt>
                <c:pt idx="198">
                  <c:v>0.34</c:v>
                </c:pt>
                <c:pt idx="199">
                  <c:v>0.36</c:v>
                </c:pt>
                <c:pt idx="200">
                  <c:v>0.34</c:v>
                </c:pt>
                <c:pt idx="201">
                  <c:v>0.36</c:v>
                </c:pt>
                <c:pt idx="202">
                  <c:v>0.41</c:v>
                </c:pt>
                <c:pt idx="203">
                  <c:v>0.4</c:v>
                </c:pt>
                <c:pt idx="204">
                  <c:v>0.34</c:v>
                </c:pt>
                <c:pt idx="205">
                  <c:v>0.37</c:v>
                </c:pt>
                <c:pt idx="206">
                  <c:v>0.42</c:v>
                </c:pt>
                <c:pt idx="207">
                  <c:v>0.4</c:v>
                </c:pt>
                <c:pt idx="208">
                  <c:v>0.39</c:v>
                </c:pt>
                <c:pt idx="209">
                  <c:v>0.4</c:v>
                </c:pt>
                <c:pt idx="210">
                  <c:v>0.42</c:v>
                </c:pt>
                <c:pt idx="211">
                  <c:v>0.36</c:v>
                </c:pt>
                <c:pt idx="212">
                  <c:v>0.37</c:v>
                </c:pt>
                <c:pt idx="213">
                  <c:v>0.38</c:v>
                </c:pt>
                <c:pt idx="214">
                  <c:v>0.39</c:v>
                </c:pt>
                <c:pt idx="215">
                  <c:v>0.42</c:v>
                </c:pt>
                <c:pt idx="216">
                  <c:v>0.42</c:v>
                </c:pt>
                <c:pt idx="217">
                  <c:v>0.44</c:v>
                </c:pt>
                <c:pt idx="218">
                  <c:v>0.44</c:v>
                </c:pt>
                <c:pt idx="219">
                  <c:v>0.46</c:v>
                </c:pt>
                <c:pt idx="220">
                  <c:v>0.41</c:v>
                </c:pt>
                <c:pt idx="221">
                  <c:v>0.35</c:v>
                </c:pt>
                <c:pt idx="222">
                  <c:v>0.45</c:v>
                </c:pt>
                <c:pt idx="223">
                  <c:v>0.42</c:v>
                </c:pt>
                <c:pt idx="224">
                  <c:v>0.42</c:v>
                </c:pt>
                <c:pt idx="225">
                  <c:v>0.43</c:v>
                </c:pt>
                <c:pt idx="226">
                  <c:v>0.43</c:v>
                </c:pt>
                <c:pt idx="227">
                  <c:v>0.42</c:v>
                </c:pt>
                <c:pt idx="228">
                  <c:v>0.41</c:v>
                </c:pt>
                <c:pt idx="229">
                  <c:v>0.38</c:v>
                </c:pt>
                <c:pt idx="230">
                  <c:v>0.44</c:v>
                </c:pt>
                <c:pt idx="231">
                  <c:v>0.39</c:v>
                </c:pt>
                <c:pt idx="232">
                  <c:v>0.41</c:v>
                </c:pt>
                <c:pt idx="233">
                  <c:v>0.41</c:v>
                </c:pt>
                <c:pt idx="234">
                  <c:v>0.42</c:v>
                </c:pt>
                <c:pt idx="235">
                  <c:v>0.41</c:v>
                </c:pt>
                <c:pt idx="236">
                  <c:v>0.36</c:v>
                </c:pt>
                <c:pt idx="237">
                  <c:v>0.38</c:v>
                </c:pt>
                <c:pt idx="238">
                  <c:v>0.33</c:v>
                </c:pt>
                <c:pt idx="239">
                  <c:v>0.38</c:v>
                </c:pt>
                <c:pt idx="240">
                  <c:v>0.38</c:v>
                </c:pt>
                <c:pt idx="241">
                  <c:v>0.37</c:v>
                </c:pt>
                <c:pt idx="242">
                  <c:v>0.39</c:v>
                </c:pt>
                <c:pt idx="243">
                  <c:v>0.35</c:v>
                </c:pt>
                <c:pt idx="244">
                  <c:v>0.36</c:v>
                </c:pt>
                <c:pt idx="245">
                  <c:v>0.38</c:v>
                </c:pt>
                <c:pt idx="246">
                  <c:v>0.38</c:v>
                </c:pt>
                <c:pt idx="247">
                  <c:v>0.36</c:v>
                </c:pt>
                <c:pt idx="248">
                  <c:v>0.4</c:v>
                </c:pt>
                <c:pt idx="249">
                  <c:v>0.39</c:v>
                </c:pt>
                <c:pt idx="250">
                  <c:v>0.41</c:v>
                </c:pt>
                <c:pt idx="251">
                  <c:v>0.41</c:v>
                </c:pt>
                <c:pt idx="252">
                  <c:v>0.42</c:v>
                </c:pt>
                <c:pt idx="253">
                  <c:v>0.43</c:v>
                </c:pt>
                <c:pt idx="254">
                  <c:v>0.45</c:v>
                </c:pt>
                <c:pt idx="255">
                  <c:v>0.47</c:v>
                </c:pt>
                <c:pt idx="256">
                  <c:v>0.46</c:v>
                </c:pt>
                <c:pt idx="257">
                  <c:v>0.44</c:v>
                </c:pt>
                <c:pt idx="258">
                  <c:v>0.45</c:v>
                </c:pt>
                <c:pt idx="259">
                  <c:v>0.45</c:v>
                </c:pt>
                <c:pt idx="260">
                  <c:v>0.42</c:v>
                </c:pt>
                <c:pt idx="261">
                  <c:v>0.42</c:v>
                </c:pt>
                <c:pt idx="262">
                  <c:v>0.43</c:v>
                </c:pt>
                <c:pt idx="263">
                  <c:v>0.43</c:v>
                </c:pt>
                <c:pt idx="264">
                  <c:v>0.46</c:v>
                </c:pt>
                <c:pt idx="265">
                  <c:v>0.45</c:v>
                </c:pt>
                <c:pt idx="266">
                  <c:v>0.4</c:v>
                </c:pt>
                <c:pt idx="267">
                  <c:v>0.47</c:v>
                </c:pt>
                <c:pt idx="268">
                  <c:v>0.42</c:v>
                </c:pt>
                <c:pt idx="269">
                  <c:v>0.35</c:v>
                </c:pt>
                <c:pt idx="270">
                  <c:v>0.39</c:v>
                </c:pt>
                <c:pt idx="271">
                  <c:v>0.41</c:v>
                </c:pt>
                <c:pt idx="272">
                  <c:v>0.4</c:v>
                </c:pt>
                <c:pt idx="273">
                  <c:v>0.42</c:v>
                </c:pt>
                <c:pt idx="274">
                  <c:v>0.43</c:v>
                </c:pt>
                <c:pt idx="275">
                  <c:v>0.44</c:v>
                </c:pt>
                <c:pt idx="276">
                  <c:v>0.42</c:v>
                </c:pt>
                <c:pt idx="277">
                  <c:v>0.41</c:v>
                </c:pt>
                <c:pt idx="278">
                  <c:v>0.41</c:v>
                </c:pt>
                <c:pt idx="279">
                  <c:v>0.46</c:v>
                </c:pt>
                <c:pt idx="280">
                  <c:v>0.41</c:v>
                </c:pt>
                <c:pt idx="281">
                  <c:v>0.43</c:v>
                </c:pt>
                <c:pt idx="282">
                  <c:v>0.42</c:v>
                </c:pt>
                <c:pt idx="283">
                  <c:v>0.39</c:v>
                </c:pt>
                <c:pt idx="284">
                  <c:v>0.4</c:v>
                </c:pt>
                <c:pt idx="285">
                  <c:v>0.44</c:v>
                </c:pt>
                <c:pt idx="286">
                  <c:v>0.39</c:v>
                </c:pt>
                <c:pt idx="287">
                  <c:v>0.37</c:v>
                </c:pt>
                <c:pt idx="288">
                  <c:v>0.38</c:v>
                </c:pt>
                <c:pt idx="289">
                  <c:v>0.44</c:v>
                </c:pt>
                <c:pt idx="290">
                  <c:v>0.37</c:v>
                </c:pt>
                <c:pt idx="291">
                  <c:v>0.45</c:v>
                </c:pt>
                <c:pt idx="292">
                  <c:v>0.41</c:v>
                </c:pt>
                <c:pt idx="293">
                  <c:v>0.39</c:v>
                </c:pt>
                <c:pt idx="294">
                  <c:v>0.42</c:v>
                </c:pt>
                <c:pt idx="295">
                  <c:v>0.38</c:v>
                </c:pt>
                <c:pt idx="296">
                  <c:v>0.38</c:v>
                </c:pt>
                <c:pt idx="297">
                  <c:v>0.4</c:v>
                </c:pt>
                <c:pt idx="298">
                  <c:v>0.36</c:v>
                </c:pt>
                <c:pt idx="299">
                  <c:v>0.36</c:v>
                </c:pt>
                <c:pt idx="300">
                  <c:v>0.4</c:v>
                </c:pt>
                <c:pt idx="301">
                  <c:v>0.39</c:v>
                </c:pt>
                <c:pt idx="302">
                  <c:v>0.44</c:v>
                </c:pt>
                <c:pt idx="303">
                  <c:v>0.37</c:v>
                </c:pt>
                <c:pt idx="304">
                  <c:v>0.42</c:v>
                </c:pt>
                <c:pt idx="305">
                  <c:v>0.44</c:v>
                </c:pt>
                <c:pt idx="306">
                  <c:v>0.4</c:v>
                </c:pt>
                <c:pt idx="307">
                  <c:v>0.42</c:v>
                </c:pt>
                <c:pt idx="308">
                  <c:v>0.45</c:v>
                </c:pt>
                <c:pt idx="309">
                  <c:v>0.41</c:v>
                </c:pt>
                <c:pt idx="310">
                  <c:v>0.4</c:v>
                </c:pt>
                <c:pt idx="311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DE-4F6C-9ED6-F73A733F4A84}"/>
            </c:ext>
          </c:extLst>
        </c:ser>
        <c:ser>
          <c:idx val="2"/>
          <c:order val="2"/>
          <c:tx>
            <c:strRef>
              <c:f>'S27-Data'!$H$1</c:f>
              <c:strCache>
                <c:ptCount val="1"/>
                <c:pt idx="0">
                  <c:v>Democrat</c:v>
                </c:pt>
              </c:strCache>
            </c:strRef>
          </c:tx>
          <c:spPr>
            <a:ln w="19050">
              <a:solidFill>
                <a:srgbClr val="C0C0C0"/>
              </a:solidFill>
            </a:ln>
          </c:spPr>
          <c:marker>
            <c:symbol val="none"/>
          </c:marker>
          <c:dLbls>
            <c:dLbl>
              <c:idx val="309"/>
              <c:layout>
                <c:manualLayout>
                  <c:x val="-5.3176430042767918E-2"/>
                  <c:y val="0.2253384733158355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Democrats</a:t>
                    </a:r>
                    <a:r>
                      <a:rPr lang="en-US" baseline="0"/>
                      <a:t> </a:t>
                    </a:r>
                    <a:r>
                      <a:rPr lang="en-US"/>
                      <a:t>Oct</a:t>
                    </a:r>
                    <a:r>
                      <a:rPr lang="en-US" baseline="0"/>
                      <a:t> 2017: </a:t>
                    </a:r>
                    <a:r>
                      <a:rPr lang="en-US"/>
                      <a:t>31%</a:t>
                    </a:r>
                    <a:endParaRPr lang="en-US" baseline="0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9DE-4F6C-9ED6-F73A733F4A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1750">
                <a:solidFill>
                  <a:srgbClr val="0D3A70"/>
                </a:solidFill>
              </a:ln>
            </c:spPr>
            <c:trendlineType val="movingAvg"/>
            <c:period val="12"/>
            <c:dispRSqr val="0"/>
            <c:dispEq val="0"/>
          </c:trendline>
          <c:cat>
            <c:numRef>
              <c:f>'S27-Data'!$E$2:$E$313</c:f>
              <c:numCache>
                <c:formatCode>m/d/yyyy</c:formatCode>
                <c:ptCount val="312"/>
                <c:pt idx="0">
                  <c:v>37988</c:v>
                </c:pt>
                <c:pt idx="1">
                  <c:v>37995</c:v>
                </c:pt>
                <c:pt idx="2">
                  <c:v>37998</c:v>
                </c:pt>
                <c:pt idx="3">
                  <c:v>38015</c:v>
                </c:pt>
                <c:pt idx="4">
                  <c:v>38023</c:v>
                </c:pt>
                <c:pt idx="5">
                  <c:v>38026</c:v>
                </c:pt>
                <c:pt idx="6">
                  <c:v>38033</c:v>
                </c:pt>
                <c:pt idx="7">
                  <c:v>38051</c:v>
                </c:pt>
                <c:pt idx="8">
                  <c:v>38054</c:v>
                </c:pt>
                <c:pt idx="9">
                  <c:v>38072</c:v>
                </c:pt>
                <c:pt idx="10">
                  <c:v>38082</c:v>
                </c:pt>
                <c:pt idx="11">
                  <c:v>38093</c:v>
                </c:pt>
                <c:pt idx="12">
                  <c:v>38109</c:v>
                </c:pt>
                <c:pt idx="13">
                  <c:v>38114</c:v>
                </c:pt>
                <c:pt idx="14">
                  <c:v>38128</c:v>
                </c:pt>
                <c:pt idx="15">
                  <c:v>38141</c:v>
                </c:pt>
                <c:pt idx="16">
                  <c:v>38159</c:v>
                </c:pt>
                <c:pt idx="17">
                  <c:v>38176</c:v>
                </c:pt>
                <c:pt idx="18">
                  <c:v>38187</c:v>
                </c:pt>
                <c:pt idx="19">
                  <c:v>38198</c:v>
                </c:pt>
                <c:pt idx="20">
                  <c:v>38208</c:v>
                </c:pt>
                <c:pt idx="21">
                  <c:v>38222</c:v>
                </c:pt>
                <c:pt idx="22">
                  <c:v>38233</c:v>
                </c:pt>
                <c:pt idx="23">
                  <c:v>38243</c:v>
                </c:pt>
                <c:pt idx="24">
                  <c:v>38254</c:v>
                </c:pt>
                <c:pt idx="25">
                  <c:v>38261</c:v>
                </c:pt>
                <c:pt idx="26">
                  <c:v>38269</c:v>
                </c:pt>
                <c:pt idx="27">
                  <c:v>38271</c:v>
                </c:pt>
                <c:pt idx="28">
                  <c:v>38274</c:v>
                </c:pt>
                <c:pt idx="29">
                  <c:v>38282</c:v>
                </c:pt>
                <c:pt idx="30">
                  <c:v>38289</c:v>
                </c:pt>
                <c:pt idx="31">
                  <c:v>38298</c:v>
                </c:pt>
                <c:pt idx="32">
                  <c:v>38310</c:v>
                </c:pt>
                <c:pt idx="33">
                  <c:v>38326</c:v>
                </c:pt>
                <c:pt idx="34">
                  <c:v>38338</c:v>
                </c:pt>
                <c:pt idx="35">
                  <c:v>38355</c:v>
                </c:pt>
                <c:pt idx="36">
                  <c:v>38359</c:v>
                </c:pt>
                <c:pt idx="37">
                  <c:v>38366</c:v>
                </c:pt>
                <c:pt idx="38">
                  <c:v>38387</c:v>
                </c:pt>
                <c:pt idx="39">
                  <c:v>38390</c:v>
                </c:pt>
                <c:pt idx="40">
                  <c:v>38404</c:v>
                </c:pt>
                <c:pt idx="41">
                  <c:v>38408</c:v>
                </c:pt>
                <c:pt idx="42">
                  <c:v>38418</c:v>
                </c:pt>
                <c:pt idx="43">
                  <c:v>38429</c:v>
                </c:pt>
                <c:pt idx="44">
                  <c:v>38432</c:v>
                </c:pt>
                <c:pt idx="45">
                  <c:v>38443</c:v>
                </c:pt>
                <c:pt idx="46">
                  <c:v>38460</c:v>
                </c:pt>
                <c:pt idx="47">
                  <c:v>38471</c:v>
                </c:pt>
                <c:pt idx="48">
                  <c:v>38474</c:v>
                </c:pt>
                <c:pt idx="49">
                  <c:v>38492</c:v>
                </c:pt>
                <c:pt idx="50">
                  <c:v>38495</c:v>
                </c:pt>
                <c:pt idx="51">
                  <c:v>38509</c:v>
                </c:pt>
                <c:pt idx="52">
                  <c:v>38519</c:v>
                </c:pt>
                <c:pt idx="53">
                  <c:v>38527</c:v>
                </c:pt>
                <c:pt idx="54">
                  <c:v>38532</c:v>
                </c:pt>
                <c:pt idx="55">
                  <c:v>38540</c:v>
                </c:pt>
                <c:pt idx="56">
                  <c:v>38555</c:v>
                </c:pt>
                <c:pt idx="57">
                  <c:v>38558</c:v>
                </c:pt>
                <c:pt idx="58">
                  <c:v>38569</c:v>
                </c:pt>
                <c:pt idx="59">
                  <c:v>38572</c:v>
                </c:pt>
                <c:pt idx="60">
                  <c:v>38586</c:v>
                </c:pt>
                <c:pt idx="61">
                  <c:v>38592</c:v>
                </c:pt>
                <c:pt idx="62">
                  <c:v>38603</c:v>
                </c:pt>
                <c:pt idx="63">
                  <c:v>38607</c:v>
                </c:pt>
                <c:pt idx="64">
                  <c:v>38611</c:v>
                </c:pt>
                <c:pt idx="65">
                  <c:v>38621</c:v>
                </c:pt>
                <c:pt idx="66">
                  <c:v>38638</c:v>
                </c:pt>
                <c:pt idx="67">
                  <c:v>38646</c:v>
                </c:pt>
                <c:pt idx="68">
                  <c:v>38649</c:v>
                </c:pt>
                <c:pt idx="69">
                  <c:v>38653</c:v>
                </c:pt>
                <c:pt idx="70">
                  <c:v>38663</c:v>
                </c:pt>
                <c:pt idx="71">
                  <c:v>38667</c:v>
                </c:pt>
                <c:pt idx="72">
                  <c:v>38673</c:v>
                </c:pt>
                <c:pt idx="73">
                  <c:v>38691</c:v>
                </c:pt>
                <c:pt idx="74">
                  <c:v>38695</c:v>
                </c:pt>
                <c:pt idx="75">
                  <c:v>38702</c:v>
                </c:pt>
                <c:pt idx="76">
                  <c:v>38705</c:v>
                </c:pt>
                <c:pt idx="77">
                  <c:v>38723</c:v>
                </c:pt>
                <c:pt idx="78">
                  <c:v>38726</c:v>
                </c:pt>
                <c:pt idx="79">
                  <c:v>38737</c:v>
                </c:pt>
                <c:pt idx="80">
                  <c:v>38754</c:v>
                </c:pt>
                <c:pt idx="81">
                  <c:v>38757</c:v>
                </c:pt>
                <c:pt idx="82">
                  <c:v>38776</c:v>
                </c:pt>
                <c:pt idx="83">
                  <c:v>38786</c:v>
                </c:pt>
                <c:pt idx="84">
                  <c:v>38789</c:v>
                </c:pt>
                <c:pt idx="85">
                  <c:v>38814</c:v>
                </c:pt>
                <c:pt idx="86">
                  <c:v>38817</c:v>
                </c:pt>
                <c:pt idx="87">
                  <c:v>38835</c:v>
                </c:pt>
                <c:pt idx="88">
                  <c:v>38842</c:v>
                </c:pt>
                <c:pt idx="89">
                  <c:v>38845</c:v>
                </c:pt>
                <c:pt idx="90">
                  <c:v>38849</c:v>
                </c:pt>
                <c:pt idx="91">
                  <c:v>38869</c:v>
                </c:pt>
                <c:pt idx="92">
                  <c:v>38877</c:v>
                </c:pt>
                <c:pt idx="93">
                  <c:v>38891</c:v>
                </c:pt>
                <c:pt idx="94">
                  <c:v>38904</c:v>
                </c:pt>
                <c:pt idx="95">
                  <c:v>38919</c:v>
                </c:pt>
                <c:pt idx="96">
                  <c:v>38926</c:v>
                </c:pt>
                <c:pt idx="97">
                  <c:v>38936</c:v>
                </c:pt>
                <c:pt idx="98">
                  <c:v>38947</c:v>
                </c:pt>
                <c:pt idx="99">
                  <c:v>38967</c:v>
                </c:pt>
                <c:pt idx="100">
                  <c:v>38975</c:v>
                </c:pt>
                <c:pt idx="101">
                  <c:v>38996</c:v>
                </c:pt>
                <c:pt idx="102">
                  <c:v>38999</c:v>
                </c:pt>
                <c:pt idx="103">
                  <c:v>39010</c:v>
                </c:pt>
                <c:pt idx="104">
                  <c:v>39023</c:v>
                </c:pt>
                <c:pt idx="105">
                  <c:v>39030</c:v>
                </c:pt>
                <c:pt idx="106">
                  <c:v>39059</c:v>
                </c:pt>
                <c:pt idx="107">
                  <c:v>39062</c:v>
                </c:pt>
                <c:pt idx="108">
                  <c:v>39087</c:v>
                </c:pt>
                <c:pt idx="109">
                  <c:v>39094</c:v>
                </c:pt>
                <c:pt idx="110">
                  <c:v>39097</c:v>
                </c:pt>
                <c:pt idx="111">
                  <c:v>39114</c:v>
                </c:pt>
                <c:pt idx="112">
                  <c:v>39122</c:v>
                </c:pt>
                <c:pt idx="113">
                  <c:v>39143</c:v>
                </c:pt>
                <c:pt idx="114">
                  <c:v>39152</c:v>
                </c:pt>
                <c:pt idx="115">
                  <c:v>39164</c:v>
                </c:pt>
                <c:pt idx="116">
                  <c:v>39174</c:v>
                </c:pt>
                <c:pt idx="117">
                  <c:v>39185</c:v>
                </c:pt>
                <c:pt idx="118">
                  <c:v>39206</c:v>
                </c:pt>
                <c:pt idx="119">
                  <c:v>39212</c:v>
                </c:pt>
                <c:pt idx="120">
                  <c:v>39234</c:v>
                </c:pt>
                <c:pt idx="121">
                  <c:v>39244</c:v>
                </c:pt>
                <c:pt idx="122">
                  <c:v>39269</c:v>
                </c:pt>
                <c:pt idx="123">
                  <c:v>39275</c:v>
                </c:pt>
                <c:pt idx="124">
                  <c:v>39297</c:v>
                </c:pt>
                <c:pt idx="125">
                  <c:v>39307</c:v>
                </c:pt>
                <c:pt idx="126">
                  <c:v>39332</c:v>
                </c:pt>
                <c:pt idx="127">
                  <c:v>39339</c:v>
                </c:pt>
                <c:pt idx="128">
                  <c:v>39359</c:v>
                </c:pt>
                <c:pt idx="129">
                  <c:v>39367</c:v>
                </c:pt>
                <c:pt idx="130">
                  <c:v>39388</c:v>
                </c:pt>
                <c:pt idx="131">
                  <c:v>39397</c:v>
                </c:pt>
                <c:pt idx="132">
                  <c:v>39416</c:v>
                </c:pt>
                <c:pt idx="133">
                  <c:v>39422</c:v>
                </c:pt>
                <c:pt idx="134">
                  <c:v>39430</c:v>
                </c:pt>
                <c:pt idx="135">
                  <c:v>39451</c:v>
                </c:pt>
                <c:pt idx="136">
                  <c:v>39457</c:v>
                </c:pt>
                <c:pt idx="137">
                  <c:v>39477</c:v>
                </c:pt>
                <c:pt idx="138">
                  <c:v>39486</c:v>
                </c:pt>
                <c:pt idx="139">
                  <c:v>39489</c:v>
                </c:pt>
                <c:pt idx="140">
                  <c:v>39499</c:v>
                </c:pt>
                <c:pt idx="141">
                  <c:v>39513</c:v>
                </c:pt>
                <c:pt idx="142">
                  <c:v>39521</c:v>
                </c:pt>
                <c:pt idx="143">
                  <c:v>39544</c:v>
                </c:pt>
                <c:pt idx="144">
                  <c:v>39556</c:v>
                </c:pt>
                <c:pt idx="145">
                  <c:v>39569</c:v>
                </c:pt>
                <c:pt idx="146">
                  <c:v>39576</c:v>
                </c:pt>
                <c:pt idx="147">
                  <c:v>39598</c:v>
                </c:pt>
                <c:pt idx="148">
                  <c:v>39608</c:v>
                </c:pt>
                <c:pt idx="149">
                  <c:v>39614</c:v>
                </c:pt>
                <c:pt idx="150">
                  <c:v>39639</c:v>
                </c:pt>
                <c:pt idx="151">
                  <c:v>39654</c:v>
                </c:pt>
                <c:pt idx="152">
                  <c:v>39667</c:v>
                </c:pt>
                <c:pt idx="153">
                  <c:v>39681</c:v>
                </c:pt>
                <c:pt idx="154">
                  <c:v>39696</c:v>
                </c:pt>
                <c:pt idx="155">
                  <c:v>39699</c:v>
                </c:pt>
                <c:pt idx="156">
                  <c:v>39717</c:v>
                </c:pt>
                <c:pt idx="157">
                  <c:v>39724</c:v>
                </c:pt>
                <c:pt idx="158">
                  <c:v>39731</c:v>
                </c:pt>
                <c:pt idx="159">
                  <c:v>39744</c:v>
                </c:pt>
                <c:pt idx="160">
                  <c:v>39759</c:v>
                </c:pt>
                <c:pt idx="161">
                  <c:v>39765</c:v>
                </c:pt>
                <c:pt idx="162">
                  <c:v>39786</c:v>
                </c:pt>
                <c:pt idx="163">
                  <c:v>39794</c:v>
                </c:pt>
                <c:pt idx="164">
                  <c:v>39822</c:v>
                </c:pt>
                <c:pt idx="165">
                  <c:v>39843</c:v>
                </c:pt>
                <c:pt idx="166">
                  <c:v>39853</c:v>
                </c:pt>
                <c:pt idx="167">
                  <c:v>39864</c:v>
                </c:pt>
                <c:pt idx="168">
                  <c:v>39877</c:v>
                </c:pt>
                <c:pt idx="169">
                  <c:v>39899</c:v>
                </c:pt>
                <c:pt idx="170">
                  <c:v>39909</c:v>
                </c:pt>
                <c:pt idx="171">
                  <c:v>39923</c:v>
                </c:pt>
                <c:pt idx="172">
                  <c:v>39940</c:v>
                </c:pt>
                <c:pt idx="173">
                  <c:v>39962</c:v>
                </c:pt>
                <c:pt idx="174">
                  <c:v>39978</c:v>
                </c:pt>
                <c:pt idx="175">
                  <c:v>40004</c:v>
                </c:pt>
                <c:pt idx="176">
                  <c:v>40011</c:v>
                </c:pt>
                <c:pt idx="177">
                  <c:v>40031</c:v>
                </c:pt>
                <c:pt idx="178">
                  <c:v>40056</c:v>
                </c:pt>
                <c:pt idx="179">
                  <c:v>40067</c:v>
                </c:pt>
                <c:pt idx="180">
                  <c:v>40087</c:v>
                </c:pt>
                <c:pt idx="181">
                  <c:v>40102</c:v>
                </c:pt>
                <c:pt idx="182">
                  <c:v>40158</c:v>
                </c:pt>
                <c:pt idx="183">
                  <c:v>40186</c:v>
                </c:pt>
                <c:pt idx="184">
                  <c:v>40210</c:v>
                </c:pt>
                <c:pt idx="185">
                  <c:v>40241</c:v>
                </c:pt>
                <c:pt idx="186">
                  <c:v>40263</c:v>
                </c:pt>
                <c:pt idx="187">
                  <c:v>40276</c:v>
                </c:pt>
                <c:pt idx="188">
                  <c:v>40301</c:v>
                </c:pt>
                <c:pt idx="189">
                  <c:v>40322</c:v>
                </c:pt>
                <c:pt idx="190">
                  <c:v>40340</c:v>
                </c:pt>
                <c:pt idx="191">
                  <c:v>40367</c:v>
                </c:pt>
                <c:pt idx="192">
                  <c:v>40386</c:v>
                </c:pt>
                <c:pt idx="193">
                  <c:v>40395</c:v>
                </c:pt>
                <c:pt idx="194">
                  <c:v>40417</c:v>
                </c:pt>
                <c:pt idx="195">
                  <c:v>40434</c:v>
                </c:pt>
                <c:pt idx="196">
                  <c:v>40444</c:v>
                </c:pt>
                <c:pt idx="197">
                  <c:v>40451</c:v>
                </c:pt>
                <c:pt idx="198">
                  <c:v>40458</c:v>
                </c:pt>
                <c:pt idx="199">
                  <c:v>40465</c:v>
                </c:pt>
                <c:pt idx="200">
                  <c:v>40472</c:v>
                </c:pt>
                <c:pt idx="201">
                  <c:v>40479</c:v>
                </c:pt>
                <c:pt idx="202">
                  <c:v>40486</c:v>
                </c:pt>
                <c:pt idx="203">
                  <c:v>40501</c:v>
                </c:pt>
                <c:pt idx="204">
                  <c:v>40522</c:v>
                </c:pt>
                <c:pt idx="205">
                  <c:v>40550</c:v>
                </c:pt>
                <c:pt idx="206">
                  <c:v>40557</c:v>
                </c:pt>
                <c:pt idx="207">
                  <c:v>40576</c:v>
                </c:pt>
                <c:pt idx="208">
                  <c:v>40605</c:v>
                </c:pt>
                <c:pt idx="209">
                  <c:v>40627</c:v>
                </c:pt>
                <c:pt idx="210">
                  <c:v>40640</c:v>
                </c:pt>
                <c:pt idx="211">
                  <c:v>40653</c:v>
                </c:pt>
                <c:pt idx="212">
                  <c:v>40668</c:v>
                </c:pt>
                <c:pt idx="213">
                  <c:v>40703</c:v>
                </c:pt>
                <c:pt idx="214">
                  <c:v>40731</c:v>
                </c:pt>
                <c:pt idx="215">
                  <c:v>40736</c:v>
                </c:pt>
                <c:pt idx="216">
                  <c:v>40759</c:v>
                </c:pt>
                <c:pt idx="217">
                  <c:v>40766</c:v>
                </c:pt>
                <c:pt idx="218">
                  <c:v>40794</c:v>
                </c:pt>
                <c:pt idx="219">
                  <c:v>40801</c:v>
                </c:pt>
                <c:pt idx="220">
                  <c:v>40822</c:v>
                </c:pt>
                <c:pt idx="221">
                  <c:v>40850</c:v>
                </c:pt>
                <c:pt idx="222">
                  <c:v>40875</c:v>
                </c:pt>
                <c:pt idx="223">
                  <c:v>40892</c:v>
                </c:pt>
                <c:pt idx="224">
                  <c:v>40913</c:v>
                </c:pt>
                <c:pt idx="225">
                  <c:v>40941</c:v>
                </c:pt>
                <c:pt idx="226">
                  <c:v>40955</c:v>
                </c:pt>
                <c:pt idx="227">
                  <c:v>40976</c:v>
                </c:pt>
                <c:pt idx="228">
                  <c:v>41008</c:v>
                </c:pt>
                <c:pt idx="229">
                  <c:v>41032</c:v>
                </c:pt>
                <c:pt idx="230">
                  <c:v>41039</c:v>
                </c:pt>
                <c:pt idx="231">
                  <c:v>41067</c:v>
                </c:pt>
                <c:pt idx="232">
                  <c:v>41099</c:v>
                </c:pt>
                <c:pt idx="233">
                  <c:v>41109</c:v>
                </c:pt>
                <c:pt idx="234">
                  <c:v>41130</c:v>
                </c:pt>
                <c:pt idx="235">
                  <c:v>41141</c:v>
                </c:pt>
                <c:pt idx="236">
                  <c:v>41158</c:v>
                </c:pt>
                <c:pt idx="237">
                  <c:v>41176</c:v>
                </c:pt>
                <c:pt idx="238">
                  <c:v>41214</c:v>
                </c:pt>
                <c:pt idx="239">
                  <c:v>41222</c:v>
                </c:pt>
                <c:pt idx="240">
                  <c:v>41228</c:v>
                </c:pt>
                <c:pt idx="241">
                  <c:v>41239</c:v>
                </c:pt>
                <c:pt idx="242">
                  <c:v>41257</c:v>
                </c:pt>
                <c:pt idx="243">
                  <c:v>41262</c:v>
                </c:pt>
                <c:pt idx="244">
                  <c:v>41270</c:v>
                </c:pt>
                <c:pt idx="245">
                  <c:v>41281</c:v>
                </c:pt>
                <c:pt idx="246">
                  <c:v>41312</c:v>
                </c:pt>
                <c:pt idx="247">
                  <c:v>41340</c:v>
                </c:pt>
                <c:pt idx="248">
                  <c:v>41368</c:v>
                </c:pt>
                <c:pt idx="249">
                  <c:v>41396</c:v>
                </c:pt>
                <c:pt idx="250">
                  <c:v>41426</c:v>
                </c:pt>
                <c:pt idx="251">
                  <c:v>41445</c:v>
                </c:pt>
                <c:pt idx="252">
                  <c:v>41465</c:v>
                </c:pt>
                <c:pt idx="253">
                  <c:v>41493</c:v>
                </c:pt>
                <c:pt idx="254">
                  <c:v>41522</c:v>
                </c:pt>
                <c:pt idx="255">
                  <c:v>41550</c:v>
                </c:pt>
                <c:pt idx="256">
                  <c:v>41585</c:v>
                </c:pt>
                <c:pt idx="257">
                  <c:v>41613</c:v>
                </c:pt>
                <c:pt idx="258">
                  <c:v>41644</c:v>
                </c:pt>
                <c:pt idx="259">
                  <c:v>41676</c:v>
                </c:pt>
                <c:pt idx="260">
                  <c:v>41704</c:v>
                </c:pt>
                <c:pt idx="261">
                  <c:v>41732</c:v>
                </c:pt>
                <c:pt idx="262">
                  <c:v>41753</c:v>
                </c:pt>
                <c:pt idx="263">
                  <c:v>41767</c:v>
                </c:pt>
                <c:pt idx="264">
                  <c:v>41795</c:v>
                </c:pt>
                <c:pt idx="265">
                  <c:v>41827</c:v>
                </c:pt>
                <c:pt idx="266">
                  <c:v>41858</c:v>
                </c:pt>
                <c:pt idx="267">
                  <c:v>41886</c:v>
                </c:pt>
                <c:pt idx="268">
                  <c:v>41907</c:v>
                </c:pt>
                <c:pt idx="269">
                  <c:v>41924</c:v>
                </c:pt>
                <c:pt idx="270">
                  <c:v>41941</c:v>
                </c:pt>
                <c:pt idx="271">
                  <c:v>41949</c:v>
                </c:pt>
                <c:pt idx="272">
                  <c:v>41981</c:v>
                </c:pt>
                <c:pt idx="273">
                  <c:v>42009</c:v>
                </c:pt>
                <c:pt idx="274">
                  <c:v>42043</c:v>
                </c:pt>
                <c:pt idx="275">
                  <c:v>42069</c:v>
                </c:pt>
                <c:pt idx="276">
                  <c:v>42103</c:v>
                </c:pt>
                <c:pt idx="277">
                  <c:v>42130</c:v>
                </c:pt>
                <c:pt idx="278">
                  <c:v>42157</c:v>
                </c:pt>
                <c:pt idx="279">
                  <c:v>42193</c:v>
                </c:pt>
                <c:pt idx="280">
                  <c:v>42221</c:v>
                </c:pt>
                <c:pt idx="281">
                  <c:v>42256</c:v>
                </c:pt>
                <c:pt idx="282">
                  <c:v>42284</c:v>
                </c:pt>
                <c:pt idx="283">
                  <c:v>42312</c:v>
                </c:pt>
                <c:pt idx="284">
                  <c:v>42340</c:v>
                </c:pt>
                <c:pt idx="285">
                  <c:v>42375</c:v>
                </c:pt>
                <c:pt idx="286">
                  <c:v>42390</c:v>
                </c:pt>
                <c:pt idx="287">
                  <c:v>42403</c:v>
                </c:pt>
                <c:pt idx="288">
                  <c:v>42431</c:v>
                </c:pt>
                <c:pt idx="289">
                  <c:v>42466</c:v>
                </c:pt>
                <c:pt idx="290">
                  <c:v>42494</c:v>
                </c:pt>
                <c:pt idx="291">
                  <c:v>42508</c:v>
                </c:pt>
                <c:pt idx="292">
                  <c:v>42522</c:v>
                </c:pt>
                <c:pt idx="293">
                  <c:v>42535</c:v>
                </c:pt>
                <c:pt idx="294">
                  <c:v>42564</c:v>
                </c:pt>
                <c:pt idx="295">
                  <c:v>42585</c:v>
                </c:pt>
                <c:pt idx="296">
                  <c:v>42620</c:v>
                </c:pt>
                <c:pt idx="297">
                  <c:v>42627</c:v>
                </c:pt>
                <c:pt idx="298">
                  <c:v>42648</c:v>
                </c:pt>
                <c:pt idx="299">
                  <c:v>42675</c:v>
                </c:pt>
                <c:pt idx="300">
                  <c:v>42683</c:v>
                </c:pt>
                <c:pt idx="301">
                  <c:v>42711</c:v>
                </c:pt>
                <c:pt idx="302">
                  <c:v>42739</c:v>
                </c:pt>
                <c:pt idx="303">
                  <c:v>42767</c:v>
                </c:pt>
                <c:pt idx="304">
                  <c:v>42795</c:v>
                </c:pt>
                <c:pt idx="305">
                  <c:v>42830</c:v>
                </c:pt>
                <c:pt idx="306">
                  <c:v>42858</c:v>
                </c:pt>
                <c:pt idx="307">
                  <c:v>42893</c:v>
                </c:pt>
                <c:pt idx="308">
                  <c:v>42921</c:v>
                </c:pt>
                <c:pt idx="309">
                  <c:v>42949</c:v>
                </c:pt>
                <c:pt idx="310">
                  <c:v>42984</c:v>
                </c:pt>
                <c:pt idx="311">
                  <c:v>43013</c:v>
                </c:pt>
              </c:numCache>
            </c:numRef>
          </c:cat>
          <c:val>
            <c:numRef>
              <c:f>'S27-Data'!$H$2:$H$313</c:f>
              <c:numCache>
                <c:formatCode>0%</c:formatCode>
                <c:ptCount val="312"/>
                <c:pt idx="0">
                  <c:v>0.28000000000000003</c:v>
                </c:pt>
                <c:pt idx="1">
                  <c:v>0.31</c:v>
                </c:pt>
                <c:pt idx="2">
                  <c:v>0.34</c:v>
                </c:pt>
                <c:pt idx="3">
                  <c:v>0.33</c:v>
                </c:pt>
                <c:pt idx="4">
                  <c:v>0.3</c:v>
                </c:pt>
                <c:pt idx="5">
                  <c:v>0.32</c:v>
                </c:pt>
                <c:pt idx="6">
                  <c:v>0.31</c:v>
                </c:pt>
                <c:pt idx="7">
                  <c:v>0.35</c:v>
                </c:pt>
                <c:pt idx="8">
                  <c:v>0.33</c:v>
                </c:pt>
                <c:pt idx="9">
                  <c:v>0.32</c:v>
                </c:pt>
                <c:pt idx="10">
                  <c:v>0.34</c:v>
                </c:pt>
                <c:pt idx="11">
                  <c:v>0.34</c:v>
                </c:pt>
                <c:pt idx="12">
                  <c:v>0.36</c:v>
                </c:pt>
                <c:pt idx="13">
                  <c:v>0.33</c:v>
                </c:pt>
                <c:pt idx="14">
                  <c:v>0.34</c:v>
                </c:pt>
                <c:pt idx="15">
                  <c:v>0.35</c:v>
                </c:pt>
                <c:pt idx="16">
                  <c:v>0.34</c:v>
                </c:pt>
                <c:pt idx="17">
                  <c:v>0.36</c:v>
                </c:pt>
                <c:pt idx="18">
                  <c:v>0.34</c:v>
                </c:pt>
                <c:pt idx="19">
                  <c:v>0.36</c:v>
                </c:pt>
                <c:pt idx="20">
                  <c:v>0.34</c:v>
                </c:pt>
                <c:pt idx="21">
                  <c:v>0.32</c:v>
                </c:pt>
                <c:pt idx="22">
                  <c:v>0.34</c:v>
                </c:pt>
                <c:pt idx="23">
                  <c:v>0.33</c:v>
                </c:pt>
                <c:pt idx="24">
                  <c:v>0.31</c:v>
                </c:pt>
                <c:pt idx="25">
                  <c:v>0.37</c:v>
                </c:pt>
                <c:pt idx="26">
                  <c:v>0.34</c:v>
                </c:pt>
                <c:pt idx="27">
                  <c:v>0.35</c:v>
                </c:pt>
                <c:pt idx="28">
                  <c:v>0.33</c:v>
                </c:pt>
                <c:pt idx="29">
                  <c:v>0.36</c:v>
                </c:pt>
                <c:pt idx="30">
                  <c:v>0.37</c:v>
                </c:pt>
                <c:pt idx="31">
                  <c:v>0.35</c:v>
                </c:pt>
                <c:pt idx="32">
                  <c:v>0.3</c:v>
                </c:pt>
                <c:pt idx="33">
                  <c:v>0.32</c:v>
                </c:pt>
                <c:pt idx="34">
                  <c:v>0.35</c:v>
                </c:pt>
                <c:pt idx="35">
                  <c:v>0.35</c:v>
                </c:pt>
                <c:pt idx="36">
                  <c:v>0.36</c:v>
                </c:pt>
                <c:pt idx="37">
                  <c:v>0.3</c:v>
                </c:pt>
                <c:pt idx="38">
                  <c:v>0.28000000000000003</c:v>
                </c:pt>
                <c:pt idx="39">
                  <c:v>0.35</c:v>
                </c:pt>
                <c:pt idx="40">
                  <c:v>0.28999999999999998</c:v>
                </c:pt>
                <c:pt idx="41">
                  <c:v>0.34</c:v>
                </c:pt>
                <c:pt idx="42">
                  <c:v>0.32</c:v>
                </c:pt>
                <c:pt idx="43">
                  <c:v>0.32</c:v>
                </c:pt>
                <c:pt idx="44">
                  <c:v>0.37</c:v>
                </c:pt>
                <c:pt idx="45">
                  <c:v>0.31</c:v>
                </c:pt>
                <c:pt idx="46">
                  <c:v>0.35</c:v>
                </c:pt>
                <c:pt idx="47">
                  <c:v>0.31</c:v>
                </c:pt>
                <c:pt idx="48">
                  <c:v>0.34</c:v>
                </c:pt>
                <c:pt idx="49">
                  <c:v>0.36</c:v>
                </c:pt>
                <c:pt idx="50">
                  <c:v>0.31</c:v>
                </c:pt>
                <c:pt idx="51">
                  <c:v>0.31</c:v>
                </c:pt>
                <c:pt idx="52">
                  <c:v>0.34</c:v>
                </c:pt>
                <c:pt idx="53">
                  <c:v>0.34</c:v>
                </c:pt>
                <c:pt idx="54">
                  <c:v>0.38</c:v>
                </c:pt>
                <c:pt idx="55">
                  <c:v>0.35</c:v>
                </c:pt>
                <c:pt idx="56">
                  <c:v>0.36</c:v>
                </c:pt>
                <c:pt idx="57">
                  <c:v>0.33</c:v>
                </c:pt>
                <c:pt idx="58">
                  <c:v>0.31</c:v>
                </c:pt>
                <c:pt idx="59">
                  <c:v>0.35</c:v>
                </c:pt>
                <c:pt idx="60">
                  <c:v>0.35</c:v>
                </c:pt>
                <c:pt idx="61">
                  <c:v>0.35</c:v>
                </c:pt>
                <c:pt idx="62">
                  <c:v>0.32</c:v>
                </c:pt>
                <c:pt idx="63">
                  <c:v>0.31</c:v>
                </c:pt>
                <c:pt idx="64">
                  <c:v>0.36</c:v>
                </c:pt>
                <c:pt idx="65">
                  <c:v>0.33</c:v>
                </c:pt>
                <c:pt idx="66">
                  <c:v>0.36</c:v>
                </c:pt>
                <c:pt idx="67">
                  <c:v>0.33</c:v>
                </c:pt>
                <c:pt idx="68">
                  <c:v>0.35</c:v>
                </c:pt>
                <c:pt idx="69">
                  <c:v>0.3</c:v>
                </c:pt>
                <c:pt idx="70">
                  <c:v>0.33</c:v>
                </c:pt>
                <c:pt idx="71">
                  <c:v>0.34</c:v>
                </c:pt>
                <c:pt idx="72">
                  <c:v>0.34</c:v>
                </c:pt>
                <c:pt idx="73">
                  <c:v>0.31</c:v>
                </c:pt>
                <c:pt idx="74">
                  <c:v>0.31</c:v>
                </c:pt>
                <c:pt idx="75">
                  <c:v>0.32</c:v>
                </c:pt>
                <c:pt idx="76">
                  <c:v>0.32</c:v>
                </c:pt>
                <c:pt idx="77">
                  <c:v>0.32</c:v>
                </c:pt>
                <c:pt idx="78">
                  <c:v>0.31</c:v>
                </c:pt>
                <c:pt idx="79">
                  <c:v>0.34</c:v>
                </c:pt>
                <c:pt idx="80">
                  <c:v>0.3</c:v>
                </c:pt>
                <c:pt idx="81">
                  <c:v>0.31</c:v>
                </c:pt>
                <c:pt idx="82">
                  <c:v>0.35</c:v>
                </c:pt>
                <c:pt idx="83">
                  <c:v>0.34</c:v>
                </c:pt>
                <c:pt idx="84">
                  <c:v>0.33</c:v>
                </c:pt>
                <c:pt idx="85">
                  <c:v>0.35</c:v>
                </c:pt>
                <c:pt idx="86">
                  <c:v>0.35</c:v>
                </c:pt>
                <c:pt idx="87">
                  <c:v>0.34</c:v>
                </c:pt>
                <c:pt idx="88">
                  <c:v>0.32</c:v>
                </c:pt>
                <c:pt idx="89">
                  <c:v>0.34</c:v>
                </c:pt>
                <c:pt idx="90">
                  <c:v>0.34</c:v>
                </c:pt>
                <c:pt idx="91">
                  <c:v>0.34</c:v>
                </c:pt>
                <c:pt idx="92">
                  <c:v>0.37</c:v>
                </c:pt>
                <c:pt idx="93">
                  <c:v>0.37</c:v>
                </c:pt>
                <c:pt idx="94">
                  <c:v>0.34</c:v>
                </c:pt>
                <c:pt idx="95">
                  <c:v>0.33</c:v>
                </c:pt>
                <c:pt idx="96">
                  <c:v>0.38</c:v>
                </c:pt>
                <c:pt idx="97">
                  <c:v>0.36</c:v>
                </c:pt>
                <c:pt idx="98">
                  <c:v>0.34</c:v>
                </c:pt>
                <c:pt idx="99">
                  <c:v>0.35</c:v>
                </c:pt>
                <c:pt idx="100">
                  <c:v>0.34</c:v>
                </c:pt>
                <c:pt idx="101">
                  <c:v>0.38</c:v>
                </c:pt>
                <c:pt idx="102">
                  <c:v>0.34</c:v>
                </c:pt>
                <c:pt idx="103">
                  <c:v>0.35</c:v>
                </c:pt>
                <c:pt idx="104">
                  <c:v>0.34</c:v>
                </c:pt>
                <c:pt idx="105">
                  <c:v>0.35</c:v>
                </c:pt>
                <c:pt idx="106">
                  <c:v>0.34</c:v>
                </c:pt>
                <c:pt idx="107">
                  <c:v>0.35</c:v>
                </c:pt>
                <c:pt idx="108">
                  <c:v>0.31</c:v>
                </c:pt>
                <c:pt idx="109">
                  <c:v>0.32</c:v>
                </c:pt>
                <c:pt idx="110">
                  <c:v>0.36</c:v>
                </c:pt>
                <c:pt idx="111">
                  <c:v>0.35</c:v>
                </c:pt>
                <c:pt idx="112">
                  <c:v>0.32</c:v>
                </c:pt>
                <c:pt idx="113">
                  <c:v>0.35</c:v>
                </c:pt>
                <c:pt idx="114">
                  <c:v>0.32</c:v>
                </c:pt>
                <c:pt idx="115">
                  <c:v>0.33</c:v>
                </c:pt>
                <c:pt idx="116">
                  <c:v>0.34</c:v>
                </c:pt>
                <c:pt idx="117">
                  <c:v>0.34</c:v>
                </c:pt>
                <c:pt idx="118">
                  <c:v>0.33</c:v>
                </c:pt>
                <c:pt idx="119">
                  <c:v>0.34</c:v>
                </c:pt>
                <c:pt idx="120">
                  <c:v>0.31</c:v>
                </c:pt>
                <c:pt idx="121">
                  <c:v>0.34</c:v>
                </c:pt>
                <c:pt idx="122">
                  <c:v>0.31</c:v>
                </c:pt>
                <c:pt idx="123">
                  <c:v>0.32</c:v>
                </c:pt>
                <c:pt idx="124">
                  <c:v>0.3</c:v>
                </c:pt>
                <c:pt idx="125">
                  <c:v>0.3</c:v>
                </c:pt>
                <c:pt idx="126">
                  <c:v>0.32</c:v>
                </c:pt>
                <c:pt idx="127">
                  <c:v>0.33</c:v>
                </c:pt>
                <c:pt idx="128">
                  <c:v>0.32</c:v>
                </c:pt>
                <c:pt idx="129">
                  <c:v>0.31</c:v>
                </c:pt>
                <c:pt idx="130">
                  <c:v>0.34</c:v>
                </c:pt>
                <c:pt idx="131">
                  <c:v>0.33</c:v>
                </c:pt>
                <c:pt idx="132">
                  <c:v>0.31</c:v>
                </c:pt>
                <c:pt idx="133">
                  <c:v>0.32</c:v>
                </c:pt>
                <c:pt idx="134">
                  <c:v>0.33</c:v>
                </c:pt>
                <c:pt idx="135">
                  <c:v>0.34</c:v>
                </c:pt>
                <c:pt idx="136">
                  <c:v>0.34</c:v>
                </c:pt>
                <c:pt idx="137">
                  <c:v>0.35</c:v>
                </c:pt>
                <c:pt idx="138">
                  <c:v>0.37</c:v>
                </c:pt>
                <c:pt idx="139">
                  <c:v>0.4</c:v>
                </c:pt>
                <c:pt idx="140">
                  <c:v>0.36</c:v>
                </c:pt>
                <c:pt idx="141">
                  <c:v>0.34</c:v>
                </c:pt>
                <c:pt idx="142">
                  <c:v>0.38</c:v>
                </c:pt>
                <c:pt idx="143">
                  <c:v>0.37</c:v>
                </c:pt>
                <c:pt idx="144">
                  <c:v>0.36</c:v>
                </c:pt>
                <c:pt idx="145">
                  <c:v>0.36</c:v>
                </c:pt>
                <c:pt idx="146">
                  <c:v>0.37</c:v>
                </c:pt>
                <c:pt idx="147">
                  <c:v>0.37</c:v>
                </c:pt>
                <c:pt idx="148">
                  <c:v>0.33</c:v>
                </c:pt>
                <c:pt idx="149">
                  <c:v>0.34</c:v>
                </c:pt>
                <c:pt idx="150">
                  <c:v>0.35</c:v>
                </c:pt>
                <c:pt idx="151">
                  <c:v>0.36</c:v>
                </c:pt>
                <c:pt idx="152">
                  <c:v>0.35</c:v>
                </c:pt>
                <c:pt idx="153">
                  <c:v>0.36</c:v>
                </c:pt>
                <c:pt idx="154">
                  <c:v>0.35</c:v>
                </c:pt>
                <c:pt idx="155">
                  <c:v>0.35</c:v>
                </c:pt>
                <c:pt idx="156">
                  <c:v>0.35</c:v>
                </c:pt>
                <c:pt idx="157">
                  <c:v>0.33</c:v>
                </c:pt>
                <c:pt idx="158">
                  <c:v>0.35</c:v>
                </c:pt>
                <c:pt idx="159">
                  <c:v>0.34</c:v>
                </c:pt>
                <c:pt idx="160">
                  <c:v>0.33</c:v>
                </c:pt>
                <c:pt idx="161">
                  <c:v>0.39</c:v>
                </c:pt>
                <c:pt idx="162">
                  <c:v>0.37</c:v>
                </c:pt>
                <c:pt idx="163">
                  <c:v>0.37</c:v>
                </c:pt>
                <c:pt idx="164">
                  <c:v>0.36</c:v>
                </c:pt>
                <c:pt idx="165">
                  <c:v>0.36</c:v>
                </c:pt>
                <c:pt idx="166">
                  <c:v>0.33</c:v>
                </c:pt>
                <c:pt idx="167">
                  <c:v>0.34</c:v>
                </c:pt>
                <c:pt idx="168">
                  <c:v>0.38</c:v>
                </c:pt>
                <c:pt idx="169">
                  <c:v>0.35</c:v>
                </c:pt>
                <c:pt idx="170">
                  <c:v>0.35</c:v>
                </c:pt>
                <c:pt idx="171">
                  <c:v>0.36</c:v>
                </c:pt>
                <c:pt idx="172">
                  <c:v>0.32</c:v>
                </c:pt>
                <c:pt idx="173">
                  <c:v>0.35</c:v>
                </c:pt>
                <c:pt idx="174">
                  <c:v>0.32</c:v>
                </c:pt>
                <c:pt idx="175">
                  <c:v>0.37</c:v>
                </c:pt>
                <c:pt idx="176">
                  <c:v>0.33</c:v>
                </c:pt>
                <c:pt idx="177">
                  <c:v>0.35</c:v>
                </c:pt>
                <c:pt idx="178">
                  <c:v>0.35</c:v>
                </c:pt>
                <c:pt idx="179">
                  <c:v>0.33</c:v>
                </c:pt>
                <c:pt idx="180">
                  <c:v>0.33</c:v>
                </c:pt>
                <c:pt idx="181">
                  <c:v>0.32</c:v>
                </c:pt>
                <c:pt idx="182">
                  <c:v>0.33</c:v>
                </c:pt>
                <c:pt idx="183">
                  <c:v>0.34</c:v>
                </c:pt>
                <c:pt idx="184">
                  <c:v>0.33</c:v>
                </c:pt>
                <c:pt idx="185">
                  <c:v>0.3</c:v>
                </c:pt>
                <c:pt idx="186">
                  <c:v>0.31</c:v>
                </c:pt>
                <c:pt idx="187">
                  <c:v>0.28999999999999998</c:v>
                </c:pt>
                <c:pt idx="188">
                  <c:v>0.32</c:v>
                </c:pt>
                <c:pt idx="189">
                  <c:v>0.3</c:v>
                </c:pt>
                <c:pt idx="190">
                  <c:v>0.36</c:v>
                </c:pt>
                <c:pt idx="191">
                  <c:v>0.3</c:v>
                </c:pt>
                <c:pt idx="192">
                  <c:v>0.31</c:v>
                </c:pt>
                <c:pt idx="193">
                  <c:v>0.3</c:v>
                </c:pt>
                <c:pt idx="194">
                  <c:v>0.3</c:v>
                </c:pt>
                <c:pt idx="195">
                  <c:v>0.28000000000000003</c:v>
                </c:pt>
                <c:pt idx="196">
                  <c:v>0.32</c:v>
                </c:pt>
                <c:pt idx="197">
                  <c:v>0.3</c:v>
                </c:pt>
                <c:pt idx="198">
                  <c:v>0.33</c:v>
                </c:pt>
                <c:pt idx="199">
                  <c:v>0.3</c:v>
                </c:pt>
                <c:pt idx="200">
                  <c:v>0.33</c:v>
                </c:pt>
                <c:pt idx="201">
                  <c:v>0.32</c:v>
                </c:pt>
                <c:pt idx="202">
                  <c:v>0.31</c:v>
                </c:pt>
                <c:pt idx="203">
                  <c:v>0.28999999999999998</c:v>
                </c:pt>
                <c:pt idx="204">
                  <c:v>0.32</c:v>
                </c:pt>
                <c:pt idx="205">
                  <c:v>0.31</c:v>
                </c:pt>
                <c:pt idx="206">
                  <c:v>0.28000000000000003</c:v>
                </c:pt>
                <c:pt idx="207">
                  <c:v>0.31</c:v>
                </c:pt>
                <c:pt idx="208">
                  <c:v>0.28999999999999998</c:v>
                </c:pt>
                <c:pt idx="209">
                  <c:v>0.32</c:v>
                </c:pt>
                <c:pt idx="210">
                  <c:v>0.3</c:v>
                </c:pt>
                <c:pt idx="211">
                  <c:v>0.32</c:v>
                </c:pt>
                <c:pt idx="212">
                  <c:v>0.32</c:v>
                </c:pt>
                <c:pt idx="213">
                  <c:v>0.28999999999999998</c:v>
                </c:pt>
                <c:pt idx="214">
                  <c:v>0.3</c:v>
                </c:pt>
                <c:pt idx="215">
                  <c:v>0.3</c:v>
                </c:pt>
                <c:pt idx="216">
                  <c:v>0.34</c:v>
                </c:pt>
                <c:pt idx="217">
                  <c:v>0.26</c:v>
                </c:pt>
                <c:pt idx="218">
                  <c:v>0.3</c:v>
                </c:pt>
                <c:pt idx="219">
                  <c:v>0.32</c:v>
                </c:pt>
                <c:pt idx="220">
                  <c:v>0.31</c:v>
                </c:pt>
                <c:pt idx="221">
                  <c:v>0.36</c:v>
                </c:pt>
                <c:pt idx="222">
                  <c:v>0.28000000000000003</c:v>
                </c:pt>
                <c:pt idx="223">
                  <c:v>0.27</c:v>
                </c:pt>
                <c:pt idx="224">
                  <c:v>0.3</c:v>
                </c:pt>
                <c:pt idx="225">
                  <c:v>0.28999999999999998</c:v>
                </c:pt>
                <c:pt idx="226">
                  <c:v>0.28999999999999998</c:v>
                </c:pt>
                <c:pt idx="227">
                  <c:v>0.3</c:v>
                </c:pt>
                <c:pt idx="228">
                  <c:v>0.28999999999999998</c:v>
                </c:pt>
                <c:pt idx="229">
                  <c:v>0.32</c:v>
                </c:pt>
                <c:pt idx="230">
                  <c:v>0.28999999999999998</c:v>
                </c:pt>
                <c:pt idx="231">
                  <c:v>0.3</c:v>
                </c:pt>
                <c:pt idx="232">
                  <c:v>0.3</c:v>
                </c:pt>
                <c:pt idx="233">
                  <c:v>0.3</c:v>
                </c:pt>
                <c:pt idx="234">
                  <c:v>0.28999999999999998</c:v>
                </c:pt>
                <c:pt idx="235">
                  <c:v>0.31</c:v>
                </c:pt>
                <c:pt idx="236">
                  <c:v>0.35</c:v>
                </c:pt>
                <c:pt idx="237">
                  <c:v>0.32</c:v>
                </c:pt>
                <c:pt idx="238">
                  <c:v>0.35</c:v>
                </c:pt>
                <c:pt idx="239">
                  <c:v>0.33</c:v>
                </c:pt>
                <c:pt idx="240">
                  <c:v>0.32</c:v>
                </c:pt>
                <c:pt idx="241">
                  <c:v>0.31</c:v>
                </c:pt>
                <c:pt idx="242">
                  <c:v>0.34</c:v>
                </c:pt>
                <c:pt idx="243">
                  <c:v>0.38</c:v>
                </c:pt>
                <c:pt idx="244">
                  <c:v>0.34</c:v>
                </c:pt>
                <c:pt idx="245">
                  <c:v>0.33</c:v>
                </c:pt>
                <c:pt idx="246">
                  <c:v>0.32</c:v>
                </c:pt>
                <c:pt idx="247">
                  <c:v>0.35</c:v>
                </c:pt>
                <c:pt idx="248">
                  <c:v>0.33</c:v>
                </c:pt>
                <c:pt idx="249">
                  <c:v>0.32</c:v>
                </c:pt>
                <c:pt idx="250">
                  <c:v>0.31</c:v>
                </c:pt>
                <c:pt idx="251">
                  <c:v>0.31</c:v>
                </c:pt>
                <c:pt idx="252">
                  <c:v>0.31</c:v>
                </c:pt>
                <c:pt idx="253">
                  <c:v>0.31</c:v>
                </c:pt>
                <c:pt idx="254">
                  <c:v>0.31</c:v>
                </c:pt>
                <c:pt idx="255">
                  <c:v>0.3</c:v>
                </c:pt>
                <c:pt idx="256">
                  <c:v>0.28000000000000003</c:v>
                </c:pt>
                <c:pt idx="257">
                  <c:v>0.3</c:v>
                </c:pt>
                <c:pt idx="258">
                  <c:v>0.28999999999999998</c:v>
                </c:pt>
                <c:pt idx="259">
                  <c:v>0.3</c:v>
                </c:pt>
                <c:pt idx="260">
                  <c:v>0.3</c:v>
                </c:pt>
                <c:pt idx="261">
                  <c:v>0.28999999999999998</c:v>
                </c:pt>
                <c:pt idx="262">
                  <c:v>0.32</c:v>
                </c:pt>
                <c:pt idx="263">
                  <c:v>0.31</c:v>
                </c:pt>
                <c:pt idx="264">
                  <c:v>0.28000000000000003</c:v>
                </c:pt>
                <c:pt idx="265">
                  <c:v>0.28999999999999998</c:v>
                </c:pt>
                <c:pt idx="266">
                  <c:v>0.31</c:v>
                </c:pt>
                <c:pt idx="267">
                  <c:v>0.26</c:v>
                </c:pt>
                <c:pt idx="268">
                  <c:v>0.3</c:v>
                </c:pt>
                <c:pt idx="269">
                  <c:v>0.28999999999999998</c:v>
                </c:pt>
                <c:pt idx="270">
                  <c:v>0.32</c:v>
                </c:pt>
                <c:pt idx="271">
                  <c:v>0.28000000000000003</c:v>
                </c:pt>
                <c:pt idx="272">
                  <c:v>0.31</c:v>
                </c:pt>
                <c:pt idx="273">
                  <c:v>0.28000000000000003</c:v>
                </c:pt>
                <c:pt idx="274">
                  <c:v>0.28999999999999998</c:v>
                </c:pt>
                <c:pt idx="275">
                  <c:v>0.28000000000000003</c:v>
                </c:pt>
                <c:pt idx="276">
                  <c:v>0.31</c:v>
                </c:pt>
                <c:pt idx="277">
                  <c:v>0.3</c:v>
                </c:pt>
                <c:pt idx="278">
                  <c:v>0.31</c:v>
                </c:pt>
                <c:pt idx="279">
                  <c:v>0.28000000000000003</c:v>
                </c:pt>
                <c:pt idx="280">
                  <c:v>0.31</c:v>
                </c:pt>
                <c:pt idx="281">
                  <c:v>0.27</c:v>
                </c:pt>
                <c:pt idx="282">
                  <c:v>0.28999999999999998</c:v>
                </c:pt>
                <c:pt idx="283">
                  <c:v>0.3</c:v>
                </c:pt>
                <c:pt idx="284">
                  <c:v>0.3</c:v>
                </c:pt>
                <c:pt idx="285">
                  <c:v>0.28999999999999998</c:v>
                </c:pt>
                <c:pt idx="286">
                  <c:v>0.31</c:v>
                </c:pt>
                <c:pt idx="287">
                  <c:v>0.3</c:v>
                </c:pt>
                <c:pt idx="288">
                  <c:v>0.32</c:v>
                </c:pt>
                <c:pt idx="289">
                  <c:v>0.31</c:v>
                </c:pt>
                <c:pt idx="290">
                  <c:v>0.3</c:v>
                </c:pt>
                <c:pt idx="291">
                  <c:v>0.28000000000000003</c:v>
                </c:pt>
                <c:pt idx="292">
                  <c:v>0.3</c:v>
                </c:pt>
                <c:pt idx="293">
                  <c:v>0.31</c:v>
                </c:pt>
                <c:pt idx="294">
                  <c:v>0.28000000000000003</c:v>
                </c:pt>
                <c:pt idx="295">
                  <c:v>0.31</c:v>
                </c:pt>
                <c:pt idx="296">
                  <c:v>0.31</c:v>
                </c:pt>
                <c:pt idx="297">
                  <c:v>0.32</c:v>
                </c:pt>
                <c:pt idx="298">
                  <c:v>0.32</c:v>
                </c:pt>
                <c:pt idx="299">
                  <c:v>0.31</c:v>
                </c:pt>
                <c:pt idx="300">
                  <c:v>0.3</c:v>
                </c:pt>
                <c:pt idx="301">
                  <c:v>0.28999999999999998</c:v>
                </c:pt>
                <c:pt idx="302">
                  <c:v>0.25</c:v>
                </c:pt>
                <c:pt idx="303">
                  <c:v>0.31</c:v>
                </c:pt>
                <c:pt idx="304">
                  <c:v>0.3</c:v>
                </c:pt>
                <c:pt idx="305">
                  <c:v>0.28000000000000003</c:v>
                </c:pt>
                <c:pt idx="306">
                  <c:v>0.28000000000000003</c:v>
                </c:pt>
                <c:pt idx="307">
                  <c:v>0.3</c:v>
                </c:pt>
                <c:pt idx="308">
                  <c:v>0.28000000000000003</c:v>
                </c:pt>
                <c:pt idx="309">
                  <c:v>0.28000000000000003</c:v>
                </c:pt>
                <c:pt idx="310">
                  <c:v>0.3</c:v>
                </c:pt>
                <c:pt idx="311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DE-4F6C-9ED6-F73A733F4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479760"/>
        <c:axId val="-131477280"/>
      </c:lineChart>
      <c:dateAx>
        <c:axId val="-131479760"/>
        <c:scaling>
          <c:orientation val="minMax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1477280"/>
        <c:crosses val="autoZero"/>
        <c:auto val="0"/>
        <c:lblOffset val="100"/>
        <c:baseTimeUnit val="months"/>
        <c:majorUnit val="1"/>
        <c:majorTimeUnit val="years"/>
        <c:minorUnit val="6"/>
        <c:minorTimeUnit val="months"/>
      </c:dateAx>
      <c:valAx>
        <c:axId val="-131477280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in"/>
        <c:minorTickMark val="in"/>
        <c:tickLblPos val="nextTo"/>
        <c:spPr>
          <a:ln w="6350">
            <a:noFill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147976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'S28-Data'!$B$1</c:f>
              <c:strCache>
                <c:ptCount val="1"/>
                <c:pt idx="0">
                  <c:v>Democratic (D+5 or greater)</c:v>
                </c:pt>
              </c:strCache>
            </c:strRef>
          </c:tx>
          <c:spPr>
            <a:ln w="25400">
              <a:solidFill>
                <a:srgbClr val="0D3A70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1.54584784788928E-2"/>
                  <c:y val="9.37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Democratic:</a:t>
                    </a:r>
                  </a:p>
                  <a:p>
                    <a:pPr>
                      <a:defRPr/>
                    </a:pPr>
                    <a:r>
                      <a:rPr lang="en-US"/>
                      <a:t>168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5C-4E5C-8013-46FCEBD433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'S28-Data'!$F$2:$F$12</c:f>
              <c:strCache>
                <c:ptCount val="11"/>
                <c:pt idx="0">
                  <c:v>'98</c:v>
                </c:pt>
                <c:pt idx="1">
                  <c:v>'00</c:v>
                </c:pt>
                <c:pt idx="2">
                  <c:v>'02</c:v>
                </c:pt>
                <c:pt idx="3">
                  <c:v>'04</c:v>
                </c:pt>
                <c:pt idx="4">
                  <c:v>'06</c:v>
                </c:pt>
                <c:pt idx="5">
                  <c:v>'08</c:v>
                </c:pt>
                <c:pt idx="6">
                  <c:v>'10</c:v>
                </c:pt>
                <c:pt idx="7">
                  <c:v>'12</c:v>
                </c:pt>
                <c:pt idx="8">
                  <c:v>'14</c:v>
                </c:pt>
                <c:pt idx="9">
                  <c:v>'16</c:v>
                </c:pt>
                <c:pt idx="10">
                  <c:v>'17</c:v>
                </c:pt>
              </c:strCache>
            </c:strRef>
          </c:cat>
          <c:val>
            <c:numRef>
              <c:f>'S28-Data'!$B$2:$B$12</c:f>
              <c:numCache>
                <c:formatCode>General</c:formatCode>
                <c:ptCount val="11"/>
                <c:pt idx="0">
                  <c:v>123</c:v>
                </c:pt>
                <c:pt idx="1">
                  <c:v>139</c:v>
                </c:pt>
                <c:pt idx="2">
                  <c:v>149</c:v>
                </c:pt>
                <c:pt idx="3">
                  <c:v>148</c:v>
                </c:pt>
                <c:pt idx="4">
                  <c:v>147</c:v>
                </c:pt>
                <c:pt idx="5">
                  <c:v>150</c:v>
                </c:pt>
                <c:pt idx="6">
                  <c:v>150</c:v>
                </c:pt>
                <c:pt idx="7">
                  <c:v>146</c:v>
                </c:pt>
                <c:pt idx="8">
                  <c:v>159</c:v>
                </c:pt>
                <c:pt idx="9">
                  <c:v>160</c:v>
                </c:pt>
                <c:pt idx="10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C-4E5C-8013-46FCEBD433DE}"/>
            </c:ext>
          </c:extLst>
        </c:ser>
        <c:ser>
          <c:idx val="1"/>
          <c:order val="1"/>
          <c:tx>
            <c:strRef>
              <c:f>'S28-Data'!$C$1</c:f>
              <c:strCache>
                <c:ptCount val="1"/>
                <c:pt idx="0">
                  <c:v>Swing (Between D+5 and R+5)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2.7810838962809201E-2"/>
                  <c:y val="-9.722222222222219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Swing:</a:t>
                    </a:r>
                  </a:p>
                  <a:p>
                    <a:pPr>
                      <a:defRPr/>
                    </a:pPr>
                    <a:r>
                      <a:rPr lang="en-US"/>
                      <a:t>72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5C-4E5C-8013-46FCEBD433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'S28-Data'!$F$2:$F$12</c:f>
              <c:strCache>
                <c:ptCount val="11"/>
                <c:pt idx="0">
                  <c:v>'98</c:v>
                </c:pt>
                <c:pt idx="1">
                  <c:v>'00</c:v>
                </c:pt>
                <c:pt idx="2">
                  <c:v>'02</c:v>
                </c:pt>
                <c:pt idx="3">
                  <c:v>'04</c:v>
                </c:pt>
                <c:pt idx="4">
                  <c:v>'06</c:v>
                </c:pt>
                <c:pt idx="5">
                  <c:v>'08</c:v>
                </c:pt>
                <c:pt idx="6">
                  <c:v>'10</c:v>
                </c:pt>
                <c:pt idx="7">
                  <c:v>'12</c:v>
                </c:pt>
                <c:pt idx="8">
                  <c:v>'14</c:v>
                </c:pt>
                <c:pt idx="9">
                  <c:v>'16</c:v>
                </c:pt>
                <c:pt idx="10">
                  <c:v>'17</c:v>
                </c:pt>
              </c:strCache>
            </c:strRef>
          </c:cat>
          <c:val>
            <c:numRef>
              <c:f>'S28-Data'!$C$2:$C$12</c:f>
              <c:numCache>
                <c:formatCode>General</c:formatCode>
                <c:ptCount val="11"/>
                <c:pt idx="0">
                  <c:v>164</c:v>
                </c:pt>
                <c:pt idx="1">
                  <c:v>134</c:v>
                </c:pt>
                <c:pt idx="2">
                  <c:v>111</c:v>
                </c:pt>
                <c:pt idx="3">
                  <c:v>108</c:v>
                </c:pt>
                <c:pt idx="4">
                  <c:v>108</c:v>
                </c:pt>
                <c:pt idx="5">
                  <c:v>103</c:v>
                </c:pt>
                <c:pt idx="6">
                  <c:v>103</c:v>
                </c:pt>
                <c:pt idx="7">
                  <c:v>99</c:v>
                </c:pt>
                <c:pt idx="8">
                  <c:v>90</c:v>
                </c:pt>
                <c:pt idx="9">
                  <c:v>90</c:v>
                </c:pt>
                <c:pt idx="10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5C-4E5C-8013-46FCEBD433DE}"/>
            </c:ext>
          </c:extLst>
        </c:ser>
        <c:ser>
          <c:idx val="2"/>
          <c:order val="2"/>
          <c:tx>
            <c:strRef>
              <c:f>'S28-Data'!$D$1</c:f>
              <c:strCache>
                <c:ptCount val="1"/>
                <c:pt idx="0">
                  <c:v>Republican (R+5 or greater)</c:v>
                </c:pt>
              </c:strCache>
            </c:strRef>
          </c:tx>
          <c:spPr>
            <a:ln w="25400">
              <a:solidFill>
                <a:srgbClr val="B22830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2.0061849907650701E-2"/>
                  <c:y val="6.56014873140857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Republican:</a:t>
                    </a:r>
                  </a:p>
                  <a:p>
                    <a:pPr>
                      <a:defRPr/>
                    </a:pPr>
                    <a:r>
                      <a:rPr lang="en-US"/>
                      <a:t>195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95C-4E5C-8013-46FCEBD433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'S28-Data'!$F$2:$F$12</c:f>
              <c:strCache>
                <c:ptCount val="11"/>
                <c:pt idx="0">
                  <c:v>'98</c:v>
                </c:pt>
                <c:pt idx="1">
                  <c:v>'00</c:v>
                </c:pt>
                <c:pt idx="2">
                  <c:v>'02</c:v>
                </c:pt>
                <c:pt idx="3">
                  <c:v>'04</c:v>
                </c:pt>
                <c:pt idx="4">
                  <c:v>'06</c:v>
                </c:pt>
                <c:pt idx="5">
                  <c:v>'08</c:v>
                </c:pt>
                <c:pt idx="6">
                  <c:v>'10</c:v>
                </c:pt>
                <c:pt idx="7">
                  <c:v>'12</c:v>
                </c:pt>
                <c:pt idx="8">
                  <c:v>'14</c:v>
                </c:pt>
                <c:pt idx="9">
                  <c:v>'16</c:v>
                </c:pt>
                <c:pt idx="10">
                  <c:v>'17</c:v>
                </c:pt>
              </c:strCache>
            </c:strRef>
          </c:cat>
          <c:val>
            <c:numRef>
              <c:f>'S28-Data'!$D$2:$D$12</c:f>
              <c:numCache>
                <c:formatCode>General</c:formatCode>
                <c:ptCount val="11"/>
                <c:pt idx="0">
                  <c:v>148</c:v>
                </c:pt>
                <c:pt idx="1">
                  <c:v>162</c:v>
                </c:pt>
                <c:pt idx="2">
                  <c:v>175</c:v>
                </c:pt>
                <c:pt idx="3">
                  <c:v>179</c:v>
                </c:pt>
                <c:pt idx="4">
                  <c:v>180</c:v>
                </c:pt>
                <c:pt idx="5">
                  <c:v>182</c:v>
                </c:pt>
                <c:pt idx="6">
                  <c:v>182</c:v>
                </c:pt>
                <c:pt idx="7">
                  <c:v>190</c:v>
                </c:pt>
                <c:pt idx="8">
                  <c:v>186</c:v>
                </c:pt>
                <c:pt idx="9">
                  <c:v>185</c:v>
                </c:pt>
                <c:pt idx="10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5C-4E5C-8013-46FCEBD43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434208"/>
        <c:axId val="-131431200"/>
      </c:lineChart>
      <c:catAx>
        <c:axId val="-131434208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1431200"/>
        <c:crosses val="autoZero"/>
        <c:auto val="1"/>
        <c:lblAlgn val="ctr"/>
        <c:lblOffset val="100"/>
        <c:noMultiLvlLbl val="0"/>
      </c:catAx>
      <c:valAx>
        <c:axId val="-13143120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1434208"/>
        <c:crossesAt val="0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'S29-Data'!$B$1</c:f>
              <c:strCache>
                <c:ptCount val="1"/>
                <c:pt idx="0">
                  <c:v>Dem House members in CDs won by GOP nominee</c:v>
                </c:pt>
              </c:strCache>
            </c:strRef>
          </c:tx>
          <c:spPr>
            <a:ln w="25400">
              <a:solidFill>
                <a:srgbClr val="0D3A70"/>
              </a:solidFill>
              <a:prstDash val="solid"/>
            </a:ln>
          </c:spPr>
          <c:marker>
            <c:spPr>
              <a:solidFill>
                <a:srgbClr val="0D3A70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dLbls>
            <c:dLbl>
              <c:idx val="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1B-44D0-A87B-7A3C873026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'S29-Data'!$D$2:$D$5</c:f>
              <c:strCache>
                <c:ptCount val="4"/>
                <c:pt idx="0">
                  <c:v>Clinton '93</c:v>
                </c:pt>
                <c:pt idx="1">
                  <c:v>Bush '01</c:v>
                </c:pt>
                <c:pt idx="2">
                  <c:v>Obama '09</c:v>
                </c:pt>
                <c:pt idx="3">
                  <c:v>Trump '17</c:v>
                </c:pt>
              </c:strCache>
            </c:strRef>
          </c:cat>
          <c:val>
            <c:numRef>
              <c:f>'S29-Data'!$B$2:$B$5</c:f>
              <c:numCache>
                <c:formatCode>General</c:formatCode>
                <c:ptCount val="4"/>
                <c:pt idx="0">
                  <c:v>53</c:v>
                </c:pt>
                <c:pt idx="1">
                  <c:v>43</c:v>
                </c:pt>
                <c:pt idx="2">
                  <c:v>49</c:v>
                </c:pt>
                <c:pt idx="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B-44D0-A87B-7A3C87302635}"/>
            </c:ext>
          </c:extLst>
        </c:ser>
        <c:ser>
          <c:idx val="1"/>
          <c:order val="1"/>
          <c:tx>
            <c:strRef>
              <c:f>'S29-Data'!$C$1</c:f>
              <c:strCache>
                <c:ptCount val="1"/>
                <c:pt idx="0">
                  <c:v>GOP House members in CDs won by Dem nominee</c:v>
                </c:pt>
              </c:strCache>
            </c:strRef>
          </c:tx>
          <c:spPr>
            <a:ln w="25400">
              <a:solidFill>
                <a:srgbClr val="B22830"/>
              </a:solidFill>
              <a:prstDash val="solid"/>
            </a:ln>
          </c:spPr>
          <c:marker>
            <c:spPr>
              <a:solidFill>
                <a:srgbClr val="B22830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dLbls>
            <c:dLbl>
              <c:idx val="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1B-44D0-A87B-7A3C873026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'S29-Data'!$D$2:$D$5</c:f>
              <c:strCache>
                <c:ptCount val="4"/>
                <c:pt idx="0">
                  <c:v>Clinton '93</c:v>
                </c:pt>
                <c:pt idx="1">
                  <c:v>Bush '01</c:v>
                </c:pt>
                <c:pt idx="2">
                  <c:v>Obama '09</c:v>
                </c:pt>
                <c:pt idx="3">
                  <c:v>Trump '17</c:v>
                </c:pt>
              </c:strCache>
            </c:strRef>
          </c:cat>
          <c:val>
            <c:numRef>
              <c:f>'S29-Data'!$C$2:$C$5</c:f>
              <c:numCache>
                <c:formatCode>General</c:formatCode>
                <c:ptCount val="4"/>
                <c:pt idx="0">
                  <c:v>50</c:v>
                </c:pt>
                <c:pt idx="1">
                  <c:v>42</c:v>
                </c:pt>
                <c:pt idx="2">
                  <c:v>34</c:v>
                </c:pt>
                <c:pt idx="3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1B-44D0-A87B-7A3C87302635}"/>
            </c:ext>
          </c:extLst>
        </c:ser>
        <c:ser>
          <c:idx val="2"/>
          <c:order val="2"/>
          <c:tx>
            <c:v>Total</c:v>
          </c:tx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85-4A57-99DB-62A0ACC66F0B}"/>
                </c:ext>
              </c:extLst>
            </c:dLbl>
            <c:dLbl>
              <c:idx val="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B1-4555-A643-58B45706391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'S29-Data'!$E$2:$E$5</c:f>
              <c:numCache>
                <c:formatCode>General</c:formatCode>
                <c:ptCount val="4"/>
                <c:pt idx="0">
                  <c:v>103</c:v>
                </c:pt>
                <c:pt idx="1">
                  <c:v>85</c:v>
                </c:pt>
                <c:pt idx="2">
                  <c:v>83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1-4555-A643-58B45706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392320"/>
        <c:axId val="-131389840"/>
      </c:lineChart>
      <c:catAx>
        <c:axId val="-131392320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n-US"/>
          </a:p>
        </c:txPr>
        <c:crossAx val="-131389840"/>
        <c:crosses val="autoZero"/>
        <c:auto val="1"/>
        <c:lblAlgn val="ctr"/>
        <c:lblOffset val="100"/>
        <c:noMultiLvlLbl val="0"/>
      </c:catAx>
      <c:valAx>
        <c:axId val="-131389840"/>
        <c:scaling>
          <c:orientation val="minMax"/>
          <c:max val="10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n-US"/>
          </a:p>
        </c:txPr>
        <c:crossAx val="-131392320"/>
        <c:crossesAt val="0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1000">
                <a:solidFill>
                  <a:schemeClr val="tx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>
                <a:solidFill>
                  <a:schemeClr val="tx1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>
                <a:solidFill>
                  <a:schemeClr val="tx1"/>
                </a:solidFill>
              </a:defRPr>
            </a:pPr>
            <a:endParaRPr lang="en-US"/>
          </a:p>
        </c:txPr>
      </c:legendEntry>
      <c:layout/>
      <c:overlay val="0"/>
      <c:spPr>
        <a:noFill/>
        <a:ln w="25400">
          <a:noFill/>
        </a:ln>
      </c:spPr>
      <c:txPr>
        <a:bodyPr/>
        <a:lstStyle/>
        <a:p>
          <a:pPr>
            <a:defRPr sz="12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62336579734698E-2"/>
          <c:y val="7.6934914385701797E-2"/>
          <c:w val="0.85018566610572099"/>
          <c:h val="0.85038797233679098"/>
        </c:manualLayout>
      </c:layout>
      <c:lineChart>
        <c:grouping val="standard"/>
        <c:varyColors val="0"/>
        <c:ser>
          <c:idx val="0"/>
          <c:order val="0"/>
          <c:tx>
            <c:v>Approve</c:v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dLbls>
            <c:dLbl>
              <c:idx val="84"/>
              <c:layout>
                <c:manualLayout>
                  <c:x val="0"/>
                  <c:y val="-5.390807900837209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Approve:</a:t>
                    </a:r>
                  </a:p>
                  <a:p>
                    <a:pPr>
                      <a:defRPr/>
                    </a:pPr>
                    <a:r>
                      <a:rPr lang="en-US"/>
                      <a:t>56%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DC-4FF9-B82D-3821702C08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'S30-Data'!$F$2:$F$86</c:f>
              <c:numCache>
                <c:formatCode>m/d/yyyy</c:formatCode>
                <c:ptCount val="85"/>
                <c:pt idx="0">
                  <c:v>39845</c:v>
                </c:pt>
                <c:pt idx="1">
                  <c:v>39904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40148</c:v>
                </c:pt>
                <c:pt idx="8">
                  <c:v>40192</c:v>
                </c:pt>
                <c:pt idx="9">
                  <c:v>40203</c:v>
                </c:pt>
                <c:pt idx="10">
                  <c:v>40238</c:v>
                </c:pt>
                <c:pt idx="11">
                  <c:v>40309</c:v>
                </c:pt>
                <c:pt idx="12">
                  <c:v>40321</c:v>
                </c:pt>
                <c:pt idx="13">
                  <c:v>40330</c:v>
                </c:pt>
                <c:pt idx="14">
                  <c:v>40399</c:v>
                </c:pt>
                <c:pt idx="15">
                  <c:v>40420</c:v>
                </c:pt>
                <c:pt idx="16">
                  <c:v>40422</c:v>
                </c:pt>
                <c:pt idx="17">
                  <c:v>40469</c:v>
                </c:pt>
                <c:pt idx="18">
                  <c:v>40481</c:v>
                </c:pt>
                <c:pt idx="19">
                  <c:v>40483</c:v>
                </c:pt>
                <c:pt idx="20">
                  <c:v>40513</c:v>
                </c:pt>
                <c:pt idx="21">
                  <c:v>40544</c:v>
                </c:pt>
                <c:pt idx="22">
                  <c:v>40575</c:v>
                </c:pt>
                <c:pt idx="23">
                  <c:v>40634</c:v>
                </c:pt>
                <c:pt idx="24">
                  <c:v>40664</c:v>
                </c:pt>
                <c:pt idx="25">
                  <c:v>40695</c:v>
                </c:pt>
                <c:pt idx="26">
                  <c:v>40725</c:v>
                </c:pt>
                <c:pt idx="27">
                  <c:v>40756</c:v>
                </c:pt>
                <c:pt idx="28">
                  <c:v>40817</c:v>
                </c:pt>
                <c:pt idx="29">
                  <c:v>40848</c:v>
                </c:pt>
                <c:pt idx="30">
                  <c:v>40878</c:v>
                </c:pt>
                <c:pt idx="31">
                  <c:v>40909</c:v>
                </c:pt>
                <c:pt idx="32">
                  <c:v>40969</c:v>
                </c:pt>
                <c:pt idx="33">
                  <c:v>41000</c:v>
                </c:pt>
                <c:pt idx="34">
                  <c:v>41030</c:v>
                </c:pt>
                <c:pt idx="35">
                  <c:v>41061</c:v>
                </c:pt>
                <c:pt idx="36">
                  <c:v>41091</c:v>
                </c:pt>
                <c:pt idx="37">
                  <c:v>41122</c:v>
                </c:pt>
                <c:pt idx="38">
                  <c:v>41168</c:v>
                </c:pt>
                <c:pt idx="39">
                  <c:v>41182</c:v>
                </c:pt>
                <c:pt idx="40">
                  <c:v>41183</c:v>
                </c:pt>
                <c:pt idx="41">
                  <c:v>41202</c:v>
                </c:pt>
                <c:pt idx="42">
                  <c:v>41216</c:v>
                </c:pt>
                <c:pt idx="43">
                  <c:v>41244</c:v>
                </c:pt>
                <c:pt idx="44">
                  <c:v>41275</c:v>
                </c:pt>
                <c:pt idx="45">
                  <c:v>41306</c:v>
                </c:pt>
                <c:pt idx="46">
                  <c:v>41378</c:v>
                </c:pt>
                <c:pt idx="47">
                  <c:v>41385</c:v>
                </c:pt>
                <c:pt idx="48">
                  <c:v>41431</c:v>
                </c:pt>
                <c:pt idx="49" formatCode="d\-mmm">
                  <c:v>41468</c:v>
                </c:pt>
                <c:pt idx="50" formatCode="d\-mmm">
                  <c:v>41499</c:v>
                </c:pt>
                <c:pt idx="51" formatCode="mmm\-yy">
                  <c:v>41518</c:v>
                </c:pt>
                <c:pt idx="52" formatCode="d\-mmm">
                  <c:v>41554</c:v>
                </c:pt>
                <c:pt idx="53" formatCode="d\-mmm">
                  <c:v>41572</c:v>
                </c:pt>
                <c:pt idx="54" formatCode="d\-mmm\-yy">
                  <c:v>41616</c:v>
                </c:pt>
                <c:pt idx="55" formatCode="d\-mmm\-yy">
                  <c:v>41661</c:v>
                </c:pt>
                <c:pt idx="56" formatCode="d\-mmm\-yy">
                  <c:v>41703</c:v>
                </c:pt>
                <c:pt idx="57">
                  <c:v>41752</c:v>
                </c:pt>
                <c:pt idx="58">
                  <c:v>41801</c:v>
                </c:pt>
                <c:pt idx="59">
                  <c:v>41889</c:v>
                </c:pt>
                <c:pt idx="60">
                  <c:v>41924</c:v>
                </c:pt>
                <c:pt idx="61">
                  <c:v>41944</c:v>
                </c:pt>
                <c:pt idx="62">
                  <c:v>41957</c:v>
                </c:pt>
                <c:pt idx="63">
                  <c:v>41987</c:v>
                </c:pt>
                <c:pt idx="64">
                  <c:v>42019</c:v>
                </c:pt>
                <c:pt idx="65">
                  <c:v>42068</c:v>
                </c:pt>
                <c:pt idx="66">
                  <c:v>42120</c:v>
                </c:pt>
                <c:pt idx="67">
                  <c:v>42169</c:v>
                </c:pt>
                <c:pt idx="68">
                  <c:v>42202</c:v>
                </c:pt>
                <c:pt idx="69">
                  <c:v>42262</c:v>
                </c:pt>
                <c:pt idx="70">
                  <c:v>42295</c:v>
                </c:pt>
                <c:pt idx="71">
                  <c:v>42306</c:v>
                </c:pt>
                <c:pt idx="72" formatCode="d\-mmm">
                  <c:v>42353</c:v>
                </c:pt>
                <c:pt idx="73">
                  <c:v>42385</c:v>
                </c:pt>
                <c:pt idx="74">
                  <c:v>42416</c:v>
                </c:pt>
                <c:pt idx="75">
                  <c:v>42445</c:v>
                </c:pt>
                <c:pt idx="76">
                  <c:v>42476</c:v>
                </c:pt>
                <c:pt idx="77">
                  <c:v>42506</c:v>
                </c:pt>
                <c:pt idx="78">
                  <c:v>42537</c:v>
                </c:pt>
                <c:pt idx="79">
                  <c:v>42567</c:v>
                </c:pt>
                <c:pt idx="80">
                  <c:v>42598</c:v>
                </c:pt>
                <c:pt idx="81">
                  <c:v>42629</c:v>
                </c:pt>
                <c:pt idx="82">
                  <c:v>42656</c:v>
                </c:pt>
                <c:pt idx="83" formatCode="d\-mmm">
                  <c:v>42705</c:v>
                </c:pt>
                <c:pt idx="84" formatCode="mmm\-yy">
                  <c:v>42736</c:v>
                </c:pt>
              </c:numCache>
            </c:numRef>
          </c:cat>
          <c:val>
            <c:numRef>
              <c:f>'S30-Data'!$G$2:$G$86</c:f>
              <c:numCache>
                <c:formatCode>0%</c:formatCode>
                <c:ptCount val="85"/>
                <c:pt idx="0">
                  <c:v>0.6</c:v>
                </c:pt>
                <c:pt idx="1">
                  <c:v>0.61</c:v>
                </c:pt>
                <c:pt idx="2">
                  <c:v>0.56000000000000005</c:v>
                </c:pt>
                <c:pt idx="3">
                  <c:v>0.53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0.47</c:v>
                </c:pt>
                <c:pt idx="8">
                  <c:v>0.48</c:v>
                </c:pt>
                <c:pt idx="9">
                  <c:v>0.5</c:v>
                </c:pt>
                <c:pt idx="10">
                  <c:v>0.48</c:v>
                </c:pt>
                <c:pt idx="11">
                  <c:v>0.5</c:v>
                </c:pt>
                <c:pt idx="12">
                  <c:v>0.48</c:v>
                </c:pt>
                <c:pt idx="13">
                  <c:v>0.45</c:v>
                </c:pt>
                <c:pt idx="14">
                  <c:v>0.47</c:v>
                </c:pt>
                <c:pt idx="15">
                  <c:v>0.45</c:v>
                </c:pt>
                <c:pt idx="16">
                  <c:v>0.46</c:v>
                </c:pt>
                <c:pt idx="17">
                  <c:v>0.47</c:v>
                </c:pt>
                <c:pt idx="18">
                  <c:v>0.45</c:v>
                </c:pt>
                <c:pt idx="19">
                  <c:v>0.47</c:v>
                </c:pt>
                <c:pt idx="20">
                  <c:v>0.45</c:v>
                </c:pt>
                <c:pt idx="21">
                  <c:v>0.53</c:v>
                </c:pt>
                <c:pt idx="22">
                  <c:v>0.48</c:v>
                </c:pt>
                <c:pt idx="23">
                  <c:v>0.49</c:v>
                </c:pt>
                <c:pt idx="24">
                  <c:v>0.52</c:v>
                </c:pt>
                <c:pt idx="25">
                  <c:v>0.49</c:v>
                </c:pt>
                <c:pt idx="26">
                  <c:v>0.47</c:v>
                </c:pt>
                <c:pt idx="27">
                  <c:v>0.44</c:v>
                </c:pt>
                <c:pt idx="28">
                  <c:v>0.44</c:v>
                </c:pt>
                <c:pt idx="29">
                  <c:v>0.44</c:v>
                </c:pt>
                <c:pt idx="30">
                  <c:v>0.46</c:v>
                </c:pt>
                <c:pt idx="31">
                  <c:v>0.48</c:v>
                </c:pt>
                <c:pt idx="32">
                  <c:v>0.5</c:v>
                </c:pt>
                <c:pt idx="33">
                  <c:v>0.49</c:v>
                </c:pt>
                <c:pt idx="34">
                  <c:v>0.48</c:v>
                </c:pt>
                <c:pt idx="35">
                  <c:v>0.47</c:v>
                </c:pt>
                <c:pt idx="36">
                  <c:v>0.49</c:v>
                </c:pt>
                <c:pt idx="37">
                  <c:v>0.48</c:v>
                </c:pt>
                <c:pt idx="38">
                  <c:v>0.5</c:v>
                </c:pt>
                <c:pt idx="39">
                  <c:v>0.49</c:v>
                </c:pt>
                <c:pt idx="40">
                  <c:v>0.49</c:v>
                </c:pt>
                <c:pt idx="41">
                  <c:v>0.49</c:v>
                </c:pt>
                <c:pt idx="42">
                  <c:v>0.49</c:v>
                </c:pt>
                <c:pt idx="43">
                  <c:v>0.53</c:v>
                </c:pt>
                <c:pt idx="44">
                  <c:v>0.52</c:v>
                </c:pt>
                <c:pt idx="45">
                  <c:v>0.5</c:v>
                </c:pt>
                <c:pt idx="46">
                  <c:v>0.47</c:v>
                </c:pt>
                <c:pt idx="47">
                  <c:v>0.5</c:v>
                </c:pt>
                <c:pt idx="48">
                  <c:v>0.48</c:v>
                </c:pt>
                <c:pt idx="49">
                  <c:v>0.45</c:v>
                </c:pt>
                <c:pt idx="50">
                  <c:v>0.44</c:v>
                </c:pt>
                <c:pt idx="51">
                  <c:v>0.45</c:v>
                </c:pt>
                <c:pt idx="52">
                  <c:v>0.47</c:v>
                </c:pt>
                <c:pt idx="53">
                  <c:v>0.42</c:v>
                </c:pt>
                <c:pt idx="54">
                  <c:v>0.43</c:v>
                </c:pt>
                <c:pt idx="55">
                  <c:v>0.43</c:v>
                </c:pt>
                <c:pt idx="56">
                  <c:v>0.41</c:v>
                </c:pt>
                <c:pt idx="57">
                  <c:v>0.44</c:v>
                </c:pt>
                <c:pt idx="58">
                  <c:v>0.41</c:v>
                </c:pt>
                <c:pt idx="59">
                  <c:v>0.4</c:v>
                </c:pt>
                <c:pt idx="60">
                  <c:v>0.42</c:v>
                </c:pt>
                <c:pt idx="61">
                  <c:v>0.42</c:v>
                </c:pt>
                <c:pt idx="62">
                  <c:v>0.44</c:v>
                </c:pt>
                <c:pt idx="63">
                  <c:v>0.45</c:v>
                </c:pt>
                <c:pt idx="64">
                  <c:v>0.46</c:v>
                </c:pt>
                <c:pt idx="65">
                  <c:v>0.46</c:v>
                </c:pt>
                <c:pt idx="66">
                  <c:v>0.48</c:v>
                </c:pt>
                <c:pt idx="67">
                  <c:v>0.48</c:v>
                </c:pt>
                <c:pt idx="68">
                  <c:v>0.45</c:v>
                </c:pt>
                <c:pt idx="69">
                  <c:v>0.47</c:v>
                </c:pt>
                <c:pt idx="70">
                  <c:v>0.46</c:v>
                </c:pt>
                <c:pt idx="71">
                  <c:v>0.45</c:v>
                </c:pt>
                <c:pt idx="72">
                  <c:v>0.43</c:v>
                </c:pt>
                <c:pt idx="73">
                  <c:v>0.47</c:v>
                </c:pt>
                <c:pt idx="74">
                  <c:v>0.49</c:v>
                </c:pt>
                <c:pt idx="75">
                  <c:v>0.49</c:v>
                </c:pt>
                <c:pt idx="76">
                  <c:v>0.49</c:v>
                </c:pt>
                <c:pt idx="77">
                  <c:v>0.51</c:v>
                </c:pt>
                <c:pt idx="78">
                  <c:v>0.51</c:v>
                </c:pt>
                <c:pt idx="79">
                  <c:v>0.51</c:v>
                </c:pt>
                <c:pt idx="80">
                  <c:v>0.52</c:v>
                </c:pt>
                <c:pt idx="81">
                  <c:v>0.52</c:v>
                </c:pt>
                <c:pt idx="82">
                  <c:v>0.53</c:v>
                </c:pt>
                <c:pt idx="83">
                  <c:v>0.52</c:v>
                </c:pt>
                <c:pt idx="84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C-4FF9-B82D-3821702C0802}"/>
            </c:ext>
          </c:extLst>
        </c:ser>
        <c:ser>
          <c:idx val="1"/>
          <c:order val="1"/>
          <c:tx>
            <c:v>Disapprove</c:v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dLbls>
            <c:dLbl>
              <c:idx val="84"/>
              <c:layout>
                <c:manualLayout>
                  <c:x val="-1.1316741696017799E-16"/>
                  <c:y val="3.819444444444439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Disapprove:</a:t>
                    </a:r>
                  </a:p>
                  <a:p>
                    <a:pPr>
                      <a:defRPr/>
                    </a:pPr>
                    <a:r>
                      <a:rPr lang="en-US"/>
                      <a:t>40%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DC-4FF9-B82D-3821702C08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'S30-Data'!$F$2:$F$86</c:f>
              <c:numCache>
                <c:formatCode>m/d/yyyy</c:formatCode>
                <c:ptCount val="85"/>
                <c:pt idx="0">
                  <c:v>39845</c:v>
                </c:pt>
                <c:pt idx="1">
                  <c:v>39904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40148</c:v>
                </c:pt>
                <c:pt idx="8">
                  <c:v>40192</c:v>
                </c:pt>
                <c:pt idx="9">
                  <c:v>40203</c:v>
                </c:pt>
                <c:pt idx="10">
                  <c:v>40238</c:v>
                </c:pt>
                <c:pt idx="11">
                  <c:v>40309</c:v>
                </c:pt>
                <c:pt idx="12">
                  <c:v>40321</c:v>
                </c:pt>
                <c:pt idx="13">
                  <c:v>40330</c:v>
                </c:pt>
                <c:pt idx="14">
                  <c:v>40399</c:v>
                </c:pt>
                <c:pt idx="15">
                  <c:v>40420</c:v>
                </c:pt>
                <c:pt idx="16">
                  <c:v>40422</c:v>
                </c:pt>
                <c:pt idx="17">
                  <c:v>40469</c:v>
                </c:pt>
                <c:pt idx="18">
                  <c:v>40481</c:v>
                </c:pt>
                <c:pt idx="19">
                  <c:v>40483</c:v>
                </c:pt>
                <c:pt idx="20">
                  <c:v>40513</c:v>
                </c:pt>
                <c:pt idx="21">
                  <c:v>40544</c:v>
                </c:pt>
                <c:pt idx="22">
                  <c:v>40575</c:v>
                </c:pt>
                <c:pt idx="23">
                  <c:v>40634</c:v>
                </c:pt>
                <c:pt idx="24">
                  <c:v>40664</c:v>
                </c:pt>
                <c:pt idx="25">
                  <c:v>40695</c:v>
                </c:pt>
                <c:pt idx="26">
                  <c:v>40725</c:v>
                </c:pt>
                <c:pt idx="27">
                  <c:v>40756</c:v>
                </c:pt>
                <c:pt idx="28">
                  <c:v>40817</c:v>
                </c:pt>
                <c:pt idx="29">
                  <c:v>40848</c:v>
                </c:pt>
                <c:pt idx="30">
                  <c:v>40878</c:v>
                </c:pt>
                <c:pt idx="31">
                  <c:v>40909</c:v>
                </c:pt>
                <c:pt idx="32">
                  <c:v>40969</c:v>
                </c:pt>
                <c:pt idx="33">
                  <c:v>41000</c:v>
                </c:pt>
                <c:pt idx="34">
                  <c:v>41030</c:v>
                </c:pt>
                <c:pt idx="35">
                  <c:v>41061</c:v>
                </c:pt>
                <c:pt idx="36">
                  <c:v>41091</c:v>
                </c:pt>
                <c:pt idx="37">
                  <c:v>41122</c:v>
                </c:pt>
                <c:pt idx="38">
                  <c:v>41168</c:v>
                </c:pt>
                <c:pt idx="39">
                  <c:v>41182</c:v>
                </c:pt>
                <c:pt idx="40">
                  <c:v>41183</c:v>
                </c:pt>
                <c:pt idx="41">
                  <c:v>41202</c:v>
                </c:pt>
                <c:pt idx="42">
                  <c:v>41216</c:v>
                </c:pt>
                <c:pt idx="43">
                  <c:v>41244</c:v>
                </c:pt>
                <c:pt idx="44">
                  <c:v>41275</c:v>
                </c:pt>
                <c:pt idx="45">
                  <c:v>41306</c:v>
                </c:pt>
                <c:pt idx="46">
                  <c:v>41378</c:v>
                </c:pt>
                <c:pt idx="47">
                  <c:v>41385</c:v>
                </c:pt>
                <c:pt idx="48">
                  <c:v>41431</c:v>
                </c:pt>
                <c:pt idx="49" formatCode="d\-mmm">
                  <c:v>41468</c:v>
                </c:pt>
                <c:pt idx="50" formatCode="d\-mmm">
                  <c:v>41499</c:v>
                </c:pt>
                <c:pt idx="51" formatCode="mmm\-yy">
                  <c:v>41518</c:v>
                </c:pt>
                <c:pt idx="52" formatCode="d\-mmm">
                  <c:v>41554</c:v>
                </c:pt>
                <c:pt idx="53" formatCode="d\-mmm">
                  <c:v>41572</c:v>
                </c:pt>
                <c:pt idx="54" formatCode="d\-mmm\-yy">
                  <c:v>41616</c:v>
                </c:pt>
                <c:pt idx="55" formatCode="d\-mmm\-yy">
                  <c:v>41661</c:v>
                </c:pt>
                <c:pt idx="56" formatCode="d\-mmm\-yy">
                  <c:v>41703</c:v>
                </c:pt>
                <c:pt idx="57">
                  <c:v>41752</c:v>
                </c:pt>
                <c:pt idx="58">
                  <c:v>41801</c:v>
                </c:pt>
                <c:pt idx="59">
                  <c:v>41889</c:v>
                </c:pt>
                <c:pt idx="60">
                  <c:v>41924</c:v>
                </c:pt>
                <c:pt idx="61">
                  <c:v>41944</c:v>
                </c:pt>
                <c:pt idx="62">
                  <c:v>41957</c:v>
                </c:pt>
                <c:pt idx="63">
                  <c:v>41987</c:v>
                </c:pt>
                <c:pt idx="64">
                  <c:v>42019</c:v>
                </c:pt>
                <c:pt idx="65">
                  <c:v>42068</c:v>
                </c:pt>
                <c:pt idx="66">
                  <c:v>42120</c:v>
                </c:pt>
                <c:pt idx="67">
                  <c:v>42169</c:v>
                </c:pt>
                <c:pt idx="68">
                  <c:v>42202</c:v>
                </c:pt>
                <c:pt idx="69">
                  <c:v>42262</c:v>
                </c:pt>
                <c:pt idx="70">
                  <c:v>42295</c:v>
                </c:pt>
                <c:pt idx="71">
                  <c:v>42306</c:v>
                </c:pt>
                <c:pt idx="72" formatCode="d\-mmm">
                  <c:v>42353</c:v>
                </c:pt>
                <c:pt idx="73">
                  <c:v>42385</c:v>
                </c:pt>
                <c:pt idx="74">
                  <c:v>42416</c:v>
                </c:pt>
                <c:pt idx="75">
                  <c:v>42445</c:v>
                </c:pt>
                <c:pt idx="76">
                  <c:v>42476</c:v>
                </c:pt>
                <c:pt idx="77">
                  <c:v>42506</c:v>
                </c:pt>
                <c:pt idx="78">
                  <c:v>42537</c:v>
                </c:pt>
                <c:pt idx="79">
                  <c:v>42567</c:v>
                </c:pt>
                <c:pt idx="80">
                  <c:v>42598</c:v>
                </c:pt>
                <c:pt idx="81">
                  <c:v>42629</c:v>
                </c:pt>
                <c:pt idx="82">
                  <c:v>42656</c:v>
                </c:pt>
                <c:pt idx="83" formatCode="d\-mmm">
                  <c:v>42705</c:v>
                </c:pt>
                <c:pt idx="84" formatCode="mmm\-yy">
                  <c:v>42736</c:v>
                </c:pt>
              </c:numCache>
            </c:numRef>
          </c:cat>
          <c:val>
            <c:numRef>
              <c:f>'S30-Data'!$H$2:$H$86</c:f>
              <c:numCache>
                <c:formatCode>0%</c:formatCode>
                <c:ptCount val="85"/>
                <c:pt idx="0">
                  <c:v>0.26</c:v>
                </c:pt>
                <c:pt idx="1">
                  <c:v>0.3</c:v>
                </c:pt>
                <c:pt idx="2">
                  <c:v>0.34</c:v>
                </c:pt>
                <c:pt idx="3">
                  <c:v>0.4</c:v>
                </c:pt>
                <c:pt idx="4">
                  <c:v>0.4</c:v>
                </c:pt>
                <c:pt idx="5">
                  <c:v>0.41</c:v>
                </c:pt>
                <c:pt idx="6">
                  <c:v>0.42</c:v>
                </c:pt>
                <c:pt idx="7">
                  <c:v>0.46</c:v>
                </c:pt>
                <c:pt idx="8">
                  <c:v>0.43</c:v>
                </c:pt>
                <c:pt idx="9">
                  <c:v>0.44</c:v>
                </c:pt>
                <c:pt idx="10">
                  <c:v>0.47</c:v>
                </c:pt>
                <c:pt idx="11">
                  <c:v>0.44</c:v>
                </c:pt>
                <c:pt idx="12">
                  <c:v>0.45</c:v>
                </c:pt>
                <c:pt idx="13">
                  <c:v>0.48</c:v>
                </c:pt>
                <c:pt idx="14">
                  <c:v>0.48</c:v>
                </c:pt>
                <c:pt idx="15">
                  <c:v>0.49</c:v>
                </c:pt>
                <c:pt idx="16">
                  <c:v>0.49</c:v>
                </c:pt>
                <c:pt idx="17">
                  <c:v>0.49</c:v>
                </c:pt>
                <c:pt idx="18">
                  <c:v>0.5</c:v>
                </c:pt>
                <c:pt idx="19">
                  <c:v>0.47</c:v>
                </c:pt>
                <c:pt idx="20">
                  <c:v>0.48</c:v>
                </c:pt>
                <c:pt idx="21">
                  <c:v>0.41</c:v>
                </c:pt>
                <c:pt idx="22">
                  <c:v>0.46</c:v>
                </c:pt>
                <c:pt idx="23">
                  <c:v>0.45</c:v>
                </c:pt>
                <c:pt idx="24">
                  <c:v>0.41</c:v>
                </c:pt>
                <c:pt idx="25">
                  <c:v>0.46</c:v>
                </c:pt>
                <c:pt idx="26">
                  <c:v>0.48</c:v>
                </c:pt>
                <c:pt idx="27">
                  <c:v>0.51</c:v>
                </c:pt>
                <c:pt idx="28">
                  <c:v>0.51</c:v>
                </c:pt>
                <c:pt idx="29">
                  <c:v>0.51</c:v>
                </c:pt>
                <c:pt idx="30">
                  <c:v>0.48</c:v>
                </c:pt>
                <c:pt idx="31">
                  <c:v>0.46</c:v>
                </c:pt>
                <c:pt idx="32">
                  <c:v>0.45</c:v>
                </c:pt>
                <c:pt idx="33">
                  <c:v>0.46</c:v>
                </c:pt>
                <c:pt idx="34">
                  <c:v>0.46</c:v>
                </c:pt>
                <c:pt idx="35">
                  <c:v>0.48</c:v>
                </c:pt>
                <c:pt idx="36">
                  <c:v>0.48</c:v>
                </c:pt>
                <c:pt idx="37">
                  <c:v>0.49</c:v>
                </c:pt>
                <c:pt idx="38">
                  <c:v>0.48</c:v>
                </c:pt>
                <c:pt idx="39">
                  <c:v>0.48</c:v>
                </c:pt>
                <c:pt idx="40">
                  <c:v>0.48</c:v>
                </c:pt>
                <c:pt idx="41">
                  <c:v>0.49</c:v>
                </c:pt>
                <c:pt idx="42">
                  <c:v>0.49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0.48</c:v>
                </c:pt>
                <c:pt idx="47">
                  <c:v>0.43</c:v>
                </c:pt>
                <c:pt idx="48">
                  <c:v>0.47</c:v>
                </c:pt>
                <c:pt idx="49">
                  <c:v>0.5</c:v>
                </c:pt>
                <c:pt idx="50">
                  <c:v>0.48</c:v>
                </c:pt>
                <c:pt idx="51">
                  <c:v>0.5</c:v>
                </c:pt>
                <c:pt idx="52">
                  <c:v>0.48</c:v>
                </c:pt>
                <c:pt idx="53">
                  <c:v>0.51</c:v>
                </c:pt>
                <c:pt idx="54">
                  <c:v>0.54</c:v>
                </c:pt>
                <c:pt idx="55">
                  <c:v>0.51</c:v>
                </c:pt>
                <c:pt idx="56">
                  <c:v>0.54</c:v>
                </c:pt>
                <c:pt idx="57">
                  <c:v>0.5</c:v>
                </c:pt>
                <c:pt idx="58">
                  <c:v>0.53</c:v>
                </c:pt>
                <c:pt idx="59">
                  <c:v>0.54</c:v>
                </c:pt>
                <c:pt idx="60">
                  <c:v>0.52</c:v>
                </c:pt>
                <c:pt idx="61">
                  <c:v>0.52</c:v>
                </c:pt>
                <c:pt idx="62">
                  <c:v>0.5</c:v>
                </c:pt>
                <c:pt idx="63">
                  <c:v>0.5</c:v>
                </c:pt>
                <c:pt idx="64">
                  <c:v>0.48</c:v>
                </c:pt>
                <c:pt idx="65">
                  <c:v>0.5</c:v>
                </c:pt>
                <c:pt idx="66">
                  <c:v>0.47</c:v>
                </c:pt>
                <c:pt idx="67">
                  <c:v>0.48</c:v>
                </c:pt>
                <c:pt idx="68">
                  <c:v>0.5</c:v>
                </c:pt>
                <c:pt idx="69">
                  <c:v>0.47</c:v>
                </c:pt>
                <c:pt idx="70">
                  <c:v>0.49</c:v>
                </c:pt>
                <c:pt idx="71">
                  <c:v>0.49</c:v>
                </c:pt>
                <c:pt idx="72">
                  <c:v>0.51</c:v>
                </c:pt>
                <c:pt idx="73">
                  <c:v>0.49</c:v>
                </c:pt>
                <c:pt idx="74">
                  <c:v>0.47</c:v>
                </c:pt>
                <c:pt idx="75">
                  <c:v>0.46</c:v>
                </c:pt>
                <c:pt idx="76">
                  <c:v>0.48</c:v>
                </c:pt>
                <c:pt idx="77">
                  <c:v>0.46</c:v>
                </c:pt>
                <c:pt idx="78">
                  <c:v>0.45</c:v>
                </c:pt>
                <c:pt idx="79">
                  <c:v>0.46</c:v>
                </c:pt>
                <c:pt idx="80">
                  <c:v>0.44</c:v>
                </c:pt>
                <c:pt idx="81">
                  <c:v>0.45</c:v>
                </c:pt>
                <c:pt idx="82">
                  <c:v>0.44</c:v>
                </c:pt>
                <c:pt idx="83">
                  <c:v>0.42</c:v>
                </c:pt>
                <c:pt idx="8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DC-4FF9-B82D-3821702C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80464"/>
        <c:axId val="-131377856"/>
      </c:lineChart>
      <c:dateAx>
        <c:axId val="-131380464"/>
        <c:scaling>
          <c:orientation val="minMax"/>
          <c:min val="40269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377856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-131377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3804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065999562554703"/>
          <c:y val="1.1788890971961801E-2"/>
          <c:w val="0.53562074283262695"/>
          <c:h val="5.352810772151510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'S5-Data'!$D$1</c:f>
              <c:strCache>
                <c:ptCount val="1"/>
                <c:pt idx="0">
                  <c:v>Reported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cat>
            <c:numRef>
              <c:f>'S5-Data'!$A$2:$A$69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'S5-Data'!$D$2:$D$69</c:f>
              <c:numCache>
                <c:formatCode>0.0%</c:formatCode>
                <c:ptCount val="68"/>
                <c:pt idx="0">
                  <c:v>3.5000000000000003E-2</c:v>
                </c:pt>
                <c:pt idx="1">
                  <c:v>2.1000000000000001E-2</c:v>
                </c:pt>
                <c:pt idx="2">
                  <c:v>0.02</c:v>
                </c:pt>
                <c:pt idx="3">
                  <c:v>1E-3</c:v>
                </c:pt>
                <c:pt idx="4">
                  <c:v>1.7000000000000001E-2</c:v>
                </c:pt>
                <c:pt idx="5">
                  <c:v>3.4000000000000002E-2</c:v>
                </c:pt>
                <c:pt idx="6">
                  <c:v>6.7000000000000004E-2</c:v>
                </c:pt>
                <c:pt idx="7">
                  <c:v>3.6999999999999998E-2</c:v>
                </c:pt>
                <c:pt idx="8">
                  <c:v>2.7E-2</c:v>
                </c:pt>
                <c:pt idx="9">
                  <c:v>2.5999999999999999E-2</c:v>
                </c:pt>
                <c:pt idx="10">
                  <c:v>0.03</c:v>
                </c:pt>
                <c:pt idx="11">
                  <c:v>3.3000000000000002E-2</c:v>
                </c:pt>
                <c:pt idx="12">
                  <c:v>4.2000000000000003E-2</c:v>
                </c:pt>
                <c:pt idx="13">
                  <c:v>1.7999999999999999E-2</c:v>
                </c:pt>
                <c:pt idx="14">
                  <c:v>3.2000000000000001E-2</c:v>
                </c:pt>
                <c:pt idx="15">
                  <c:v>2.1000000000000001E-2</c:v>
                </c:pt>
                <c:pt idx="16">
                  <c:v>5.0999999999999997E-2</c:v>
                </c:pt>
                <c:pt idx="17">
                  <c:v>1.6E-2</c:v>
                </c:pt>
                <c:pt idx="18">
                  <c:v>1E-3</c:v>
                </c:pt>
                <c:pt idx="19">
                  <c:v>2.7E-2</c:v>
                </c:pt>
                <c:pt idx="20">
                  <c:v>5.0000000000000001E-3</c:v>
                </c:pt>
                <c:pt idx="21">
                  <c:v>3.5999999999999997E-2</c:v>
                </c:pt>
                <c:pt idx="22">
                  <c:v>0.03</c:v>
                </c:pt>
                <c:pt idx="23">
                  <c:v>1.7000000000000001E-2</c:v>
                </c:pt>
                <c:pt idx="24">
                  <c:v>-1.7999999999999999E-2</c:v>
                </c:pt>
                <c:pt idx="25">
                  <c:v>1.2999999999999999E-2</c:v>
                </c:pt>
                <c:pt idx="26">
                  <c:v>-3.6999999999999998E-2</c:v>
                </c:pt>
                <c:pt idx="27">
                  <c:v>-8.8999999999999996E-2</c:v>
                </c:pt>
                <c:pt idx="28">
                  <c:v>-5.2999999999999999E-2</c:v>
                </c:pt>
                <c:pt idx="29">
                  <c:v>-3.0000000000000001E-3</c:v>
                </c:pt>
                <c:pt idx="30">
                  <c:v>1.4E-2</c:v>
                </c:pt>
                <c:pt idx="31">
                  <c:v>0.04</c:v>
                </c:pt>
                <c:pt idx="32">
                  <c:v>2.3E-2</c:v>
                </c:pt>
                <c:pt idx="33">
                  <c:v>2.1999999999999999E-2</c:v>
                </c:pt>
                <c:pt idx="34">
                  <c:v>2.5999999999999999E-2</c:v>
                </c:pt>
                <c:pt idx="35">
                  <c:v>2.4E-2</c:v>
                </c:pt>
                <c:pt idx="36">
                  <c:v>1E-3</c:v>
                </c:pt>
                <c:pt idx="37">
                  <c:v>2.5000000000000001E-2</c:v>
                </c:pt>
                <c:pt idx="38">
                  <c:v>1.2999999999999999E-2</c:v>
                </c:pt>
                <c:pt idx="39">
                  <c:v>4.1000000000000002E-2</c:v>
                </c:pt>
                <c:pt idx="40">
                  <c:v>3.6999999999999998E-2</c:v>
                </c:pt>
                <c:pt idx="41">
                  <c:v>1.2E-2</c:v>
                </c:pt>
                <c:pt idx="42">
                  <c:v>2.8000000000000001E-2</c:v>
                </c:pt>
                <c:pt idx="43">
                  <c:v>1E-3</c:v>
                </c:pt>
                <c:pt idx="44">
                  <c:v>2.7E-2</c:v>
                </c:pt>
                <c:pt idx="45">
                  <c:v>1.7999999999999999E-2</c:v>
                </c:pt>
                <c:pt idx="46">
                  <c:v>4.4999999999999998E-2</c:v>
                </c:pt>
                <c:pt idx="47">
                  <c:v>3.5000000000000003E-2</c:v>
                </c:pt>
                <c:pt idx="48">
                  <c:v>-8.9999999999999993E-3</c:v>
                </c:pt>
                <c:pt idx="49">
                  <c:v>4.5999999999999999E-2</c:v>
                </c:pt>
                <c:pt idx="50">
                  <c:v>4.2999999999999997E-2</c:v>
                </c:pt>
                <c:pt idx="51">
                  <c:v>2.1000000000000001E-2</c:v>
                </c:pt>
                <c:pt idx="52">
                  <c:v>0.02</c:v>
                </c:pt>
                <c:pt idx="53">
                  <c:v>2.5999999999999999E-2</c:v>
                </c:pt>
                <c:pt idx="54">
                  <c:v>0.02</c:v>
                </c:pt>
                <c:pt idx="55">
                  <c:v>8.9999999999999993E-3</c:v>
                </c:pt>
                <c:pt idx="56">
                  <c:v>8.0000000000000002E-3</c:v>
                </c:pt>
                <c:pt idx="57">
                  <c:v>1.4E-2</c:v>
                </c:pt>
                <c:pt idx="58">
                  <c:v>3.5000000000000003E-2</c:v>
                </c:pt>
                <c:pt idx="59">
                  <c:v>2.1000000000000001E-2</c:v>
                </c:pt>
                <c:pt idx="60">
                  <c:v>1.2E-2</c:v>
                </c:pt>
                <c:pt idx="61">
                  <c:v>0.03</c:v>
                </c:pt>
                <c:pt idx="62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5-4859-99F2-480B528798AD}"/>
            </c:ext>
          </c:extLst>
        </c:ser>
        <c:ser>
          <c:idx val="1"/>
          <c:order val="1"/>
          <c:tx>
            <c:strRef>
              <c:f>'S5-Data'!$F$1</c:f>
              <c:strCache>
                <c:ptCount val="1"/>
                <c:pt idx="0">
                  <c:v>Optimistic</c:v>
                </c:pt>
              </c:strCache>
            </c:strRef>
          </c:tx>
          <c:spPr>
            <a:ln w="28575" cmpd="sng"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numRef>
              <c:f>'S5-Data'!$A$2:$A$69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'S5-Data'!$F$2:$F$69</c:f>
              <c:numCache>
                <c:formatCode>0.0%</c:formatCode>
                <c:ptCount val="68"/>
                <c:pt idx="62">
                  <c:v>0.03</c:v>
                </c:pt>
                <c:pt idx="63">
                  <c:v>3.2000000000000001E-2</c:v>
                </c:pt>
                <c:pt idx="64">
                  <c:v>2.9000000000000001E-2</c:v>
                </c:pt>
                <c:pt idx="65">
                  <c:v>0.03</c:v>
                </c:pt>
                <c:pt idx="66">
                  <c:v>2.8000000000000001E-2</c:v>
                </c:pt>
                <c:pt idx="67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5-4859-99F2-480B528798AD}"/>
            </c:ext>
          </c:extLst>
        </c:ser>
        <c:ser>
          <c:idx val="2"/>
          <c:order val="2"/>
          <c:tx>
            <c:strRef>
              <c:f>'S5-Data'!$E$1</c:f>
              <c:strCache>
                <c:ptCount val="1"/>
                <c:pt idx="0">
                  <c:v>Consensus</c:v>
                </c:pt>
              </c:strCache>
            </c:strRef>
          </c:tx>
          <c:spPr>
            <a:ln w="28575" cmpd="sng">
              <a:solidFill>
                <a:srgbClr val="A5A5A5"/>
              </a:solidFill>
              <a:prstDash val="sysDot"/>
            </a:ln>
          </c:spPr>
          <c:marker>
            <c:symbol val="none"/>
          </c:marker>
          <c:cat>
            <c:numRef>
              <c:f>'S5-Data'!$A$2:$A$69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'S5-Data'!$E$2:$E$69</c:f>
              <c:numCache>
                <c:formatCode>0.0%</c:formatCode>
                <c:ptCount val="68"/>
                <c:pt idx="62">
                  <c:v>0.03</c:v>
                </c:pt>
                <c:pt idx="63">
                  <c:v>2.7E-2</c:v>
                </c:pt>
                <c:pt idx="64">
                  <c:v>2.3E-2</c:v>
                </c:pt>
                <c:pt idx="65">
                  <c:v>2.4E-2</c:v>
                </c:pt>
                <c:pt idx="66">
                  <c:v>2.3E-2</c:v>
                </c:pt>
                <c:pt idx="67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F5-4859-99F2-480B528798AD}"/>
            </c:ext>
          </c:extLst>
        </c:ser>
        <c:ser>
          <c:idx val="3"/>
          <c:order val="3"/>
          <c:tx>
            <c:strRef>
              <c:f>'S5-Data'!$G$1</c:f>
              <c:strCache>
                <c:ptCount val="1"/>
                <c:pt idx="0">
                  <c:v>Pessimistic</c:v>
                </c:pt>
              </c:strCache>
            </c:strRef>
          </c:tx>
          <c:spPr>
            <a:ln w="28575" cmpd="sng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'S5-Data'!$A$2:$A$69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'S5-Data'!$G$2:$G$69</c:f>
              <c:numCache>
                <c:formatCode>0.0%</c:formatCode>
                <c:ptCount val="68"/>
                <c:pt idx="62">
                  <c:v>0.03</c:v>
                </c:pt>
                <c:pt idx="63">
                  <c:v>2.4E-2</c:v>
                </c:pt>
                <c:pt idx="64">
                  <c:v>1.7999999999999999E-2</c:v>
                </c:pt>
                <c:pt idx="65">
                  <c:v>0.02</c:v>
                </c:pt>
                <c:pt idx="66">
                  <c:v>1.9E-2</c:v>
                </c:pt>
                <c:pt idx="67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F5-4859-99F2-480B528798AD}"/>
            </c:ext>
          </c:extLst>
        </c:ser>
        <c:ser>
          <c:idx val="4"/>
          <c:order val="4"/>
          <c:tx>
            <c:strRef>
              <c:f>'S5-Data'!$H$1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29"/>
              <c:layout>
                <c:manualLayout>
                  <c:x val="-0.12962962962963001"/>
                  <c:y val="-0.176727362204723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2009-2016 Average:</a:t>
                    </a:r>
                  </a:p>
                  <a:p>
                    <a:fld id="{302F84B0-27C8-49F6-93EE-9E1E6E325E8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8C8-4A5C-922A-1C8AE7BFF42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'S5-Data'!$A$2:$A$69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'S5-Data'!$H$2:$H$61</c:f>
              <c:numCache>
                <c:formatCode>0.0%</c:formatCode>
                <c:ptCount val="60"/>
                <c:pt idx="29">
                  <c:v>1.9687500000000007E-2</c:v>
                </c:pt>
                <c:pt idx="30">
                  <c:v>1.9687500000000007E-2</c:v>
                </c:pt>
                <c:pt idx="31">
                  <c:v>1.9687500000000007E-2</c:v>
                </c:pt>
                <c:pt idx="32">
                  <c:v>1.9687500000000007E-2</c:v>
                </c:pt>
                <c:pt idx="33">
                  <c:v>1.9687500000000007E-2</c:v>
                </c:pt>
                <c:pt idx="34">
                  <c:v>1.9687500000000007E-2</c:v>
                </c:pt>
                <c:pt idx="35">
                  <c:v>1.9687500000000007E-2</c:v>
                </c:pt>
                <c:pt idx="36">
                  <c:v>1.9687500000000007E-2</c:v>
                </c:pt>
                <c:pt idx="37">
                  <c:v>1.9687500000000007E-2</c:v>
                </c:pt>
                <c:pt idx="38">
                  <c:v>1.9687500000000007E-2</c:v>
                </c:pt>
                <c:pt idx="39">
                  <c:v>1.9687500000000007E-2</c:v>
                </c:pt>
                <c:pt idx="40">
                  <c:v>1.9687500000000007E-2</c:v>
                </c:pt>
                <c:pt idx="41">
                  <c:v>1.9687500000000007E-2</c:v>
                </c:pt>
                <c:pt idx="42">
                  <c:v>1.9687500000000007E-2</c:v>
                </c:pt>
                <c:pt idx="43">
                  <c:v>1.9687500000000007E-2</c:v>
                </c:pt>
                <c:pt idx="44">
                  <c:v>1.9687500000000007E-2</c:v>
                </c:pt>
                <c:pt idx="45">
                  <c:v>1.9687500000000007E-2</c:v>
                </c:pt>
                <c:pt idx="46">
                  <c:v>1.9687500000000007E-2</c:v>
                </c:pt>
                <c:pt idx="47">
                  <c:v>1.9687500000000007E-2</c:v>
                </c:pt>
                <c:pt idx="48">
                  <c:v>1.9687500000000007E-2</c:v>
                </c:pt>
                <c:pt idx="49">
                  <c:v>1.9687500000000007E-2</c:v>
                </c:pt>
                <c:pt idx="50">
                  <c:v>1.9687500000000007E-2</c:v>
                </c:pt>
                <c:pt idx="51">
                  <c:v>1.9687500000000007E-2</c:v>
                </c:pt>
                <c:pt idx="52">
                  <c:v>1.9687500000000007E-2</c:v>
                </c:pt>
                <c:pt idx="53">
                  <c:v>1.9687500000000007E-2</c:v>
                </c:pt>
                <c:pt idx="54">
                  <c:v>1.9687500000000007E-2</c:v>
                </c:pt>
                <c:pt idx="55">
                  <c:v>1.9687500000000007E-2</c:v>
                </c:pt>
                <c:pt idx="56">
                  <c:v>1.9687500000000007E-2</c:v>
                </c:pt>
                <c:pt idx="57">
                  <c:v>1.9687500000000007E-2</c:v>
                </c:pt>
                <c:pt idx="58">
                  <c:v>1.9687500000000007E-2</c:v>
                </c:pt>
                <c:pt idx="59">
                  <c:v>1.9687500000000007E-2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F5-4859-99F2-480B528798AD}"/>
            </c:ext>
          </c:extLst>
        </c:ser>
        <c:ser>
          <c:idx val="5"/>
          <c:order val="5"/>
          <c:tx>
            <c:strRef>
              <c:f>'S5-Data'!$I$1</c:f>
              <c:strCache>
                <c:ptCount val="1"/>
                <c:pt idx="0">
                  <c:v>Zero line</c:v>
                </c:pt>
              </c:strCache>
            </c:strRef>
          </c:tx>
          <c:spPr>
            <a:ln w="12700" cmpd="sng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'S5-Data'!$A$2:$A$69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'S5-Data'!$I$2:$I$69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F5-4859-99F2-480B52879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9586496"/>
        <c:axId val="-219592896"/>
      </c:lineChart>
      <c:dateAx>
        <c:axId val="-219586496"/>
        <c:scaling>
          <c:orientation val="minMax"/>
        </c:scaling>
        <c:delete val="0"/>
        <c:axPos val="b"/>
        <c:numFmt formatCode="&quot;'&quot;yy" sourceLinked="0"/>
        <c:majorTickMark val="in"/>
        <c:minorTickMark val="in"/>
        <c:tickLblPos val="low"/>
        <c:spPr>
          <a:ln/>
        </c:spPr>
        <c:txPr>
          <a:bodyPr/>
          <a:lstStyle/>
          <a:p>
            <a:pPr lvl="0">
              <a:defRPr/>
            </a:pPr>
            <a:endParaRPr lang="en-US"/>
          </a:p>
        </c:txPr>
        <c:crossAx val="-219592896"/>
        <c:crossesAt val="-10000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-21959289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219586496"/>
        <c:crosses val="autoZero"/>
        <c:crossBetween val="midCat"/>
      </c:valAx>
      <c:spPr>
        <a:solidFill>
          <a:srgbClr val="FFFFFF"/>
        </a:solidFill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36417842228794E-2"/>
          <c:y val="7.7777905499038902E-2"/>
          <c:w val="0.87022236996101099"/>
          <c:h val="0.85778258967628995"/>
        </c:manualLayout>
      </c:layout>
      <c:lineChart>
        <c:grouping val="standard"/>
        <c:varyColors val="0"/>
        <c:ser>
          <c:idx val="2"/>
          <c:order val="0"/>
          <c:tx>
            <c:v>Approve</c:v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cat>
            <c:numRef>
              <c:f>'S30-Data'!$K$5:$K$408</c:f>
              <c:numCache>
                <c:formatCode>m/d/yyyy</c:formatCode>
                <c:ptCount val="404"/>
                <c:pt idx="0">
                  <c:v>42754</c:v>
                </c:pt>
                <c:pt idx="1">
                  <c:v>42750</c:v>
                </c:pt>
                <c:pt idx="2">
                  <c:v>42743</c:v>
                </c:pt>
                <c:pt idx="3">
                  <c:v>42736</c:v>
                </c:pt>
                <c:pt idx="4">
                  <c:v>42729</c:v>
                </c:pt>
                <c:pt idx="5">
                  <c:v>42722</c:v>
                </c:pt>
                <c:pt idx="6">
                  <c:v>42715</c:v>
                </c:pt>
                <c:pt idx="7">
                  <c:v>42708</c:v>
                </c:pt>
                <c:pt idx="8">
                  <c:v>42701</c:v>
                </c:pt>
                <c:pt idx="9">
                  <c:v>42694</c:v>
                </c:pt>
                <c:pt idx="10">
                  <c:v>42687</c:v>
                </c:pt>
                <c:pt idx="11">
                  <c:v>42680</c:v>
                </c:pt>
                <c:pt idx="12">
                  <c:v>42673</c:v>
                </c:pt>
                <c:pt idx="13">
                  <c:v>42666</c:v>
                </c:pt>
                <c:pt idx="14">
                  <c:v>42659</c:v>
                </c:pt>
                <c:pt idx="15">
                  <c:v>42652</c:v>
                </c:pt>
                <c:pt idx="16">
                  <c:v>42645</c:v>
                </c:pt>
                <c:pt idx="17">
                  <c:v>42638</c:v>
                </c:pt>
                <c:pt idx="18">
                  <c:v>42614</c:v>
                </c:pt>
                <c:pt idx="19">
                  <c:v>42614</c:v>
                </c:pt>
                <c:pt idx="20">
                  <c:v>42614</c:v>
                </c:pt>
                <c:pt idx="21">
                  <c:v>42583</c:v>
                </c:pt>
                <c:pt idx="22">
                  <c:v>42583</c:v>
                </c:pt>
                <c:pt idx="23">
                  <c:v>42583</c:v>
                </c:pt>
                <c:pt idx="24">
                  <c:v>42583</c:v>
                </c:pt>
                <c:pt idx="25">
                  <c:v>42552</c:v>
                </c:pt>
                <c:pt idx="26">
                  <c:v>42552</c:v>
                </c:pt>
                <c:pt idx="27">
                  <c:v>42552</c:v>
                </c:pt>
                <c:pt idx="28">
                  <c:v>42552</c:v>
                </c:pt>
                <c:pt idx="29">
                  <c:v>42552</c:v>
                </c:pt>
                <c:pt idx="30">
                  <c:v>42522</c:v>
                </c:pt>
                <c:pt idx="31">
                  <c:v>42522</c:v>
                </c:pt>
                <c:pt idx="32">
                  <c:v>42522</c:v>
                </c:pt>
                <c:pt idx="33">
                  <c:v>42522</c:v>
                </c:pt>
                <c:pt idx="34">
                  <c:v>42491</c:v>
                </c:pt>
                <c:pt idx="35">
                  <c:v>42491</c:v>
                </c:pt>
                <c:pt idx="36">
                  <c:v>42491</c:v>
                </c:pt>
                <c:pt idx="37">
                  <c:v>42491</c:v>
                </c:pt>
                <c:pt idx="38">
                  <c:v>42461</c:v>
                </c:pt>
                <c:pt idx="39">
                  <c:v>42461</c:v>
                </c:pt>
                <c:pt idx="40">
                  <c:v>42461</c:v>
                </c:pt>
                <c:pt idx="41">
                  <c:v>42461</c:v>
                </c:pt>
                <c:pt idx="42">
                  <c:v>42430</c:v>
                </c:pt>
                <c:pt idx="43">
                  <c:v>42430</c:v>
                </c:pt>
                <c:pt idx="44">
                  <c:v>42430</c:v>
                </c:pt>
                <c:pt idx="45">
                  <c:v>42430</c:v>
                </c:pt>
                <c:pt idx="46">
                  <c:v>42401</c:v>
                </c:pt>
                <c:pt idx="47">
                  <c:v>42401</c:v>
                </c:pt>
                <c:pt idx="48">
                  <c:v>42401</c:v>
                </c:pt>
                <c:pt idx="49">
                  <c:v>42401</c:v>
                </c:pt>
                <c:pt idx="50">
                  <c:v>42401</c:v>
                </c:pt>
                <c:pt idx="51">
                  <c:v>42370</c:v>
                </c:pt>
                <c:pt idx="52">
                  <c:v>42370</c:v>
                </c:pt>
                <c:pt idx="53">
                  <c:v>42370</c:v>
                </c:pt>
                <c:pt idx="54">
                  <c:v>42370</c:v>
                </c:pt>
                <c:pt idx="55">
                  <c:v>42370</c:v>
                </c:pt>
                <c:pt idx="56">
                  <c:v>42339</c:v>
                </c:pt>
                <c:pt idx="57">
                  <c:v>42339</c:v>
                </c:pt>
                <c:pt idx="58">
                  <c:v>42339</c:v>
                </c:pt>
                <c:pt idx="59">
                  <c:v>42339</c:v>
                </c:pt>
                <c:pt idx="60">
                  <c:v>42309</c:v>
                </c:pt>
                <c:pt idx="61">
                  <c:v>42309</c:v>
                </c:pt>
                <c:pt idx="62">
                  <c:v>42309</c:v>
                </c:pt>
                <c:pt idx="63">
                  <c:v>42309</c:v>
                </c:pt>
                <c:pt idx="64">
                  <c:v>42278</c:v>
                </c:pt>
                <c:pt idx="65">
                  <c:v>42278</c:v>
                </c:pt>
                <c:pt idx="66">
                  <c:v>42278</c:v>
                </c:pt>
                <c:pt idx="67">
                  <c:v>42278</c:v>
                </c:pt>
                <c:pt idx="68">
                  <c:v>42248</c:v>
                </c:pt>
                <c:pt idx="69">
                  <c:v>42248</c:v>
                </c:pt>
                <c:pt idx="70">
                  <c:v>42248</c:v>
                </c:pt>
                <c:pt idx="71">
                  <c:v>42248</c:v>
                </c:pt>
                <c:pt idx="72">
                  <c:v>42217</c:v>
                </c:pt>
                <c:pt idx="73">
                  <c:v>42217</c:v>
                </c:pt>
                <c:pt idx="74">
                  <c:v>42217</c:v>
                </c:pt>
                <c:pt idx="75">
                  <c:v>42186</c:v>
                </c:pt>
                <c:pt idx="76">
                  <c:v>42186</c:v>
                </c:pt>
                <c:pt idx="77">
                  <c:v>42186</c:v>
                </c:pt>
                <c:pt idx="78">
                  <c:v>42186</c:v>
                </c:pt>
                <c:pt idx="79">
                  <c:v>42186</c:v>
                </c:pt>
                <c:pt idx="80">
                  <c:v>42156</c:v>
                </c:pt>
                <c:pt idx="81">
                  <c:v>42156</c:v>
                </c:pt>
                <c:pt idx="82">
                  <c:v>42156</c:v>
                </c:pt>
                <c:pt idx="83">
                  <c:v>42156</c:v>
                </c:pt>
                <c:pt idx="84">
                  <c:v>42125</c:v>
                </c:pt>
                <c:pt idx="85">
                  <c:v>42125</c:v>
                </c:pt>
                <c:pt idx="86">
                  <c:v>42125</c:v>
                </c:pt>
                <c:pt idx="87">
                  <c:v>42125</c:v>
                </c:pt>
                <c:pt idx="88">
                  <c:v>42095</c:v>
                </c:pt>
                <c:pt idx="89">
                  <c:v>42095</c:v>
                </c:pt>
                <c:pt idx="90">
                  <c:v>42095</c:v>
                </c:pt>
                <c:pt idx="91">
                  <c:v>42095</c:v>
                </c:pt>
                <c:pt idx="92">
                  <c:v>42064</c:v>
                </c:pt>
                <c:pt idx="93">
                  <c:v>42064</c:v>
                </c:pt>
                <c:pt idx="94">
                  <c:v>42064</c:v>
                </c:pt>
                <c:pt idx="95">
                  <c:v>42064</c:v>
                </c:pt>
                <c:pt idx="96">
                  <c:v>42064</c:v>
                </c:pt>
                <c:pt idx="97">
                  <c:v>42036</c:v>
                </c:pt>
                <c:pt idx="98">
                  <c:v>42036</c:v>
                </c:pt>
                <c:pt idx="99">
                  <c:v>42036</c:v>
                </c:pt>
                <c:pt idx="100">
                  <c:v>42036</c:v>
                </c:pt>
                <c:pt idx="101">
                  <c:v>42036</c:v>
                </c:pt>
                <c:pt idx="102">
                  <c:v>42005</c:v>
                </c:pt>
                <c:pt idx="103">
                  <c:v>42005</c:v>
                </c:pt>
                <c:pt idx="104">
                  <c:v>42006</c:v>
                </c:pt>
                <c:pt idx="105">
                  <c:v>42007</c:v>
                </c:pt>
                <c:pt idx="106">
                  <c:v>41974</c:v>
                </c:pt>
                <c:pt idx="107">
                  <c:v>41974</c:v>
                </c:pt>
                <c:pt idx="108">
                  <c:v>41974</c:v>
                </c:pt>
                <c:pt idx="109">
                  <c:v>41974</c:v>
                </c:pt>
                <c:pt idx="110">
                  <c:v>41944</c:v>
                </c:pt>
                <c:pt idx="111">
                  <c:v>41944</c:v>
                </c:pt>
                <c:pt idx="112">
                  <c:v>41944</c:v>
                </c:pt>
                <c:pt idx="113">
                  <c:v>41944</c:v>
                </c:pt>
                <c:pt idx="114">
                  <c:v>41944</c:v>
                </c:pt>
                <c:pt idx="115">
                  <c:v>41913</c:v>
                </c:pt>
                <c:pt idx="116">
                  <c:v>41913</c:v>
                </c:pt>
                <c:pt idx="117">
                  <c:v>41883</c:v>
                </c:pt>
                <c:pt idx="118">
                  <c:v>41883</c:v>
                </c:pt>
                <c:pt idx="119">
                  <c:v>41883</c:v>
                </c:pt>
                <c:pt idx="120">
                  <c:v>41883</c:v>
                </c:pt>
                <c:pt idx="121">
                  <c:v>41852</c:v>
                </c:pt>
                <c:pt idx="122">
                  <c:v>41852</c:v>
                </c:pt>
                <c:pt idx="123">
                  <c:v>41852</c:v>
                </c:pt>
                <c:pt idx="124">
                  <c:v>41852</c:v>
                </c:pt>
                <c:pt idx="125">
                  <c:v>41821</c:v>
                </c:pt>
                <c:pt idx="126">
                  <c:v>41821</c:v>
                </c:pt>
                <c:pt idx="127">
                  <c:v>41821</c:v>
                </c:pt>
                <c:pt idx="128">
                  <c:v>41821</c:v>
                </c:pt>
                <c:pt idx="129">
                  <c:v>41791</c:v>
                </c:pt>
                <c:pt idx="130">
                  <c:v>41792</c:v>
                </c:pt>
                <c:pt idx="131">
                  <c:v>41785</c:v>
                </c:pt>
                <c:pt idx="132">
                  <c:v>41778</c:v>
                </c:pt>
                <c:pt idx="133">
                  <c:v>41771</c:v>
                </c:pt>
                <c:pt idx="134">
                  <c:v>41764</c:v>
                </c:pt>
                <c:pt idx="135">
                  <c:v>41757</c:v>
                </c:pt>
                <c:pt idx="136">
                  <c:v>41750</c:v>
                </c:pt>
                <c:pt idx="137">
                  <c:v>41743</c:v>
                </c:pt>
                <c:pt idx="138">
                  <c:v>41736</c:v>
                </c:pt>
                <c:pt idx="139">
                  <c:v>41730</c:v>
                </c:pt>
                <c:pt idx="140">
                  <c:v>41728</c:v>
                </c:pt>
                <c:pt idx="141">
                  <c:v>41715</c:v>
                </c:pt>
                <c:pt idx="142">
                  <c:v>41708</c:v>
                </c:pt>
                <c:pt idx="143">
                  <c:v>41701</c:v>
                </c:pt>
                <c:pt idx="144">
                  <c:v>41694</c:v>
                </c:pt>
                <c:pt idx="145">
                  <c:v>41687</c:v>
                </c:pt>
                <c:pt idx="146">
                  <c:v>41680</c:v>
                </c:pt>
                <c:pt idx="147">
                  <c:v>41671</c:v>
                </c:pt>
                <c:pt idx="148">
                  <c:v>41666</c:v>
                </c:pt>
                <c:pt idx="149">
                  <c:v>41659</c:v>
                </c:pt>
                <c:pt idx="150">
                  <c:v>41652</c:v>
                </c:pt>
                <c:pt idx="151">
                  <c:v>41645</c:v>
                </c:pt>
                <c:pt idx="152">
                  <c:v>41641</c:v>
                </c:pt>
                <c:pt idx="153">
                  <c:v>41631</c:v>
                </c:pt>
                <c:pt idx="154">
                  <c:v>41624</c:v>
                </c:pt>
                <c:pt idx="155">
                  <c:v>41617</c:v>
                </c:pt>
                <c:pt idx="156">
                  <c:v>41609</c:v>
                </c:pt>
                <c:pt idx="157">
                  <c:v>41579</c:v>
                </c:pt>
                <c:pt idx="158">
                  <c:v>41579</c:v>
                </c:pt>
                <c:pt idx="159">
                  <c:v>41579</c:v>
                </c:pt>
                <c:pt idx="160">
                  <c:v>41579</c:v>
                </c:pt>
                <c:pt idx="161">
                  <c:v>41579</c:v>
                </c:pt>
                <c:pt idx="162">
                  <c:v>41548</c:v>
                </c:pt>
                <c:pt idx="163">
                  <c:v>41548</c:v>
                </c:pt>
                <c:pt idx="164">
                  <c:v>41548</c:v>
                </c:pt>
                <c:pt idx="165">
                  <c:v>41548</c:v>
                </c:pt>
                <c:pt idx="166">
                  <c:v>41518</c:v>
                </c:pt>
                <c:pt idx="167">
                  <c:v>41518</c:v>
                </c:pt>
                <c:pt idx="168">
                  <c:v>41518</c:v>
                </c:pt>
                <c:pt idx="169">
                  <c:v>41518</c:v>
                </c:pt>
                <c:pt idx="170">
                  <c:v>41487</c:v>
                </c:pt>
                <c:pt idx="171">
                  <c:v>41487</c:v>
                </c:pt>
                <c:pt idx="172">
                  <c:v>41487</c:v>
                </c:pt>
                <c:pt idx="173">
                  <c:v>41487</c:v>
                </c:pt>
                <c:pt idx="174">
                  <c:v>41456</c:v>
                </c:pt>
                <c:pt idx="175">
                  <c:v>41456</c:v>
                </c:pt>
                <c:pt idx="176">
                  <c:v>41456</c:v>
                </c:pt>
                <c:pt idx="177">
                  <c:v>41456</c:v>
                </c:pt>
                <c:pt idx="178">
                  <c:v>41426</c:v>
                </c:pt>
                <c:pt idx="179">
                  <c:v>41395</c:v>
                </c:pt>
                <c:pt idx="180">
                  <c:v>41395</c:v>
                </c:pt>
                <c:pt idx="181">
                  <c:v>41395</c:v>
                </c:pt>
                <c:pt idx="182">
                  <c:v>41395</c:v>
                </c:pt>
                <c:pt idx="183">
                  <c:v>41395</c:v>
                </c:pt>
                <c:pt idx="184">
                  <c:v>41392</c:v>
                </c:pt>
                <c:pt idx="185">
                  <c:v>41385</c:v>
                </c:pt>
                <c:pt idx="186">
                  <c:v>41378</c:v>
                </c:pt>
                <c:pt idx="187">
                  <c:v>41371</c:v>
                </c:pt>
                <c:pt idx="188">
                  <c:v>41363</c:v>
                </c:pt>
                <c:pt idx="189">
                  <c:v>41357</c:v>
                </c:pt>
                <c:pt idx="190">
                  <c:v>41350</c:v>
                </c:pt>
                <c:pt idx="191">
                  <c:v>41343</c:v>
                </c:pt>
                <c:pt idx="192">
                  <c:v>41336</c:v>
                </c:pt>
                <c:pt idx="193">
                  <c:v>41329</c:v>
                </c:pt>
                <c:pt idx="194">
                  <c:v>41322</c:v>
                </c:pt>
                <c:pt idx="195">
                  <c:v>41315</c:v>
                </c:pt>
                <c:pt idx="196">
                  <c:v>41308</c:v>
                </c:pt>
                <c:pt idx="197">
                  <c:v>41301</c:v>
                </c:pt>
                <c:pt idx="198">
                  <c:v>41294</c:v>
                </c:pt>
                <c:pt idx="199">
                  <c:v>41287</c:v>
                </c:pt>
                <c:pt idx="200">
                  <c:v>41280</c:v>
                </c:pt>
                <c:pt idx="201">
                  <c:v>41273</c:v>
                </c:pt>
                <c:pt idx="202">
                  <c:v>41266</c:v>
                </c:pt>
                <c:pt idx="203">
                  <c:v>41259</c:v>
                </c:pt>
                <c:pt idx="204">
                  <c:v>41252</c:v>
                </c:pt>
                <c:pt idx="205">
                  <c:v>41245</c:v>
                </c:pt>
                <c:pt idx="206">
                  <c:v>41238</c:v>
                </c:pt>
                <c:pt idx="207">
                  <c:v>41231</c:v>
                </c:pt>
                <c:pt idx="208">
                  <c:v>41224</c:v>
                </c:pt>
                <c:pt idx="209">
                  <c:v>41217</c:v>
                </c:pt>
                <c:pt idx="210">
                  <c:v>41210</c:v>
                </c:pt>
                <c:pt idx="211">
                  <c:v>41203</c:v>
                </c:pt>
                <c:pt idx="212">
                  <c:v>41196</c:v>
                </c:pt>
                <c:pt idx="213">
                  <c:v>41189</c:v>
                </c:pt>
                <c:pt idx="214">
                  <c:v>41182</c:v>
                </c:pt>
                <c:pt idx="215">
                  <c:v>41175</c:v>
                </c:pt>
                <c:pt idx="216">
                  <c:v>41168</c:v>
                </c:pt>
                <c:pt idx="217">
                  <c:v>41161</c:v>
                </c:pt>
                <c:pt idx="218">
                  <c:v>41154</c:v>
                </c:pt>
                <c:pt idx="219">
                  <c:v>41147</c:v>
                </c:pt>
                <c:pt idx="220">
                  <c:v>41140</c:v>
                </c:pt>
                <c:pt idx="221">
                  <c:v>41133</c:v>
                </c:pt>
                <c:pt idx="222">
                  <c:v>41126</c:v>
                </c:pt>
                <c:pt idx="223">
                  <c:v>41119</c:v>
                </c:pt>
                <c:pt idx="224">
                  <c:v>41105</c:v>
                </c:pt>
                <c:pt idx="225">
                  <c:v>41098</c:v>
                </c:pt>
                <c:pt idx="226">
                  <c:v>41091</c:v>
                </c:pt>
                <c:pt idx="227">
                  <c:v>41084</c:v>
                </c:pt>
                <c:pt idx="228">
                  <c:v>41077</c:v>
                </c:pt>
                <c:pt idx="229">
                  <c:v>41070</c:v>
                </c:pt>
                <c:pt idx="230">
                  <c:v>41063</c:v>
                </c:pt>
                <c:pt idx="231">
                  <c:v>41056</c:v>
                </c:pt>
                <c:pt idx="232">
                  <c:v>41049</c:v>
                </c:pt>
                <c:pt idx="233">
                  <c:v>41042</c:v>
                </c:pt>
                <c:pt idx="234">
                  <c:v>41035</c:v>
                </c:pt>
                <c:pt idx="235">
                  <c:v>41028</c:v>
                </c:pt>
                <c:pt idx="236">
                  <c:v>41021</c:v>
                </c:pt>
                <c:pt idx="237">
                  <c:v>41014</c:v>
                </c:pt>
                <c:pt idx="238">
                  <c:v>41007</c:v>
                </c:pt>
                <c:pt idx="239">
                  <c:v>40993</c:v>
                </c:pt>
                <c:pt idx="240">
                  <c:v>40986</c:v>
                </c:pt>
                <c:pt idx="241">
                  <c:v>40979</c:v>
                </c:pt>
                <c:pt idx="242">
                  <c:v>40972</c:v>
                </c:pt>
                <c:pt idx="243">
                  <c:v>40966</c:v>
                </c:pt>
                <c:pt idx="244">
                  <c:v>40959</c:v>
                </c:pt>
                <c:pt idx="245">
                  <c:v>40952</c:v>
                </c:pt>
                <c:pt idx="246">
                  <c:v>40945</c:v>
                </c:pt>
                <c:pt idx="247">
                  <c:v>40938</c:v>
                </c:pt>
                <c:pt idx="248">
                  <c:v>40931</c:v>
                </c:pt>
                <c:pt idx="249">
                  <c:v>40924</c:v>
                </c:pt>
                <c:pt idx="250">
                  <c:v>40917</c:v>
                </c:pt>
                <c:pt idx="251">
                  <c:v>40910</c:v>
                </c:pt>
                <c:pt idx="252">
                  <c:v>40903</c:v>
                </c:pt>
                <c:pt idx="253">
                  <c:v>40896</c:v>
                </c:pt>
                <c:pt idx="254">
                  <c:v>40889</c:v>
                </c:pt>
                <c:pt idx="255">
                  <c:v>40882</c:v>
                </c:pt>
                <c:pt idx="256">
                  <c:v>40874</c:v>
                </c:pt>
                <c:pt idx="257">
                  <c:v>40867</c:v>
                </c:pt>
                <c:pt idx="258">
                  <c:v>40860</c:v>
                </c:pt>
                <c:pt idx="259">
                  <c:v>40853</c:v>
                </c:pt>
                <c:pt idx="260">
                  <c:v>40846</c:v>
                </c:pt>
                <c:pt idx="261">
                  <c:v>40839</c:v>
                </c:pt>
                <c:pt idx="262">
                  <c:v>40832</c:v>
                </c:pt>
                <c:pt idx="263">
                  <c:v>40825</c:v>
                </c:pt>
                <c:pt idx="264">
                  <c:v>40818</c:v>
                </c:pt>
                <c:pt idx="265">
                  <c:v>40811</c:v>
                </c:pt>
                <c:pt idx="266">
                  <c:v>40804</c:v>
                </c:pt>
                <c:pt idx="267">
                  <c:v>40797</c:v>
                </c:pt>
                <c:pt idx="268">
                  <c:v>40790</c:v>
                </c:pt>
                <c:pt idx="269">
                  <c:v>40783</c:v>
                </c:pt>
                <c:pt idx="270">
                  <c:v>40776</c:v>
                </c:pt>
                <c:pt idx="271">
                  <c:v>40769</c:v>
                </c:pt>
                <c:pt idx="272">
                  <c:v>40762</c:v>
                </c:pt>
                <c:pt idx="273">
                  <c:v>40755</c:v>
                </c:pt>
                <c:pt idx="274">
                  <c:v>40748</c:v>
                </c:pt>
                <c:pt idx="275">
                  <c:v>40741</c:v>
                </c:pt>
                <c:pt idx="276">
                  <c:v>40734</c:v>
                </c:pt>
                <c:pt idx="277">
                  <c:v>40727</c:v>
                </c:pt>
                <c:pt idx="278">
                  <c:v>40720</c:v>
                </c:pt>
                <c:pt idx="279">
                  <c:v>40713</c:v>
                </c:pt>
                <c:pt idx="280">
                  <c:v>40706</c:v>
                </c:pt>
                <c:pt idx="281">
                  <c:v>40699</c:v>
                </c:pt>
                <c:pt idx="282">
                  <c:v>40692</c:v>
                </c:pt>
                <c:pt idx="283">
                  <c:v>40685</c:v>
                </c:pt>
                <c:pt idx="284">
                  <c:v>40678</c:v>
                </c:pt>
                <c:pt idx="285">
                  <c:v>40671</c:v>
                </c:pt>
                <c:pt idx="286">
                  <c:v>40664</c:v>
                </c:pt>
                <c:pt idx="287">
                  <c:v>40657</c:v>
                </c:pt>
                <c:pt idx="288">
                  <c:v>40650</c:v>
                </c:pt>
                <c:pt idx="289">
                  <c:v>40643</c:v>
                </c:pt>
                <c:pt idx="290">
                  <c:v>40636</c:v>
                </c:pt>
                <c:pt idx="291">
                  <c:v>40629</c:v>
                </c:pt>
                <c:pt idx="292">
                  <c:v>40622</c:v>
                </c:pt>
                <c:pt idx="293">
                  <c:v>40615</c:v>
                </c:pt>
                <c:pt idx="294">
                  <c:v>40608</c:v>
                </c:pt>
                <c:pt idx="295">
                  <c:v>40601</c:v>
                </c:pt>
                <c:pt idx="296">
                  <c:v>40594</c:v>
                </c:pt>
                <c:pt idx="297">
                  <c:v>40587</c:v>
                </c:pt>
                <c:pt idx="298">
                  <c:v>40580</c:v>
                </c:pt>
                <c:pt idx="299">
                  <c:v>40573</c:v>
                </c:pt>
                <c:pt idx="300">
                  <c:v>40566</c:v>
                </c:pt>
                <c:pt idx="301">
                  <c:v>40559</c:v>
                </c:pt>
                <c:pt idx="302">
                  <c:v>40552</c:v>
                </c:pt>
                <c:pt idx="303">
                  <c:v>40545</c:v>
                </c:pt>
                <c:pt idx="304">
                  <c:v>40538</c:v>
                </c:pt>
                <c:pt idx="305">
                  <c:v>40531</c:v>
                </c:pt>
                <c:pt idx="306">
                  <c:v>40524</c:v>
                </c:pt>
                <c:pt idx="307">
                  <c:v>40517</c:v>
                </c:pt>
                <c:pt idx="308">
                  <c:v>40510</c:v>
                </c:pt>
                <c:pt idx="309">
                  <c:v>40503</c:v>
                </c:pt>
                <c:pt idx="310">
                  <c:v>40496</c:v>
                </c:pt>
                <c:pt idx="311">
                  <c:v>40489</c:v>
                </c:pt>
                <c:pt idx="312">
                  <c:v>40482</c:v>
                </c:pt>
                <c:pt idx="313">
                  <c:v>40475</c:v>
                </c:pt>
                <c:pt idx="314">
                  <c:v>40468</c:v>
                </c:pt>
                <c:pt idx="315">
                  <c:v>40461</c:v>
                </c:pt>
                <c:pt idx="316">
                  <c:v>40454</c:v>
                </c:pt>
                <c:pt idx="317">
                  <c:v>40447</c:v>
                </c:pt>
                <c:pt idx="318">
                  <c:v>40440</c:v>
                </c:pt>
                <c:pt idx="319">
                  <c:v>40433</c:v>
                </c:pt>
                <c:pt idx="320">
                  <c:v>40426</c:v>
                </c:pt>
                <c:pt idx="321">
                  <c:v>40419</c:v>
                </c:pt>
                <c:pt idx="322">
                  <c:v>40412</c:v>
                </c:pt>
                <c:pt idx="323">
                  <c:v>40405</c:v>
                </c:pt>
                <c:pt idx="324">
                  <c:v>40398</c:v>
                </c:pt>
                <c:pt idx="325">
                  <c:v>40391</c:v>
                </c:pt>
                <c:pt idx="326">
                  <c:v>40384</c:v>
                </c:pt>
                <c:pt idx="327">
                  <c:v>40377</c:v>
                </c:pt>
                <c:pt idx="328">
                  <c:v>40370</c:v>
                </c:pt>
                <c:pt idx="329">
                  <c:v>40363</c:v>
                </c:pt>
                <c:pt idx="330">
                  <c:v>40356</c:v>
                </c:pt>
                <c:pt idx="331">
                  <c:v>40349</c:v>
                </c:pt>
                <c:pt idx="332">
                  <c:v>40342</c:v>
                </c:pt>
                <c:pt idx="333">
                  <c:v>40335</c:v>
                </c:pt>
                <c:pt idx="334">
                  <c:v>40328</c:v>
                </c:pt>
                <c:pt idx="335">
                  <c:v>40321</c:v>
                </c:pt>
                <c:pt idx="336">
                  <c:v>40314</c:v>
                </c:pt>
                <c:pt idx="337">
                  <c:v>40307</c:v>
                </c:pt>
                <c:pt idx="338">
                  <c:v>40300</c:v>
                </c:pt>
                <c:pt idx="339">
                  <c:v>40293</c:v>
                </c:pt>
                <c:pt idx="340">
                  <c:v>40286</c:v>
                </c:pt>
                <c:pt idx="341">
                  <c:v>40279</c:v>
                </c:pt>
                <c:pt idx="342">
                  <c:v>40272</c:v>
                </c:pt>
                <c:pt idx="343">
                  <c:v>40265</c:v>
                </c:pt>
                <c:pt idx="344">
                  <c:v>40258</c:v>
                </c:pt>
                <c:pt idx="345">
                  <c:v>40251</c:v>
                </c:pt>
                <c:pt idx="346">
                  <c:v>40244</c:v>
                </c:pt>
                <c:pt idx="347">
                  <c:v>40237</c:v>
                </c:pt>
                <c:pt idx="348">
                  <c:v>40230</c:v>
                </c:pt>
                <c:pt idx="349">
                  <c:v>40223</c:v>
                </c:pt>
                <c:pt idx="350">
                  <c:v>40216</c:v>
                </c:pt>
                <c:pt idx="351">
                  <c:v>40209</c:v>
                </c:pt>
                <c:pt idx="352">
                  <c:v>40202</c:v>
                </c:pt>
                <c:pt idx="353">
                  <c:v>40195</c:v>
                </c:pt>
                <c:pt idx="354">
                  <c:v>40188</c:v>
                </c:pt>
                <c:pt idx="355">
                  <c:v>40181</c:v>
                </c:pt>
                <c:pt idx="356">
                  <c:v>40174</c:v>
                </c:pt>
                <c:pt idx="357">
                  <c:v>40167</c:v>
                </c:pt>
                <c:pt idx="358">
                  <c:v>40160</c:v>
                </c:pt>
                <c:pt idx="359">
                  <c:v>40153</c:v>
                </c:pt>
                <c:pt idx="360">
                  <c:v>40146</c:v>
                </c:pt>
                <c:pt idx="361">
                  <c:v>40139</c:v>
                </c:pt>
                <c:pt idx="362">
                  <c:v>40132</c:v>
                </c:pt>
                <c:pt idx="363">
                  <c:v>40125</c:v>
                </c:pt>
                <c:pt idx="364">
                  <c:v>40118</c:v>
                </c:pt>
                <c:pt idx="365">
                  <c:v>40111</c:v>
                </c:pt>
                <c:pt idx="366">
                  <c:v>40104</c:v>
                </c:pt>
                <c:pt idx="367">
                  <c:v>40097</c:v>
                </c:pt>
                <c:pt idx="368">
                  <c:v>40090</c:v>
                </c:pt>
                <c:pt idx="369">
                  <c:v>40083</c:v>
                </c:pt>
                <c:pt idx="370">
                  <c:v>40076</c:v>
                </c:pt>
                <c:pt idx="371">
                  <c:v>40069</c:v>
                </c:pt>
                <c:pt idx="372">
                  <c:v>40062</c:v>
                </c:pt>
                <c:pt idx="373">
                  <c:v>40055</c:v>
                </c:pt>
                <c:pt idx="374">
                  <c:v>40048</c:v>
                </c:pt>
                <c:pt idx="375">
                  <c:v>40041</c:v>
                </c:pt>
                <c:pt idx="376">
                  <c:v>40034</c:v>
                </c:pt>
                <c:pt idx="377">
                  <c:v>40027</c:v>
                </c:pt>
                <c:pt idx="378">
                  <c:v>40020</c:v>
                </c:pt>
                <c:pt idx="379">
                  <c:v>40013</c:v>
                </c:pt>
                <c:pt idx="380">
                  <c:v>40006</c:v>
                </c:pt>
                <c:pt idx="381">
                  <c:v>39999</c:v>
                </c:pt>
                <c:pt idx="382">
                  <c:v>39992</c:v>
                </c:pt>
                <c:pt idx="383">
                  <c:v>39985</c:v>
                </c:pt>
                <c:pt idx="384">
                  <c:v>39978</c:v>
                </c:pt>
                <c:pt idx="385">
                  <c:v>39971</c:v>
                </c:pt>
                <c:pt idx="386">
                  <c:v>39964</c:v>
                </c:pt>
                <c:pt idx="387">
                  <c:v>39957</c:v>
                </c:pt>
                <c:pt idx="388">
                  <c:v>39950</c:v>
                </c:pt>
                <c:pt idx="389">
                  <c:v>39943</c:v>
                </c:pt>
                <c:pt idx="390">
                  <c:v>39936</c:v>
                </c:pt>
                <c:pt idx="391">
                  <c:v>39929</c:v>
                </c:pt>
                <c:pt idx="392">
                  <c:v>39922</c:v>
                </c:pt>
                <c:pt idx="393">
                  <c:v>39915</c:v>
                </c:pt>
                <c:pt idx="394">
                  <c:v>39908</c:v>
                </c:pt>
                <c:pt idx="395">
                  <c:v>39901</c:v>
                </c:pt>
                <c:pt idx="396">
                  <c:v>39894</c:v>
                </c:pt>
                <c:pt idx="397">
                  <c:v>39887</c:v>
                </c:pt>
                <c:pt idx="398">
                  <c:v>39880</c:v>
                </c:pt>
                <c:pt idx="399">
                  <c:v>39873</c:v>
                </c:pt>
                <c:pt idx="400">
                  <c:v>39866</c:v>
                </c:pt>
                <c:pt idx="401">
                  <c:v>39859</c:v>
                </c:pt>
                <c:pt idx="402">
                  <c:v>39852</c:v>
                </c:pt>
                <c:pt idx="403">
                  <c:v>39845</c:v>
                </c:pt>
              </c:numCache>
            </c:numRef>
          </c:cat>
          <c:val>
            <c:numRef>
              <c:f>'S30-Data'!$L$5:$L$408</c:f>
              <c:numCache>
                <c:formatCode>0%</c:formatCode>
                <c:ptCount val="404"/>
                <c:pt idx="0">
                  <c:v>0.59</c:v>
                </c:pt>
                <c:pt idx="1">
                  <c:v>0.56999999999999995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0.56000000000000005</c:v>
                </c:pt>
                <c:pt idx="5">
                  <c:v>0.56000000000000005</c:v>
                </c:pt>
                <c:pt idx="6">
                  <c:v>0.56999999999999995</c:v>
                </c:pt>
                <c:pt idx="7">
                  <c:v>0.54</c:v>
                </c:pt>
                <c:pt idx="8">
                  <c:v>0.56000000000000005</c:v>
                </c:pt>
                <c:pt idx="9">
                  <c:v>0.56000000000000005</c:v>
                </c:pt>
                <c:pt idx="10">
                  <c:v>0.56999999999999995</c:v>
                </c:pt>
                <c:pt idx="11">
                  <c:v>0.53</c:v>
                </c:pt>
                <c:pt idx="12">
                  <c:v>0.54</c:v>
                </c:pt>
                <c:pt idx="13">
                  <c:v>0.55000000000000004</c:v>
                </c:pt>
                <c:pt idx="14">
                  <c:v>0.54</c:v>
                </c:pt>
                <c:pt idx="15">
                  <c:v>0.52</c:v>
                </c:pt>
                <c:pt idx="16">
                  <c:v>0.53</c:v>
                </c:pt>
                <c:pt idx="17">
                  <c:v>0.53</c:v>
                </c:pt>
                <c:pt idx="18">
                  <c:v>0.52</c:v>
                </c:pt>
                <c:pt idx="19">
                  <c:v>0.51</c:v>
                </c:pt>
                <c:pt idx="20">
                  <c:v>0.52</c:v>
                </c:pt>
                <c:pt idx="21">
                  <c:v>0.51</c:v>
                </c:pt>
                <c:pt idx="22">
                  <c:v>0.51</c:v>
                </c:pt>
                <c:pt idx="23">
                  <c:v>0.52</c:v>
                </c:pt>
                <c:pt idx="24">
                  <c:v>0.52</c:v>
                </c:pt>
                <c:pt idx="25">
                  <c:v>0.53</c:v>
                </c:pt>
                <c:pt idx="26">
                  <c:v>0.49</c:v>
                </c:pt>
                <c:pt idx="27">
                  <c:v>0.49</c:v>
                </c:pt>
                <c:pt idx="28">
                  <c:v>0.51</c:v>
                </c:pt>
                <c:pt idx="29">
                  <c:v>0.51</c:v>
                </c:pt>
                <c:pt idx="30">
                  <c:v>0.5</c:v>
                </c:pt>
                <c:pt idx="31">
                  <c:v>0.53</c:v>
                </c:pt>
                <c:pt idx="32">
                  <c:v>0.53</c:v>
                </c:pt>
                <c:pt idx="33">
                  <c:v>0.51</c:v>
                </c:pt>
                <c:pt idx="34">
                  <c:v>0.52</c:v>
                </c:pt>
                <c:pt idx="35">
                  <c:v>0.51</c:v>
                </c:pt>
                <c:pt idx="36">
                  <c:v>0.51</c:v>
                </c:pt>
                <c:pt idx="37">
                  <c:v>0.52</c:v>
                </c:pt>
                <c:pt idx="38">
                  <c:v>0.51</c:v>
                </c:pt>
                <c:pt idx="39">
                  <c:v>0.51</c:v>
                </c:pt>
                <c:pt idx="40">
                  <c:v>0.48</c:v>
                </c:pt>
                <c:pt idx="41">
                  <c:v>0.51</c:v>
                </c:pt>
                <c:pt idx="42">
                  <c:v>0.51</c:v>
                </c:pt>
                <c:pt idx="43">
                  <c:v>0.53</c:v>
                </c:pt>
                <c:pt idx="44">
                  <c:v>0.5</c:v>
                </c:pt>
                <c:pt idx="45">
                  <c:v>0.51</c:v>
                </c:pt>
                <c:pt idx="46">
                  <c:v>0.5</c:v>
                </c:pt>
                <c:pt idx="47">
                  <c:v>0.48</c:v>
                </c:pt>
                <c:pt idx="48">
                  <c:v>0.48</c:v>
                </c:pt>
                <c:pt idx="49">
                  <c:v>0.48</c:v>
                </c:pt>
                <c:pt idx="50">
                  <c:v>0.47</c:v>
                </c:pt>
                <c:pt idx="51">
                  <c:v>0.48</c:v>
                </c:pt>
                <c:pt idx="52">
                  <c:v>0.48</c:v>
                </c:pt>
                <c:pt idx="53">
                  <c:v>0.48</c:v>
                </c:pt>
                <c:pt idx="54">
                  <c:v>0.47</c:v>
                </c:pt>
                <c:pt idx="55">
                  <c:v>0.45</c:v>
                </c:pt>
                <c:pt idx="56">
                  <c:v>0.48</c:v>
                </c:pt>
                <c:pt idx="57">
                  <c:v>0.45</c:v>
                </c:pt>
                <c:pt idx="58">
                  <c:v>0.45</c:v>
                </c:pt>
                <c:pt idx="59">
                  <c:v>0.47</c:v>
                </c:pt>
                <c:pt idx="60">
                  <c:v>0.46</c:v>
                </c:pt>
                <c:pt idx="61">
                  <c:v>0.44</c:v>
                </c:pt>
                <c:pt idx="62">
                  <c:v>0.49</c:v>
                </c:pt>
                <c:pt idx="63">
                  <c:v>0.49</c:v>
                </c:pt>
                <c:pt idx="64">
                  <c:v>0.47</c:v>
                </c:pt>
                <c:pt idx="65">
                  <c:v>0.46</c:v>
                </c:pt>
                <c:pt idx="66">
                  <c:v>0.46</c:v>
                </c:pt>
                <c:pt idx="67">
                  <c:v>0.46</c:v>
                </c:pt>
                <c:pt idx="68">
                  <c:v>0.47</c:v>
                </c:pt>
                <c:pt idx="69">
                  <c:v>0.48</c:v>
                </c:pt>
                <c:pt idx="70">
                  <c:v>0.46</c:v>
                </c:pt>
                <c:pt idx="71">
                  <c:v>0.46</c:v>
                </c:pt>
                <c:pt idx="72">
                  <c:v>0.44</c:v>
                </c:pt>
                <c:pt idx="73">
                  <c:v>0.46</c:v>
                </c:pt>
                <c:pt idx="74">
                  <c:v>0.46</c:v>
                </c:pt>
                <c:pt idx="75">
                  <c:v>0.46</c:v>
                </c:pt>
                <c:pt idx="76">
                  <c:v>0.46</c:v>
                </c:pt>
                <c:pt idx="77">
                  <c:v>0.46</c:v>
                </c:pt>
                <c:pt idx="78">
                  <c:v>0.46</c:v>
                </c:pt>
                <c:pt idx="79">
                  <c:v>0.46</c:v>
                </c:pt>
                <c:pt idx="80">
                  <c:v>0.47</c:v>
                </c:pt>
                <c:pt idx="81">
                  <c:v>0.45</c:v>
                </c:pt>
                <c:pt idx="82">
                  <c:v>0.45</c:v>
                </c:pt>
                <c:pt idx="83">
                  <c:v>0.46</c:v>
                </c:pt>
                <c:pt idx="84">
                  <c:v>0.47</c:v>
                </c:pt>
                <c:pt idx="85">
                  <c:v>0.46</c:v>
                </c:pt>
                <c:pt idx="86">
                  <c:v>0.47</c:v>
                </c:pt>
                <c:pt idx="87">
                  <c:v>0.47</c:v>
                </c:pt>
                <c:pt idx="88">
                  <c:v>0.48</c:v>
                </c:pt>
                <c:pt idx="89">
                  <c:v>0.45</c:v>
                </c:pt>
                <c:pt idx="90">
                  <c:v>0.46</c:v>
                </c:pt>
                <c:pt idx="91">
                  <c:v>0.48</c:v>
                </c:pt>
                <c:pt idx="92">
                  <c:v>0.47</c:v>
                </c:pt>
                <c:pt idx="93">
                  <c:v>0.46</c:v>
                </c:pt>
                <c:pt idx="94">
                  <c:v>0.45</c:v>
                </c:pt>
                <c:pt idx="95">
                  <c:v>0.47</c:v>
                </c:pt>
                <c:pt idx="96">
                  <c:v>0.46</c:v>
                </c:pt>
                <c:pt idx="97">
                  <c:v>0.45</c:v>
                </c:pt>
                <c:pt idx="98">
                  <c:v>0.46</c:v>
                </c:pt>
                <c:pt idx="99">
                  <c:v>0.47</c:v>
                </c:pt>
                <c:pt idx="100">
                  <c:v>0.46</c:v>
                </c:pt>
                <c:pt idx="101">
                  <c:v>0.47</c:v>
                </c:pt>
                <c:pt idx="102">
                  <c:v>0.49</c:v>
                </c:pt>
                <c:pt idx="103">
                  <c:v>0.46</c:v>
                </c:pt>
                <c:pt idx="104">
                  <c:v>0.46</c:v>
                </c:pt>
                <c:pt idx="105">
                  <c:v>0.46</c:v>
                </c:pt>
                <c:pt idx="106">
                  <c:v>0.44</c:v>
                </c:pt>
                <c:pt idx="107">
                  <c:v>0.45</c:v>
                </c:pt>
                <c:pt idx="108">
                  <c:v>0.43</c:v>
                </c:pt>
                <c:pt idx="109">
                  <c:v>0.43</c:v>
                </c:pt>
                <c:pt idx="110">
                  <c:v>0.43</c:v>
                </c:pt>
                <c:pt idx="111">
                  <c:v>0.42</c:v>
                </c:pt>
                <c:pt idx="112">
                  <c:v>0.42</c:v>
                </c:pt>
                <c:pt idx="113">
                  <c:v>0.4</c:v>
                </c:pt>
                <c:pt idx="114">
                  <c:v>0.42</c:v>
                </c:pt>
                <c:pt idx="115">
                  <c:v>0.42</c:v>
                </c:pt>
                <c:pt idx="116">
                  <c:v>0.43</c:v>
                </c:pt>
                <c:pt idx="117">
                  <c:v>0.42</c:v>
                </c:pt>
                <c:pt idx="118">
                  <c:v>0.43</c:v>
                </c:pt>
                <c:pt idx="119">
                  <c:v>0.41</c:v>
                </c:pt>
                <c:pt idx="120">
                  <c:v>0.4</c:v>
                </c:pt>
                <c:pt idx="121">
                  <c:v>0.41</c:v>
                </c:pt>
                <c:pt idx="122">
                  <c:v>0.43</c:v>
                </c:pt>
                <c:pt idx="123">
                  <c:v>0.41</c:v>
                </c:pt>
                <c:pt idx="124">
                  <c:v>0.42</c:v>
                </c:pt>
                <c:pt idx="125">
                  <c:v>0.42</c:v>
                </c:pt>
                <c:pt idx="126">
                  <c:v>0.41</c:v>
                </c:pt>
                <c:pt idx="127">
                  <c:v>0.43</c:v>
                </c:pt>
                <c:pt idx="128">
                  <c:v>0.42</c:v>
                </c:pt>
                <c:pt idx="129">
                  <c:v>0.52</c:v>
                </c:pt>
                <c:pt idx="130">
                  <c:v>0.44</c:v>
                </c:pt>
                <c:pt idx="131">
                  <c:v>0.44</c:v>
                </c:pt>
                <c:pt idx="132">
                  <c:v>0.43</c:v>
                </c:pt>
                <c:pt idx="133">
                  <c:v>0.44</c:v>
                </c:pt>
                <c:pt idx="134">
                  <c:v>0.44</c:v>
                </c:pt>
                <c:pt idx="135">
                  <c:v>0.44</c:v>
                </c:pt>
                <c:pt idx="136">
                  <c:v>0.44</c:v>
                </c:pt>
                <c:pt idx="137">
                  <c:v>0.44</c:v>
                </c:pt>
                <c:pt idx="138">
                  <c:v>0.43</c:v>
                </c:pt>
                <c:pt idx="139">
                  <c:v>0.44</c:v>
                </c:pt>
                <c:pt idx="140">
                  <c:v>0.43</c:v>
                </c:pt>
                <c:pt idx="141">
                  <c:v>0.44</c:v>
                </c:pt>
                <c:pt idx="142">
                  <c:v>0.4</c:v>
                </c:pt>
                <c:pt idx="143">
                  <c:v>0.43</c:v>
                </c:pt>
                <c:pt idx="144">
                  <c:v>0.42</c:v>
                </c:pt>
                <c:pt idx="145">
                  <c:v>0.45</c:v>
                </c:pt>
                <c:pt idx="146">
                  <c:v>0.4</c:v>
                </c:pt>
                <c:pt idx="147">
                  <c:v>0.41</c:v>
                </c:pt>
                <c:pt idx="148">
                  <c:v>0.42</c:v>
                </c:pt>
                <c:pt idx="149">
                  <c:v>0.42</c:v>
                </c:pt>
                <c:pt idx="150">
                  <c:v>0.4</c:v>
                </c:pt>
                <c:pt idx="151">
                  <c:v>0.41</c:v>
                </c:pt>
                <c:pt idx="152">
                  <c:v>0.41</c:v>
                </c:pt>
                <c:pt idx="153">
                  <c:v>0.43</c:v>
                </c:pt>
                <c:pt idx="154">
                  <c:v>0.4</c:v>
                </c:pt>
                <c:pt idx="155">
                  <c:v>0.42</c:v>
                </c:pt>
                <c:pt idx="156">
                  <c:v>0.41</c:v>
                </c:pt>
                <c:pt idx="157">
                  <c:v>0.42</c:v>
                </c:pt>
                <c:pt idx="158">
                  <c:v>0.4</c:v>
                </c:pt>
                <c:pt idx="159">
                  <c:v>0.41</c:v>
                </c:pt>
                <c:pt idx="160">
                  <c:v>0.41</c:v>
                </c:pt>
                <c:pt idx="161">
                  <c:v>0.41</c:v>
                </c:pt>
                <c:pt idx="162">
                  <c:v>0.43</c:v>
                </c:pt>
                <c:pt idx="163">
                  <c:v>0.43</c:v>
                </c:pt>
                <c:pt idx="164">
                  <c:v>0.42</c:v>
                </c:pt>
                <c:pt idx="165">
                  <c:v>0.44</c:v>
                </c:pt>
                <c:pt idx="166">
                  <c:v>0.45</c:v>
                </c:pt>
                <c:pt idx="167">
                  <c:v>0.44</c:v>
                </c:pt>
                <c:pt idx="168">
                  <c:v>0.45</c:v>
                </c:pt>
                <c:pt idx="169">
                  <c:v>0.44</c:v>
                </c:pt>
                <c:pt idx="170">
                  <c:v>0.44</c:v>
                </c:pt>
                <c:pt idx="171">
                  <c:v>0.46</c:v>
                </c:pt>
                <c:pt idx="172">
                  <c:v>0.46</c:v>
                </c:pt>
                <c:pt idx="173">
                  <c:v>0.44</c:v>
                </c:pt>
                <c:pt idx="174">
                  <c:v>0.45</c:v>
                </c:pt>
                <c:pt idx="175">
                  <c:v>0.46</c:v>
                </c:pt>
                <c:pt idx="176">
                  <c:v>0.47</c:v>
                </c:pt>
                <c:pt idx="177">
                  <c:v>0.46</c:v>
                </c:pt>
                <c:pt idx="178">
                  <c:v>0.48</c:v>
                </c:pt>
                <c:pt idx="179">
                  <c:v>0.48</c:v>
                </c:pt>
                <c:pt idx="180">
                  <c:v>0.49</c:v>
                </c:pt>
                <c:pt idx="181">
                  <c:v>0.49</c:v>
                </c:pt>
                <c:pt idx="182">
                  <c:v>0.49</c:v>
                </c:pt>
                <c:pt idx="183">
                  <c:v>0.5</c:v>
                </c:pt>
                <c:pt idx="184">
                  <c:v>0.51</c:v>
                </c:pt>
                <c:pt idx="185">
                  <c:v>0.5</c:v>
                </c:pt>
                <c:pt idx="186">
                  <c:v>0.49</c:v>
                </c:pt>
                <c:pt idx="187">
                  <c:v>0.48</c:v>
                </c:pt>
                <c:pt idx="188">
                  <c:v>0.48</c:v>
                </c:pt>
                <c:pt idx="189">
                  <c:v>0.47</c:v>
                </c:pt>
                <c:pt idx="190">
                  <c:v>0.48</c:v>
                </c:pt>
                <c:pt idx="191">
                  <c:v>0.49</c:v>
                </c:pt>
                <c:pt idx="192">
                  <c:v>0.49</c:v>
                </c:pt>
                <c:pt idx="193">
                  <c:v>0.51</c:v>
                </c:pt>
                <c:pt idx="194">
                  <c:v>0.51</c:v>
                </c:pt>
                <c:pt idx="195">
                  <c:v>0.52</c:v>
                </c:pt>
                <c:pt idx="196">
                  <c:v>0.53</c:v>
                </c:pt>
                <c:pt idx="197">
                  <c:v>0.52</c:v>
                </c:pt>
                <c:pt idx="198">
                  <c:v>0.5</c:v>
                </c:pt>
                <c:pt idx="199">
                  <c:v>0.54</c:v>
                </c:pt>
                <c:pt idx="200">
                  <c:v>0.53</c:v>
                </c:pt>
                <c:pt idx="201">
                  <c:v>0.53</c:v>
                </c:pt>
                <c:pt idx="202">
                  <c:v>0.56999999999999995</c:v>
                </c:pt>
                <c:pt idx="203">
                  <c:v>0.52</c:v>
                </c:pt>
                <c:pt idx="204">
                  <c:v>0.5</c:v>
                </c:pt>
                <c:pt idx="205">
                  <c:v>0.51</c:v>
                </c:pt>
                <c:pt idx="206">
                  <c:v>0.52</c:v>
                </c:pt>
                <c:pt idx="207">
                  <c:v>0.53</c:v>
                </c:pt>
                <c:pt idx="208">
                  <c:v>0.51</c:v>
                </c:pt>
                <c:pt idx="209">
                  <c:v>0.52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0.52</c:v>
                </c:pt>
                <c:pt idx="214">
                  <c:v>0.48</c:v>
                </c:pt>
                <c:pt idx="215">
                  <c:v>0.49</c:v>
                </c:pt>
                <c:pt idx="216">
                  <c:v>0.5</c:v>
                </c:pt>
                <c:pt idx="217">
                  <c:v>0.5</c:v>
                </c:pt>
                <c:pt idx="218">
                  <c:v>0.44</c:v>
                </c:pt>
                <c:pt idx="219">
                  <c:v>0.46</c:v>
                </c:pt>
                <c:pt idx="220">
                  <c:v>0.45</c:v>
                </c:pt>
                <c:pt idx="221">
                  <c:v>0.45</c:v>
                </c:pt>
                <c:pt idx="222">
                  <c:v>0.45</c:v>
                </c:pt>
                <c:pt idx="223">
                  <c:v>0.47</c:v>
                </c:pt>
                <c:pt idx="224">
                  <c:v>0.46</c:v>
                </c:pt>
                <c:pt idx="225">
                  <c:v>0.45</c:v>
                </c:pt>
                <c:pt idx="226">
                  <c:v>0.47</c:v>
                </c:pt>
                <c:pt idx="227">
                  <c:v>0.46</c:v>
                </c:pt>
                <c:pt idx="228">
                  <c:v>0.46</c:v>
                </c:pt>
                <c:pt idx="229">
                  <c:v>0.47</c:v>
                </c:pt>
                <c:pt idx="230">
                  <c:v>0.46</c:v>
                </c:pt>
                <c:pt idx="231">
                  <c:v>0.48</c:v>
                </c:pt>
                <c:pt idx="232">
                  <c:v>0.47</c:v>
                </c:pt>
                <c:pt idx="233">
                  <c:v>0.47</c:v>
                </c:pt>
                <c:pt idx="234">
                  <c:v>0.48</c:v>
                </c:pt>
                <c:pt idx="235">
                  <c:v>0.48</c:v>
                </c:pt>
                <c:pt idx="236">
                  <c:v>0.48</c:v>
                </c:pt>
                <c:pt idx="237">
                  <c:v>0.47</c:v>
                </c:pt>
                <c:pt idx="238">
                  <c:v>0.47</c:v>
                </c:pt>
                <c:pt idx="239">
                  <c:v>0.46</c:v>
                </c:pt>
                <c:pt idx="240">
                  <c:v>0.46</c:v>
                </c:pt>
                <c:pt idx="241">
                  <c:v>0.48</c:v>
                </c:pt>
                <c:pt idx="242">
                  <c:v>0.45</c:v>
                </c:pt>
                <c:pt idx="243">
                  <c:v>0.45</c:v>
                </c:pt>
                <c:pt idx="244">
                  <c:v>0.45</c:v>
                </c:pt>
                <c:pt idx="245">
                  <c:v>0.47</c:v>
                </c:pt>
                <c:pt idx="246">
                  <c:v>0.46</c:v>
                </c:pt>
                <c:pt idx="247">
                  <c:v>0.45</c:v>
                </c:pt>
                <c:pt idx="248">
                  <c:v>0.45</c:v>
                </c:pt>
                <c:pt idx="249">
                  <c:v>0.45</c:v>
                </c:pt>
                <c:pt idx="250">
                  <c:v>0.46</c:v>
                </c:pt>
                <c:pt idx="251">
                  <c:v>0.42</c:v>
                </c:pt>
                <c:pt idx="252">
                  <c:v>0.45</c:v>
                </c:pt>
                <c:pt idx="253">
                  <c:v>0.42</c:v>
                </c:pt>
                <c:pt idx="254">
                  <c:v>0.43</c:v>
                </c:pt>
                <c:pt idx="255">
                  <c:v>0.42</c:v>
                </c:pt>
                <c:pt idx="256">
                  <c:v>0.43</c:v>
                </c:pt>
                <c:pt idx="257">
                  <c:v>0.43</c:v>
                </c:pt>
                <c:pt idx="258">
                  <c:v>0.43</c:v>
                </c:pt>
                <c:pt idx="259">
                  <c:v>0.43</c:v>
                </c:pt>
                <c:pt idx="260">
                  <c:v>0.43</c:v>
                </c:pt>
                <c:pt idx="261">
                  <c:v>0.41</c:v>
                </c:pt>
                <c:pt idx="262">
                  <c:v>0.41</c:v>
                </c:pt>
                <c:pt idx="263">
                  <c:v>0.4</c:v>
                </c:pt>
                <c:pt idx="264">
                  <c:v>0.41</c:v>
                </c:pt>
                <c:pt idx="265">
                  <c:v>0.41000000000000003</c:v>
                </c:pt>
                <c:pt idx="266">
                  <c:v>0.4</c:v>
                </c:pt>
                <c:pt idx="267">
                  <c:v>0.43</c:v>
                </c:pt>
                <c:pt idx="268">
                  <c:v>0.42</c:v>
                </c:pt>
                <c:pt idx="269">
                  <c:v>0.4</c:v>
                </c:pt>
                <c:pt idx="270">
                  <c:v>0.4</c:v>
                </c:pt>
                <c:pt idx="271">
                  <c:v>0.4</c:v>
                </c:pt>
                <c:pt idx="272">
                  <c:v>0.42</c:v>
                </c:pt>
                <c:pt idx="273">
                  <c:v>0.42</c:v>
                </c:pt>
                <c:pt idx="274">
                  <c:v>0.43</c:v>
                </c:pt>
                <c:pt idx="275">
                  <c:v>0.44</c:v>
                </c:pt>
                <c:pt idx="276">
                  <c:v>0.46</c:v>
                </c:pt>
                <c:pt idx="277">
                  <c:v>0.46</c:v>
                </c:pt>
                <c:pt idx="278">
                  <c:v>0.43</c:v>
                </c:pt>
                <c:pt idx="279">
                  <c:v>0.47000000000000003</c:v>
                </c:pt>
                <c:pt idx="280">
                  <c:v>0.46</c:v>
                </c:pt>
                <c:pt idx="281">
                  <c:v>0.5</c:v>
                </c:pt>
                <c:pt idx="282">
                  <c:v>0.49</c:v>
                </c:pt>
                <c:pt idx="283">
                  <c:v>0.5</c:v>
                </c:pt>
                <c:pt idx="284">
                  <c:v>0.49</c:v>
                </c:pt>
                <c:pt idx="285">
                  <c:v>0.51</c:v>
                </c:pt>
                <c:pt idx="286">
                  <c:v>0.44</c:v>
                </c:pt>
                <c:pt idx="287">
                  <c:v>0.43</c:v>
                </c:pt>
                <c:pt idx="288">
                  <c:v>0.43</c:v>
                </c:pt>
                <c:pt idx="289">
                  <c:v>0.45</c:v>
                </c:pt>
                <c:pt idx="290">
                  <c:v>0.48</c:v>
                </c:pt>
                <c:pt idx="291">
                  <c:v>0.45</c:v>
                </c:pt>
                <c:pt idx="292">
                  <c:v>0.48</c:v>
                </c:pt>
                <c:pt idx="293">
                  <c:v>0.47000000000000003</c:v>
                </c:pt>
                <c:pt idx="294">
                  <c:v>0.46</c:v>
                </c:pt>
                <c:pt idx="295">
                  <c:v>0.48</c:v>
                </c:pt>
                <c:pt idx="296">
                  <c:v>0.48</c:v>
                </c:pt>
                <c:pt idx="297">
                  <c:v>0.48</c:v>
                </c:pt>
                <c:pt idx="298">
                  <c:v>0.47000000000000003</c:v>
                </c:pt>
                <c:pt idx="299">
                  <c:v>0.5</c:v>
                </c:pt>
                <c:pt idx="300">
                  <c:v>0.5</c:v>
                </c:pt>
                <c:pt idx="301">
                  <c:v>0.49</c:v>
                </c:pt>
                <c:pt idx="302">
                  <c:v>0.48</c:v>
                </c:pt>
                <c:pt idx="303">
                  <c:v>0.48</c:v>
                </c:pt>
                <c:pt idx="304">
                  <c:v>0.47000000000000003</c:v>
                </c:pt>
                <c:pt idx="305">
                  <c:v>0.46</c:v>
                </c:pt>
                <c:pt idx="306">
                  <c:v>0.45</c:v>
                </c:pt>
                <c:pt idx="307">
                  <c:v>0.46</c:v>
                </c:pt>
                <c:pt idx="308">
                  <c:v>0.45</c:v>
                </c:pt>
                <c:pt idx="309">
                  <c:v>0.46</c:v>
                </c:pt>
                <c:pt idx="310">
                  <c:v>0.44</c:v>
                </c:pt>
                <c:pt idx="311">
                  <c:v>0.45</c:v>
                </c:pt>
                <c:pt idx="312">
                  <c:v>0.45</c:v>
                </c:pt>
                <c:pt idx="313">
                  <c:v>0.44</c:v>
                </c:pt>
                <c:pt idx="314">
                  <c:v>0.45</c:v>
                </c:pt>
                <c:pt idx="315">
                  <c:v>0.46</c:v>
                </c:pt>
                <c:pt idx="316">
                  <c:v>0.46</c:v>
                </c:pt>
                <c:pt idx="317">
                  <c:v>0.44</c:v>
                </c:pt>
                <c:pt idx="318">
                  <c:v>0.46</c:v>
                </c:pt>
                <c:pt idx="319">
                  <c:v>0.46</c:v>
                </c:pt>
                <c:pt idx="320">
                  <c:v>0.45</c:v>
                </c:pt>
                <c:pt idx="321">
                  <c:v>0.43</c:v>
                </c:pt>
                <c:pt idx="322">
                  <c:v>0.43</c:v>
                </c:pt>
                <c:pt idx="323">
                  <c:v>0.44</c:v>
                </c:pt>
                <c:pt idx="324">
                  <c:v>0.45</c:v>
                </c:pt>
                <c:pt idx="325">
                  <c:v>0.45</c:v>
                </c:pt>
                <c:pt idx="326">
                  <c:v>0.45</c:v>
                </c:pt>
                <c:pt idx="327">
                  <c:v>0.46</c:v>
                </c:pt>
                <c:pt idx="328">
                  <c:v>0.46</c:v>
                </c:pt>
                <c:pt idx="329">
                  <c:v>0.46</c:v>
                </c:pt>
                <c:pt idx="330">
                  <c:v>0.45</c:v>
                </c:pt>
                <c:pt idx="331">
                  <c:v>0.47000000000000003</c:v>
                </c:pt>
                <c:pt idx="332">
                  <c:v>0.46</c:v>
                </c:pt>
                <c:pt idx="333">
                  <c:v>0.47000000000000003</c:v>
                </c:pt>
                <c:pt idx="334">
                  <c:v>0.46</c:v>
                </c:pt>
                <c:pt idx="335">
                  <c:v>0.48</c:v>
                </c:pt>
                <c:pt idx="336">
                  <c:v>0.49</c:v>
                </c:pt>
                <c:pt idx="337">
                  <c:v>0.5</c:v>
                </c:pt>
                <c:pt idx="338">
                  <c:v>0.48</c:v>
                </c:pt>
                <c:pt idx="339">
                  <c:v>0.5</c:v>
                </c:pt>
                <c:pt idx="340">
                  <c:v>0.48</c:v>
                </c:pt>
                <c:pt idx="341">
                  <c:v>0.47000000000000003</c:v>
                </c:pt>
                <c:pt idx="342">
                  <c:v>0.49</c:v>
                </c:pt>
                <c:pt idx="343">
                  <c:v>0.49</c:v>
                </c:pt>
                <c:pt idx="344">
                  <c:v>0.48</c:v>
                </c:pt>
                <c:pt idx="345">
                  <c:v>0.48</c:v>
                </c:pt>
                <c:pt idx="346">
                  <c:v>0.49</c:v>
                </c:pt>
                <c:pt idx="347">
                  <c:v>0.5</c:v>
                </c:pt>
                <c:pt idx="348">
                  <c:v>0.49</c:v>
                </c:pt>
                <c:pt idx="349">
                  <c:v>0.51</c:v>
                </c:pt>
                <c:pt idx="350">
                  <c:v>0.5</c:v>
                </c:pt>
                <c:pt idx="351">
                  <c:v>0.48</c:v>
                </c:pt>
                <c:pt idx="352">
                  <c:v>0.49</c:v>
                </c:pt>
                <c:pt idx="353">
                  <c:v>0.5</c:v>
                </c:pt>
                <c:pt idx="354">
                  <c:v>0.51</c:v>
                </c:pt>
                <c:pt idx="355">
                  <c:v>0.51</c:v>
                </c:pt>
                <c:pt idx="356">
                  <c:v>0.51</c:v>
                </c:pt>
                <c:pt idx="357">
                  <c:v>0.5</c:v>
                </c:pt>
                <c:pt idx="358">
                  <c:v>0.49</c:v>
                </c:pt>
                <c:pt idx="359">
                  <c:v>0.5</c:v>
                </c:pt>
                <c:pt idx="360">
                  <c:v>0.5</c:v>
                </c:pt>
                <c:pt idx="361">
                  <c:v>0.49</c:v>
                </c:pt>
                <c:pt idx="362">
                  <c:v>0.53</c:v>
                </c:pt>
                <c:pt idx="363">
                  <c:v>0.52</c:v>
                </c:pt>
                <c:pt idx="364">
                  <c:v>0.53</c:v>
                </c:pt>
                <c:pt idx="365">
                  <c:v>0.53</c:v>
                </c:pt>
                <c:pt idx="366">
                  <c:v>0.52</c:v>
                </c:pt>
                <c:pt idx="367">
                  <c:v>0.54</c:v>
                </c:pt>
                <c:pt idx="368">
                  <c:v>0.52</c:v>
                </c:pt>
                <c:pt idx="369">
                  <c:v>0.51</c:v>
                </c:pt>
                <c:pt idx="370">
                  <c:v>0.52</c:v>
                </c:pt>
                <c:pt idx="371">
                  <c:v>0.52</c:v>
                </c:pt>
                <c:pt idx="372">
                  <c:v>0.53</c:v>
                </c:pt>
                <c:pt idx="373">
                  <c:v>0.5</c:v>
                </c:pt>
                <c:pt idx="374">
                  <c:v>0.52</c:v>
                </c:pt>
                <c:pt idx="375">
                  <c:v>0.54</c:v>
                </c:pt>
                <c:pt idx="376">
                  <c:v>0.56000000000000005</c:v>
                </c:pt>
                <c:pt idx="377">
                  <c:v>0.54</c:v>
                </c:pt>
                <c:pt idx="378">
                  <c:v>0.56000000000000005</c:v>
                </c:pt>
                <c:pt idx="379">
                  <c:v>0.59</c:v>
                </c:pt>
                <c:pt idx="380">
                  <c:v>0.57999999999999996</c:v>
                </c:pt>
                <c:pt idx="381">
                  <c:v>0.6</c:v>
                </c:pt>
                <c:pt idx="382">
                  <c:v>0.6</c:v>
                </c:pt>
                <c:pt idx="383">
                  <c:v>0.59</c:v>
                </c:pt>
                <c:pt idx="384">
                  <c:v>0.61</c:v>
                </c:pt>
                <c:pt idx="385">
                  <c:v>0.62</c:v>
                </c:pt>
                <c:pt idx="386">
                  <c:v>0.63</c:v>
                </c:pt>
                <c:pt idx="387">
                  <c:v>0.64</c:v>
                </c:pt>
                <c:pt idx="388">
                  <c:v>0.64</c:v>
                </c:pt>
                <c:pt idx="389">
                  <c:v>0.66</c:v>
                </c:pt>
                <c:pt idx="390">
                  <c:v>0.65</c:v>
                </c:pt>
                <c:pt idx="391">
                  <c:v>0.65</c:v>
                </c:pt>
                <c:pt idx="392">
                  <c:v>0.62</c:v>
                </c:pt>
                <c:pt idx="393">
                  <c:v>0.61</c:v>
                </c:pt>
                <c:pt idx="394">
                  <c:v>0.62</c:v>
                </c:pt>
                <c:pt idx="395">
                  <c:v>0.61</c:v>
                </c:pt>
                <c:pt idx="396">
                  <c:v>0.63</c:v>
                </c:pt>
                <c:pt idx="397">
                  <c:v>0.62</c:v>
                </c:pt>
                <c:pt idx="398">
                  <c:v>0.62</c:v>
                </c:pt>
                <c:pt idx="399">
                  <c:v>0.64</c:v>
                </c:pt>
                <c:pt idx="400">
                  <c:v>0.62</c:v>
                </c:pt>
                <c:pt idx="401">
                  <c:v>0.64</c:v>
                </c:pt>
                <c:pt idx="402">
                  <c:v>0.65</c:v>
                </c:pt>
                <c:pt idx="403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53-4615-80ED-50B6ADA30E97}"/>
            </c:ext>
          </c:extLst>
        </c:ser>
        <c:ser>
          <c:idx val="3"/>
          <c:order val="1"/>
          <c:tx>
            <c:v>Disapprove</c:v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'S30-Data'!$K$5:$K$408</c:f>
              <c:numCache>
                <c:formatCode>m/d/yyyy</c:formatCode>
                <c:ptCount val="404"/>
                <c:pt idx="0">
                  <c:v>42754</c:v>
                </c:pt>
                <c:pt idx="1">
                  <c:v>42750</c:v>
                </c:pt>
                <c:pt idx="2">
                  <c:v>42743</c:v>
                </c:pt>
                <c:pt idx="3">
                  <c:v>42736</c:v>
                </c:pt>
                <c:pt idx="4">
                  <c:v>42729</c:v>
                </c:pt>
                <c:pt idx="5">
                  <c:v>42722</c:v>
                </c:pt>
                <c:pt idx="6">
                  <c:v>42715</c:v>
                </c:pt>
                <c:pt idx="7">
                  <c:v>42708</c:v>
                </c:pt>
                <c:pt idx="8">
                  <c:v>42701</c:v>
                </c:pt>
                <c:pt idx="9">
                  <c:v>42694</c:v>
                </c:pt>
                <c:pt idx="10">
                  <c:v>42687</c:v>
                </c:pt>
                <c:pt idx="11">
                  <c:v>42680</c:v>
                </c:pt>
                <c:pt idx="12">
                  <c:v>42673</c:v>
                </c:pt>
                <c:pt idx="13">
                  <c:v>42666</c:v>
                </c:pt>
                <c:pt idx="14">
                  <c:v>42659</c:v>
                </c:pt>
                <c:pt idx="15">
                  <c:v>42652</c:v>
                </c:pt>
                <c:pt idx="16">
                  <c:v>42645</c:v>
                </c:pt>
                <c:pt idx="17">
                  <c:v>42638</c:v>
                </c:pt>
                <c:pt idx="18">
                  <c:v>42614</c:v>
                </c:pt>
                <c:pt idx="19">
                  <c:v>42614</c:v>
                </c:pt>
                <c:pt idx="20">
                  <c:v>42614</c:v>
                </c:pt>
                <c:pt idx="21">
                  <c:v>42583</c:v>
                </c:pt>
                <c:pt idx="22">
                  <c:v>42583</c:v>
                </c:pt>
                <c:pt idx="23">
                  <c:v>42583</c:v>
                </c:pt>
                <c:pt idx="24">
                  <c:v>42583</c:v>
                </c:pt>
                <c:pt idx="25">
                  <c:v>42552</c:v>
                </c:pt>
                <c:pt idx="26">
                  <c:v>42552</c:v>
                </c:pt>
                <c:pt idx="27">
                  <c:v>42552</c:v>
                </c:pt>
                <c:pt idx="28">
                  <c:v>42552</c:v>
                </c:pt>
                <c:pt idx="29">
                  <c:v>42552</c:v>
                </c:pt>
                <c:pt idx="30">
                  <c:v>42522</c:v>
                </c:pt>
                <c:pt idx="31">
                  <c:v>42522</c:v>
                </c:pt>
                <c:pt idx="32">
                  <c:v>42522</c:v>
                </c:pt>
                <c:pt idx="33">
                  <c:v>42522</c:v>
                </c:pt>
                <c:pt idx="34">
                  <c:v>42491</c:v>
                </c:pt>
                <c:pt idx="35">
                  <c:v>42491</c:v>
                </c:pt>
                <c:pt idx="36">
                  <c:v>42491</c:v>
                </c:pt>
                <c:pt idx="37">
                  <c:v>42491</c:v>
                </c:pt>
                <c:pt idx="38">
                  <c:v>42461</c:v>
                </c:pt>
                <c:pt idx="39">
                  <c:v>42461</c:v>
                </c:pt>
                <c:pt idx="40">
                  <c:v>42461</c:v>
                </c:pt>
                <c:pt idx="41">
                  <c:v>42461</c:v>
                </c:pt>
                <c:pt idx="42">
                  <c:v>42430</c:v>
                </c:pt>
                <c:pt idx="43">
                  <c:v>42430</c:v>
                </c:pt>
                <c:pt idx="44">
                  <c:v>42430</c:v>
                </c:pt>
                <c:pt idx="45">
                  <c:v>42430</c:v>
                </c:pt>
                <c:pt idx="46">
                  <c:v>42401</c:v>
                </c:pt>
                <c:pt idx="47">
                  <c:v>42401</c:v>
                </c:pt>
                <c:pt idx="48">
                  <c:v>42401</c:v>
                </c:pt>
                <c:pt idx="49">
                  <c:v>42401</c:v>
                </c:pt>
                <c:pt idx="50">
                  <c:v>42401</c:v>
                </c:pt>
                <c:pt idx="51">
                  <c:v>42370</c:v>
                </c:pt>
                <c:pt idx="52">
                  <c:v>42370</c:v>
                </c:pt>
                <c:pt idx="53">
                  <c:v>42370</c:v>
                </c:pt>
                <c:pt idx="54">
                  <c:v>42370</c:v>
                </c:pt>
                <c:pt idx="55">
                  <c:v>42370</c:v>
                </c:pt>
                <c:pt idx="56">
                  <c:v>42339</c:v>
                </c:pt>
                <c:pt idx="57">
                  <c:v>42339</c:v>
                </c:pt>
                <c:pt idx="58">
                  <c:v>42339</c:v>
                </c:pt>
                <c:pt idx="59">
                  <c:v>42339</c:v>
                </c:pt>
                <c:pt idx="60">
                  <c:v>42309</c:v>
                </c:pt>
                <c:pt idx="61">
                  <c:v>42309</c:v>
                </c:pt>
                <c:pt idx="62">
                  <c:v>42309</c:v>
                </c:pt>
                <c:pt idx="63">
                  <c:v>42309</c:v>
                </c:pt>
                <c:pt idx="64">
                  <c:v>42278</c:v>
                </c:pt>
                <c:pt idx="65">
                  <c:v>42278</c:v>
                </c:pt>
                <c:pt idx="66">
                  <c:v>42278</c:v>
                </c:pt>
                <c:pt idx="67">
                  <c:v>42278</c:v>
                </c:pt>
                <c:pt idx="68">
                  <c:v>42248</c:v>
                </c:pt>
                <c:pt idx="69">
                  <c:v>42248</c:v>
                </c:pt>
                <c:pt idx="70">
                  <c:v>42248</c:v>
                </c:pt>
                <c:pt idx="71">
                  <c:v>42248</c:v>
                </c:pt>
                <c:pt idx="72">
                  <c:v>42217</c:v>
                </c:pt>
                <c:pt idx="73">
                  <c:v>42217</c:v>
                </c:pt>
                <c:pt idx="74">
                  <c:v>42217</c:v>
                </c:pt>
                <c:pt idx="75">
                  <c:v>42186</c:v>
                </c:pt>
                <c:pt idx="76">
                  <c:v>42186</c:v>
                </c:pt>
                <c:pt idx="77">
                  <c:v>42186</c:v>
                </c:pt>
                <c:pt idx="78">
                  <c:v>42186</c:v>
                </c:pt>
                <c:pt idx="79">
                  <c:v>42186</c:v>
                </c:pt>
                <c:pt idx="80">
                  <c:v>42156</c:v>
                </c:pt>
                <c:pt idx="81">
                  <c:v>42156</c:v>
                </c:pt>
                <c:pt idx="82">
                  <c:v>42156</c:v>
                </c:pt>
                <c:pt idx="83">
                  <c:v>42156</c:v>
                </c:pt>
                <c:pt idx="84">
                  <c:v>42125</c:v>
                </c:pt>
                <c:pt idx="85">
                  <c:v>42125</c:v>
                </c:pt>
                <c:pt idx="86">
                  <c:v>42125</c:v>
                </c:pt>
                <c:pt idx="87">
                  <c:v>42125</c:v>
                </c:pt>
                <c:pt idx="88">
                  <c:v>42095</c:v>
                </c:pt>
                <c:pt idx="89">
                  <c:v>42095</c:v>
                </c:pt>
                <c:pt idx="90">
                  <c:v>42095</c:v>
                </c:pt>
                <c:pt idx="91">
                  <c:v>42095</c:v>
                </c:pt>
                <c:pt idx="92">
                  <c:v>42064</c:v>
                </c:pt>
                <c:pt idx="93">
                  <c:v>42064</c:v>
                </c:pt>
                <c:pt idx="94">
                  <c:v>42064</c:v>
                </c:pt>
                <c:pt idx="95">
                  <c:v>42064</c:v>
                </c:pt>
                <c:pt idx="96">
                  <c:v>42064</c:v>
                </c:pt>
                <c:pt idx="97">
                  <c:v>42036</c:v>
                </c:pt>
                <c:pt idx="98">
                  <c:v>42036</c:v>
                </c:pt>
                <c:pt idx="99">
                  <c:v>42036</c:v>
                </c:pt>
                <c:pt idx="100">
                  <c:v>42036</c:v>
                </c:pt>
                <c:pt idx="101">
                  <c:v>42036</c:v>
                </c:pt>
                <c:pt idx="102">
                  <c:v>42005</c:v>
                </c:pt>
                <c:pt idx="103">
                  <c:v>42005</c:v>
                </c:pt>
                <c:pt idx="104">
                  <c:v>42006</c:v>
                </c:pt>
                <c:pt idx="105">
                  <c:v>42007</c:v>
                </c:pt>
                <c:pt idx="106">
                  <c:v>41974</c:v>
                </c:pt>
                <c:pt idx="107">
                  <c:v>41974</c:v>
                </c:pt>
                <c:pt idx="108">
                  <c:v>41974</c:v>
                </c:pt>
                <c:pt idx="109">
                  <c:v>41974</c:v>
                </c:pt>
                <c:pt idx="110">
                  <c:v>41944</c:v>
                </c:pt>
                <c:pt idx="111">
                  <c:v>41944</c:v>
                </c:pt>
                <c:pt idx="112">
                  <c:v>41944</c:v>
                </c:pt>
                <c:pt idx="113">
                  <c:v>41944</c:v>
                </c:pt>
                <c:pt idx="114">
                  <c:v>41944</c:v>
                </c:pt>
                <c:pt idx="115">
                  <c:v>41913</c:v>
                </c:pt>
                <c:pt idx="116">
                  <c:v>41913</c:v>
                </c:pt>
                <c:pt idx="117">
                  <c:v>41883</c:v>
                </c:pt>
                <c:pt idx="118">
                  <c:v>41883</c:v>
                </c:pt>
                <c:pt idx="119">
                  <c:v>41883</c:v>
                </c:pt>
                <c:pt idx="120">
                  <c:v>41883</c:v>
                </c:pt>
                <c:pt idx="121">
                  <c:v>41852</c:v>
                </c:pt>
                <c:pt idx="122">
                  <c:v>41852</c:v>
                </c:pt>
                <c:pt idx="123">
                  <c:v>41852</c:v>
                </c:pt>
                <c:pt idx="124">
                  <c:v>41852</c:v>
                </c:pt>
                <c:pt idx="125">
                  <c:v>41821</c:v>
                </c:pt>
                <c:pt idx="126">
                  <c:v>41821</c:v>
                </c:pt>
                <c:pt idx="127">
                  <c:v>41821</c:v>
                </c:pt>
                <c:pt idx="128">
                  <c:v>41821</c:v>
                </c:pt>
                <c:pt idx="129">
                  <c:v>41791</c:v>
                </c:pt>
                <c:pt idx="130">
                  <c:v>41792</c:v>
                </c:pt>
                <c:pt idx="131">
                  <c:v>41785</c:v>
                </c:pt>
                <c:pt idx="132">
                  <c:v>41778</c:v>
                </c:pt>
                <c:pt idx="133">
                  <c:v>41771</c:v>
                </c:pt>
                <c:pt idx="134">
                  <c:v>41764</c:v>
                </c:pt>
                <c:pt idx="135">
                  <c:v>41757</c:v>
                </c:pt>
                <c:pt idx="136">
                  <c:v>41750</c:v>
                </c:pt>
                <c:pt idx="137">
                  <c:v>41743</c:v>
                </c:pt>
                <c:pt idx="138">
                  <c:v>41736</c:v>
                </c:pt>
                <c:pt idx="139">
                  <c:v>41730</c:v>
                </c:pt>
                <c:pt idx="140">
                  <c:v>41728</c:v>
                </c:pt>
                <c:pt idx="141">
                  <c:v>41715</c:v>
                </c:pt>
                <c:pt idx="142">
                  <c:v>41708</c:v>
                </c:pt>
                <c:pt idx="143">
                  <c:v>41701</c:v>
                </c:pt>
                <c:pt idx="144">
                  <c:v>41694</c:v>
                </c:pt>
                <c:pt idx="145">
                  <c:v>41687</c:v>
                </c:pt>
                <c:pt idx="146">
                  <c:v>41680</c:v>
                </c:pt>
                <c:pt idx="147">
                  <c:v>41671</c:v>
                </c:pt>
                <c:pt idx="148">
                  <c:v>41666</c:v>
                </c:pt>
                <c:pt idx="149">
                  <c:v>41659</c:v>
                </c:pt>
                <c:pt idx="150">
                  <c:v>41652</c:v>
                </c:pt>
                <c:pt idx="151">
                  <c:v>41645</c:v>
                </c:pt>
                <c:pt idx="152">
                  <c:v>41641</c:v>
                </c:pt>
                <c:pt idx="153">
                  <c:v>41631</c:v>
                </c:pt>
                <c:pt idx="154">
                  <c:v>41624</c:v>
                </c:pt>
                <c:pt idx="155">
                  <c:v>41617</c:v>
                </c:pt>
                <c:pt idx="156">
                  <c:v>41609</c:v>
                </c:pt>
                <c:pt idx="157">
                  <c:v>41579</c:v>
                </c:pt>
                <c:pt idx="158">
                  <c:v>41579</c:v>
                </c:pt>
                <c:pt idx="159">
                  <c:v>41579</c:v>
                </c:pt>
                <c:pt idx="160">
                  <c:v>41579</c:v>
                </c:pt>
                <c:pt idx="161">
                  <c:v>41579</c:v>
                </c:pt>
                <c:pt idx="162">
                  <c:v>41548</c:v>
                </c:pt>
                <c:pt idx="163">
                  <c:v>41548</c:v>
                </c:pt>
                <c:pt idx="164">
                  <c:v>41548</c:v>
                </c:pt>
                <c:pt idx="165">
                  <c:v>41548</c:v>
                </c:pt>
                <c:pt idx="166">
                  <c:v>41518</c:v>
                </c:pt>
                <c:pt idx="167">
                  <c:v>41518</c:v>
                </c:pt>
                <c:pt idx="168">
                  <c:v>41518</c:v>
                </c:pt>
                <c:pt idx="169">
                  <c:v>41518</c:v>
                </c:pt>
                <c:pt idx="170">
                  <c:v>41487</c:v>
                </c:pt>
                <c:pt idx="171">
                  <c:v>41487</c:v>
                </c:pt>
                <c:pt idx="172">
                  <c:v>41487</c:v>
                </c:pt>
                <c:pt idx="173">
                  <c:v>41487</c:v>
                </c:pt>
                <c:pt idx="174">
                  <c:v>41456</c:v>
                </c:pt>
                <c:pt idx="175">
                  <c:v>41456</c:v>
                </c:pt>
                <c:pt idx="176">
                  <c:v>41456</c:v>
                </c:pt>
                <c:pt idx="177">
                  <c:v>41456</c:v>
                </c:pt>
                <c:pt idx="178">
                  <c:v>41426</c:v>
                </c:pt>
                <c:pt idx="179">
                  <c:v>41395</c:v>
                </c:pt>
                <c:pt idx="180">
                  <c:v>41395</c:v>
                </c:pt>
                <c:pt idx="181">
                  <c:v>41395</c:v>
                </c:pt>
                <c:pt idx="182">
                  <c:v>41395</c:v>
                </c:pt>
                <c:pt idx="183">
                  <c:v>41395</c:v>
                </c:pt>
                <c:pt idx="184">
                  <c:v>41392</c:v>
                </c:pt>
                <c:pt idx="185">
                  <c:v>41385</c:v>
                </c:pt>
                <c:pt idx="186">
                  <c:v>41378</c:v>
                </c:pt>
                <c:pt idx="187">
                  <c:v>41371</c:v>
                </c:pt>
                <c:pt idx="188">
                  <c:v>41363</c:v>
                </c:pt>
                <c:pt idx="189">
                  <c:v>41357</c:v>
                </c:pt>
                <c:pt idx="190">
                  <c:v>41350</c:v>
                </c:pt>
                <c:pt idx="191">
                  <c:v>41343</c:v>
                </c:pt>
                <c:pt idx="192">
                  <c:v>41336</c:v>
                </c:pt>
                <c:pt idx="193">
                  <c:v>41329</c:v>
                </c:pt>
                <c:pt idx="194">
                  <c:v>41322</c:v>
                </c:pt>
                <c:pt idx="195">
                  <c:v>41315</c:v>
                </c:pt>
                <c:pt idx="196">
                  <c:v>41308</c:v>
                </c:pt>
                <c:pt idx="197">
                  <c:v>41301</c:v>
                </c:pt>
                <c:pt idx="198">
                  <c:v>41294</c:v>
                </c:pt>
                <c:pt idx="199">
                  <c:v>41287</c:v>
                </c:pt>
                <c:pt idx="200">
                  <c:v>41280</c:v>
                </c:pt>
                <c:pt idx="201">
                  <c:v>41273</c:v>
                </c:pt>
                <c:pt idx="202">
                  <c:v>41266</c:v>
                </c:pt>
                <c:pt idx="203">
                  <c:v>41259</c:v>
                </c:pt>
                <c:pt idx="204">
                  <c:v>41252</c:v>
                </c:pt>
                <c:pt idx="205">
                  <c:v>41245</c:v>
                </c:pt>
                <c:pt idx="206">
                  <c:v>41238</c:v>
                </c:pt>
                <c:pt idx="207">
                  <c:v>41231</c:v>
                </c:pt>
                <c:pt idx="208">
                  <c:v>41224</c:v>
                </c:pt>
                <c:pt idx="209">
                  <c:v>41217</c:v>
                </c:pt>
                <c:pt idx="210">
                  <c:v>41210</c:v>
                </c:pt>
                <c:pt idx="211">
                  <c:v>41203</c:v>
                </c:pt>
                <c:pt idx="212">
                  <c:v>41196</c:v>
                </c:pt>
                <c:pt idx="213">
                  <c:v>41189</c:v>
                </c:pt>
                <c:pt idx="214">
                  <c:v>41182</c:v>
                </c:pt>
                <c:pt idx="215">
                  <c:v>41175</c:v>
                </c:pt>
                <c:pt idx="216">
                  <c:v>41168</c:v>
                </c:pt>
                <c:pt idx="217">
                  <c:v>41161</c:v>
                </c:pt>
                <c:pt idx="218">
                  <c:v>41154</c:v>
                </c:pt>
                <c:pt idx="219">
                  <c:v>41147</c:v>
                </c:pt>
                <c:pt idx="220">
                  <c:v>41140</c:v>
                </c:pt>
                <c:pt idx="221">
                  <c:v>41133</c:v>
                </c:pt>
                <c:pt idx="222">
                  <c:v>41126</c:v>
                </c:pt>
                <c:pt idx="223">
                  <c:v>41119</c:v>
                </c:pt>
                <c:pt idx="224">
                  <c:v>41105</c:v>
                </c:pt>
                <c:pt idx="225">
                  <c:v>41098</c:v>
                </c:pt>
                <c:pt idx="226">
                  <c:v>41091</c:v>
                </c:pt>
                <c:pt idx="227">
                  <c:v>41084</c:v>
                </c:pt>
                <c:pt idx="228">
                  <c:v>41077</c:v>
                </c:pt>
                <c:pt idx="229">
                  <c:v>41070</c:v>
                </c:pt>
                <c:pt idx="230">
                  <c:v>41063</c:v>
                </c:pt>
                <c:pt idx="231">
                  <c:v>41056</c:v>
                </c:pt>
                <c:pt idx="232">
                  <c:v>41049</c:v>
                </c:pt>
                <c:pt idx="233">
                  <c:v>41042</c:v>
                </c:pt>
                <c:pt idx="234">
                  <c:v>41035</c:v>
                </c:pt>
                <c:pt idx="235">
                  <c:v>41028</c:v>
                </c:pt>
                <c:pt idx="236">
                  <c:v>41021</c:v>
                </c:pt>
                <c:pt idx="237">
                  <c:v>41014</c:v>
                </c:pt>
                <c:pt idx="238">
                  <c:v>41007</c:v>
                </c:pt>
                <c:pt idx="239">
                  <c:v>40993</c:v>
                </c:pt>
                <c:pt idx="240">
                  <c:v>40986</c:v>
                </c:pt>
                <c:pt idx="241">
                  <c:v>40979</c:v>
                </c:pt>
                <c:pt idx="242">
                  <c:v>40972</c:v>
                </c:pt>
                <c:pt idx="243">
                  <c:v>40966</c:v>
                </c:pt>
                <c:pt idx="244">
                  <c:v>40959</c:v>
                </c:pt>
                <c:pt idx="245">
                  <c:v>40952</c:v>
                </c:pt>
                <c:pt idx="246">
                  <c:v>40945</c:v>
                </c:pt>
                <c:pt idx="247">
                  <c:v>40938</c:v>
                </c:pt>
                <c:pt idx="248">
                  <c:v>40931</c:v>
                </c:pt>
                <c:pt idx="249">
                  <c:v>40924</c:v>
                </c:pt>
                <c:pt idx="250">
                  <c:v>40917</c:v>
                </c:pt>
                <c:pt idx="251">
                  <c:v>40910</c:v>
                </c:pt>
                <c:pt idx="252">
                  <c:v>40903</c:v>
                </c:pt>
                <c:pt idx="253">
                  <c:v>40896</c:v>
                </c:pt>
                <c:pt idx="254">
                  <c:v>40889</c:v>
                </c:pt>
                <c:pt idx="255">
                  <c:v>40882</c:v>
                </c:pt>
                <c:pt idx="256">
                  <c:v>40874</c:v>
                </c:pt>
                <c:pt idx="257">
                  <c:v>40867</c:v>
                </c:pt>
                <c:pt idx="258">
                  <c:v>40860</c:v>
                </c:pt>
                <c:pt idx="259">
                  <c:v>40853</c:v>
                </c:pt>
                <c:pt idx="260">
                  <c:v>40846</c:v>
                </c:pt>
                <c:pt idx="261">
                  <c:v>40839</c:v>
                </c:pt>
                <c:pt idx="262">
                  <c:v>40832</c:v>
                </c:pt>
                <c:pt idx="263">
                  <c:v>40825</c:v>
                </c:pt>
                <c:pt idx="264">
                  <c:v>40818</c:v>
                </c:pt>
                <c:pt idx="265">
                  <c:v>40811</c:v>
                </c:pt>
                <c:pt idx="266">
                  <c:v>40804</c:v>
                </c:pt>
                <c:pt idx="267">
                  <c:v>40797</c:v>
                </c:pt>
                <c:pt idx="268">
                  <c:v>40790</c:v>
                </c:pt>
                <c:pt idx="269">
                  <c:v>40783</c:v>
                </c:pt>
                <c:pt idx="270">
                  <c:v>40776</c:v>
                </c:pt>
                <c:pt idx="271">
                  <c:v>40769</c:v>
                </c:pt>
                <c:pt idx="272">
                  <c:v>40762</c:v>
                </c:pt>
                <c:pt idx="273">
                  <c:v>40755</c:v>
                </c:pt>
                <c:pt idx="274">
                  <c:v>40748</c:v>
                </c:pt>
                <c:pt idx="275">
                  <c:v>40741</c:v>
                </c:pt>
                <c:pt idx="276">
                  <c:v>40734</c:v>
                </c:pt>
                <c:pt idx="277">
                  <c:v>40727</c:v>
                </c:pt>
                <c:pt idx="278">
                  <c:v>40720</c:v>
                </c:pt>
                <c:pt idx="279">
                  <c:v>40713</c:v>
                </c:pt>
                <c:pt idx="280">
                  <c:v>40706</c:v>
                </c:pt>
                <c:pt idx="281">
                  <c:v>40699</c:v>
                </c:pt>
                <c:pt idx="282">
                  <c:v>40692</c:v>
                </c:pt>
                <c:pt idx="283">
                  <c:v>40685</c:v>
                </c:pt>
                <c:pt idx="284">
                  <c:v>40678</c:v>
                </c:pt>
                <c:pt idx="285">
                  <c:v>40671</c:v>
                </c:pt>
                <c:pt idx="286">
                  <c:v>40664</c:v>
                </c:pt>
                <c:pt idx="287">
                  <c:v>40657</c:v>
                </c:pt>
                <c:pt idx="288">
                  <c:v>40650</c:v>
                </c:pt>
                <c:pt idx="289">
                  <c:v>40643</c:v>
                </c:pt>
                <c:pt idx="290">
                  <c:v>40636</c:v>
                </c:pt>
                <c:pt idx="291">
                  <c:v>40629</c:v>
                </c:pt>
                <c:pt idx="292">
                  <c:v>40622</c:v>
                </c:pt>
                <c:pt idx="293">
                  <c:v>40615</c:v>
                </c:pt>
                <c:pt idx="294">
                  <c:v>40608</c:v>
                </c:pt>
                <c:pt idx="295">
                  <c:v>40601</c:v>
                </c:pt>
                <c:pt idx="296">
                  <c:v>40594</c:v>
                </c:pt>
                <c:pt idx="297">
                  <c:v>40587</c:v>
                </c:pt>
                <c:pt idx="298">
                  <c:v>40580</c:v>
                </c:pt>
                <c:pt idx="299">
                  <c:v>40573</c:v>
                </c:pt>
                <c:pt idx="300">
                  <c:v>40566</c:v>
                </c:pt>
                <c:pt idx="301">
                  <c:v>40559</c:v>
                </c:pt>
                <c:pt idx="302">
                  <c:v>40552</c:v>
                </c:pt>
                <c:pt idx="303">
                  <c:v>40545</c:v>
                </c:pt>
                <c:pt idx="304">
                  <c:v>40538</c:v>
                </c:pt>
                <c:pt idx="305">
                  <c:v>40531</c:v>
                </c:pt>
                <c:pt idx="306">
                  <c:v>40524</c:v>
                </c:pt>
                <c:pt idx="307">
                  <c:v>40517</c:v>
                </c:pt>
                <c:pt idx="308">
                  <c:v>40510</c:v>
                </c:pt>
                <c:pt idx="309">
                  <c:v>40503</c:v>
                </c:pt>
                <c:pt idx="310">
                  <c:v>40496</c:v>
                </c:pt>
                <c:pt idx="311">
                  <c:v>40489</c:v>
                </c:pt>
                <c:pt idx="312">
                  <c:v>40482</c:v>
                </c:pt>
                <c:pt idx="313">
                  <c:v>40475</c:v>
                </c:pt>
                <c:pt idx="314">
                  <c:v>40468</c:v>
                </c:pt>
                <c:pt idx="315">
                  <c:v>40461</c:v>
                </c:pt>
                <c:pt idx="316">
                  <c:v>40454</c:v>
                </c:pt>
                <c:pt idx="317">
                  <c:v>40447</c:v>
                </c:pt>
                <c:pt idx="318">
                  <c:v>40440</c:v>
                </c:pt>
                <c:pt idx="319">
                  <c:v>40433</c:v>
                </c:pt>
                <c:pt idx="320">
                  <c:v>40426</c:v>
                </c:pt>
                <c:pt idx="321">
                  <c:v>40419</c:v>
                </c:pt>
                <c:pt idx="322">
                  <c:v>40412</c:v>
                </c:pt>
                <c:pt idx="323">
                  <c:v>40405</c:v>
                </c:pt>
                <c:pt idx="324">
                  <c:v>40398</c:v>
                </c:pt>
                <c:pt idx="325">
                  <c:v>40391</c:v>
                </c:pt>
                <c:pt idx="326">
                  <c:v>40384</c:v>
                </c:pt>
                <c:pt idx="327">
                  <c:v>40377</c:v>
                </c:pt>
                <c:pt idx="328">
                  <c:v>40370</c:v>
                </c:pt>
                <c:pt idx="329">
                  <c:v>40363</c:v>
                </c:pt>
                <c:pt idx="330">
                  <c:v>40356</c:v>
                </c:pt>
                <c:pt idx="331">
                  <c:v>40349</c:v>
                </c:pt>
                <c:pt idx="332">
                  <c:v>40342</c:v>
                </c:pt>
                <c:pt idx="333">
                  <c:v>40335</c:v>
                </c:pt>
                <c:pt idx="334">
                  <c:v>40328</c:v>
                </c:pt>
                <c:pt idx="335">
                  <c:v>40321</c:v>
                </c:pt>
                <c:pt idx="336">
                  <c:v>40314</c:v>
                </c:pt>
                <c:pt idx="337">
                  <c:v>40307</c:v>
                </c:pt>
                <c:pt idx="338">
                  <c:v>40300</c:v>
                </c:pt>
                <c:pt idx="339">
                  <c:v>40293</c:v>
                </c:pt>
                <c:pt idx="340">
                  <c:v>40286</c:v>
                </c:pt>
                <c:pt idx="341">
                  <c:v>40279</c:v>
                </c:pt>
                <c:pt idx="342">
                  <c:v>40272</c:v>
                </c:pt>
                <c:pt idx="343">
                  <c:v>40265</c:v>
                </c:pt>
                <c:pt idx="344">
                  <c:v>40258</c:v>
                </c:pt>
                <c:pt idx="345">
                  <c:v>40251</c:v>
                </c:pt>
                <c:pt idx="346">
                  <c:v>40244</c:v>
                </c:pt>
                <c:pt idx="347">
                  <c:v>40237</c:v>
                </c:pt>
                <c:pt idx="348">
                  <c:v>40230</c:v>
                </c:pt>
                <c:pt idx="349">
                  <c:v>40223</c:v>
                </c:pt>
                <c:pt idx="350">
                  <c:v>40216</c:v>
                </c:pt>
                <c:pt idx="351">
                  <c:v>40209</c:v>
                </c:pt>
                <c:pt idx="352">
                  <c:v>40202</c:v>
                </c:pt>
                <c:pt idx="353">
                  <c:v>40195</c:v>
                </c:pt>
                <c:pt idx="354">
                  <c:v>40188</c:v>
                </c:pt>
                <c:pt idx="355">
                  <c:v>40181</c:v>
                </c:pt>
                <c:pt idx="356">
                  <c:v>40174</c:v>
                </c:pt>
                <c:pt idx="357">
                  <c:v>40167</c:v>
                </c:pt>
                <c:pt idx="358">
                  <c:v>40160</c:v>
                </c:pt>
                <c:pt idx="359">
                  <c:v>40153</c:v>
                </c:pt>
                <c:pt idx="360">
                  <c:v>40146</c:v>
                </c:pt>
                <c:pt idx="361">
                  <c:v>40139</c:v>
                </c:pt>
                <c:pt idx="362">
                  <c:v>40132</c:v>
                </c:pt>
                <c:pt idx="363">
                  <c:v>40125</c:v>
                </c:pt>
                <c:pt idx="364">
                  <c:v>40118</c:v>
                </c:pt>
                <c:pt idx="365">
                  <c:v>40111</c:v>
                </c:pt>
                <c:pt idx="366">
                  <c:v>40104</c:v>
                </c:pt>
                <c:pt idx="367">
                  <c:v>40097</c:v>
                </c:pt>
                <c:pt idx="368">
                  <c:v>40090</c:v>
                </c:pt>
                <c:pt idx="369">
                  <c:v>40083</c:v>
                </c:pt>
                <c:pt idx="370">
                  <c:v>40076</c:v>
                </c:pt>
                <c:pt idx="371">
                  <c:v>40069</c:v>
                </c:pt>
                <c:pt idx="372">
                  <c:v>40062</c:v>
                </c:pt>
                <c:pt idx="373">
                  <c:v>40055</c:v>
                </c:pt>
                <c:pt idx="374">
                  <c:v>40048</c:v>
                </c:pt>
                <c:pt idx="375">
                  <c:v>40041</c:v>
                </c:pt>
                <c:pt idx="376">
                  <c:v>40034</c:v>
                </c:pt>
                <c:pt idx="377">
                  <c:v>40027</c:v>
                </c:pt>
                <c:pt idx="378">
                  <c:v>40020</c:v>
                </c:pt>
                <c:pt idx="379">
                  <c:v>40013</c:v>
                </c:pt>
                <c:pt idx="380">
                  <c:v>40006</c:v>
                </c:pt>
                <c:pt idx="381">
                  <c:v>39999</c:v>
                </c:pt>
                <c:pt idx="382">
                  <c:v>39992</c:v>
                </c:pt>
                <c:pt idx="383">
                  <c:v>39985</c:v>
                </c:pt>
                <c:pt idx="384">
                  <c:v>39978</c:v>
                </c:pt>
                <c:pt idx="385">
                  <c:v>39971</c:v>
                </c:pt>
                <c:pt idx="386">
                  <c:v>39964</c:v>
                </c:pt>
                <c:pt idx="387">
                  <c:v>39957</c:v>
                </c:pt>
                <c:pt idx="388">
                  <c:v>39950</c:v>
                </c:pt>
                <c:pt idx="389">
                  <c:v>39943</c:v>
                </c:pt>
                <c:pt idx="390">
                  <c:v>39936</c:v>
                </c:pt>
                <c:pt idx="391">
                  <c:v>39929</c:v>
                </c:pt>
                <c:pt idx="392">
                  <c:v>39922</c:v>
                </c:pt>
                <c:pt idx="393">
                  <c:v>39915</c:v>
                </c:pt>
                <c:pt idx="394">
                  <c:v>39908</c:v>
                </c:pt>
                <c:pt idx="395">
                  <c:v>39901</c:v>
                </c:pt>
                <c:pt idx="396">
                  <c:v>39894</c:v>
                </c:pt>
                <c:pt idx="397">
                  <c:v>39887</c:v>
                </c:pt>
                <c:pt idx="398">
                  <c:v>39880</c:v>
                </c:pt>
                <c:pt idx="399">
                  <c:v>39873</c:v>
                </c:pt>
                <c:pt idx="400">
                  <c:v>39866</c:v>
                </c:pt>
                <c:pt idx="401">
                  <c:v>39859</c:v>
                </c:pt>
                <c:pt idx="402">
                  <c:v>39852</c:v>
                </c:pt>
                <c:pt idx="403">
                  <c:v>39845</c:v>
                </c:pt>
              </c:numCache>
            </c:numRef>
          </c:cat>
          <c:val>
            <c:numRef>
              <c:f>'S30-Data'!$M$5:$M$408</c:f>
              <c:numCache>
                <c:formatCode>0%</c:formatCode>
                <c:ptCount val="404"/>
                <c:pt idx="0">
                  <c:v>0.37</c:v>
                </c:pt>
                <c:pt idx="1">
                  <c:v>0.39</c:v>
                </c:pt>
                <c:pt idx="2">
                  <c:v>0.42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0.43</c:v>
                </c:pt>
                <c:pt idx="8">
                  <c:v>0.4</c:v>
                </c:pt>
                <c:pt idx="9">
                  <c:v>0.41</c:v>
                </c:pt>
                <c:pt idx="10">
                  <c:v>0.41</c:v>
                </c:pt>
                <c:pt idx="11">
                  <c:v>0.45</c:v>
                </c:pt>
                <c:pt idx="12">
                  <c:v>0.44</c:v>
                </c:pt>
                <c:pt idx="13">
                  <c:v>0.42</c:v>
                </c:pt>
                <c:pt idx="14">
                  <c:v>0.43</c:v>
                </c:pt>
                <c:pt idx="15">
                  <c:v>0.45</c:v>
                </c:pt>
                <c:pt idx="16">
                  <c:v>0.44</c:v>
                </c:pt>
                <c:pt idx="17">
                  <c:v>0.43</c:v>
                </c:pt>
                <c:pt idx="18">
                  <c:v>0.44</c:v>
                </c:pt>
                <c:pt idx="19">
                  <c:v>0.45</c:v>
                </c:pt>
                <c:pt idx="20">
                  <c:v>0.44</c:v>
                </c:pt>
                <c:pt idx="21">
                  <c:v>0.45</c:v>
                </c:pt>
                <c:pt idx="22">
                  <c:v>0.44</c:v>
                </c:pt>
                <c:pt idx="23">
                  <c:v>0.44</c:v>
                </c:pt>
                <c:pt idx="24">
                  <c:v>0.45</c:v>
                </c:pt>
                <c:pt idx="25">
                  <c:v>0.44</c:v>
                </c:pt>
                <c:pt idx="26">
                  <c:v>0.47</c:v>
                </c:pt>
                <c:pt idx="27">
                  <c:v>0.46</c:v>
                </c:pt>
                <c:pt idx="28">
                  <c:v>0.45</c:v>
                </c:pt>
                <c:pt idx="29">
                  <c:v>0.45</c:v>
                </c:pt>
                <c:pt idx="30">
                  <c:v>0.46</c:v>
                </c:pt>
                <c:pt idx="31">
                  <c:v>0.44</c:v>
                </c:pt>
                <c:pt idx="32">
                  <c:v>0.43</c:v>
                </c:pt>
                <c:pt idx="33">
                  <c:v>0.44</c:v>
                </c:pt>
                <c:pt idx="34">
                  <c:v>0.44</c:v>
                </c:pt>
                <c:pt idx="35">
                  <c:v>0.45</c:v>
                </c:pt>
                <c:pt idx="36">
                  <c:v>0.45</c:v>
                </c:pt>
                <c:pt idx="37">
                  <c:v>0.44</c:v>
                </c:pt>
                <c:pt idx="38">
                  <c:v>0.46</c:v>
                </c:pt>
                <c:pt idx="39">
                  <c:v>0.45</c:v>
                </c:pt>
                <c:pt idx="40">
                  <c:v>0.47</c:v>
                </c:pt>
                <c:pt idx="41">
                  <c:v>0.45</c:v>
                </c:pt>
                <c:pt idx="42">
                  <c:v>0.45</c:v>
                </c:pt>
                <c:pt idx="43">
                  <c:v>0.44</c:v>
                </c:pt>
                <c:pt idx="44">
                  <c:v>0.46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0.48</c:v>
                </c:pt>
                <c:pt idx="50">
                  <c:v>0.5</c:v>
                </c:pt>
                <c:pt idx="51">
                  <c:v>0.48</c:v>
                </c:pt>
                <c:pt idx="52">
                  <c:v>0.47</c:v>
                </c:pt>
                <c:pt idx="53">
                  <c:v>0.47</c:v>
                </c:pt>
                <c:pt idx="54">
                  <c:v>0.49</c:v>
                </c:pt>
                <c:pt idx="55">
                  <c:v>0.52</c:v>
                </c:pt>
                <c:pt idx="56">
                  <c:v>0.49</c:v>
                </c:pt>
                <c:pt idx="57">
                  <c:v>0.51</c:v>
                </c:pt>
                <c:pt idx="58">
                  <c:v>0.5</c:v>
                </c:pt>
                <c:pt idx="59">
                  <c:v>0.49</c:v>
                </c:pt>
                <c:pt idx="60">
                  <c:v>0.49</c:v>
                </c:pt>
                <c:pt idx="61">
                  <c:v>0.52</c:v>
                </c:pt>
                <c:pt idx="62">
                  <c:v>0.47</c:v>
                </c:pt>
                <c:pt idx="63">
                  <c:v>0.48</c:v>
                </c:pt>
                <c:pt idx="64">
                  <c:v>0.49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0.49</c:v>
                </c:pt>
                <c:pt idx="69">
                  <c:v>0.49</c:v>
                </c:pt>
                <c:pt idx="70">
                  <c:v>0.51</c:v>
                </c:pt>
                <c:pt idx="71">
                  <c:v>0.49</c:v>
                </c:pt>
                <c:pt idx="72">
                  <c:v>0.51</c:v>
                </c:pt>
                <c:pt idx="73">
                  <c:v>0.49</c:v>
                </c:pt>
                <c:pt idx="74">
                  <c:v>0.5</c:v>
                </c:pt>
                <c:pt idx="75">
                  <c:v>0.49</c:v>
                </c:pt>
                <c:pt idx="76">
                  <c:v>0.5</c:v>
                </c:pt>
                <c:pt idx="77">
                  <c:v>0.48</c:v>
                </c:pt>
                <c:pt idx="78">
                  <c:v>0.49</c:v>
                </c:pt>
                <c:pt idx="79">
                  <c:v>0.49</c:v>
                </c:pt>
                <c:pt idx="80">
                  <c:v>0.49</c:v>
                </c:pt>
                <c:pt idx="81">
                  <c:v>0.5</c:v>
                </c:pt>
                <c:pt idx="82">
                  <c:v>0.49</c:v>
                </c:pt>
                <c:pt idx="83">
                  <c:v>0.49</c:v>
                </c:pt>
                <c:pt idx="84">
                  <c:v>0.49</c:v>
                </c:pt>
                <c:pt idx="85">
                  <c:v>0.49</c:v>
                </c:pt>
                <c:pt idx="86">
                  <c:v>0.49</c:v>
                </c:pt>
                <c:pt idx="87">
                  <c:v>0.48</c:v>
                </c:pt>
                <c:pt idx="88">
                  <c:v>0.48</c:v>
                </c:pt>
                <c:pt idx="89">
                  <c:v>0.49</c:v>
                </c:pt>
                <c:pt idx="90">
                  <c:v>0.5</c:v>
                </c:pt>
                <c:pt idx="91">
                  <c:v>0.48</c:v>
                </c:pt>
                <c:pt idx="92">
                  <c:v>0.48</c:v>
                </c:pt>
                <c:pt idx="93">
                  <c:v>0.49</c:v>
                </c:pt>
                <c:pt idx="94">
                  <c:v>0.5</c:v>
                </c:pt>
                <c:pt idx="95">
                  <c:v>0.48</c:v>
                </c:pt>
                <c:pt idx="96">
                  <c:v>0.49</c:v>
                </c:pt>
                <c:pt idx="97">
                  <c:v>0.5</c:v>
                </c:pt>
                <c:pt idx="98">
                  <c:v>0.49</c:v>
                </c:pt>
                <c:pt idx="99">
                  <c:v>0.48</c:v>
                </c:pt>
                <c:pt idx="100">
                  <c:v>0.49</c:v>
                </c:pt>
                <c:pt idx="101">
                  <c:v>0.48</c:v>
                </c:pt>
                <c:pt idx="102">
                  <c:v>0.47</c:v>
                </c:pt>
                <c:pt idx="103">
                  <c:v>0.49</c:v>
                </c:pt>
                <c:pt idx="104">
                  <c:v>0.48</c:v>
                </c:pt>
                <c:pt idx="105">
                  <c:v>0.48</c:v>
                </c:pt>
                <c:pt idx="106">
                  <c:v>0.5</c:v>
                </c:pt>
                <c:pt idx="107">
                  <c:v>0.51</c:v>
                </c:pt>
                <c:pt idx="108">
                  <c:v>0.52</c:v>
                </c:pt>
                <c:pt idx="109">
                  <c:v>0.52</c:v>
                </c:pt>
                <c:pt idx="110">
                  <c:v>0.52</c:v>
                </c:pt>
                <c:pt idx="111">
                  <c:v>0.53</c:v>
                </c:pt>
                <c:pt idx="112">
                  <c:v>0.52</c:v>
                </c:pt>
                <c:pt idx="113">
                  <c:v>0.54</c:v>
                </c:pt>
                <c:pt idx="114">
                  <c:v>0.53</c:v>
                </c:pt>
                <c:pt idx="115">
                  <c:v>0.53</c:v>
                </c:pt>
                <c:pt idx="116">
                  <c:v>0.53</c:v>
                </c:pt>
                <c:pt idx="117">
                  <c:v>0.52</c:v>
                </c:pt>
                <c:pt idx="118">
                  <c:v>0.52</c:v>
                </c:pt>
                <c:pt idx="119">
                  <c:v>0.54</c:v>
                </c:pt>
                <c:pt idx="120">
                  <c:v>0.53</c:v>
                </c:pt>
                <c:pt idx="121">
                  <c:v>0.53</c:v>
                </c:pt>
                <c:pt idx="122">
                  <c:v>0.51</c:v>
                </c:pt>
                <c:pt idx="123">
                  <c:v>0.53</c:v>
                </c:pt>
                <c:pt idx="124">
                  <c:v>0.52</c:v>
                </c:pt>
                <c:pt idx="125">
                  <c:v>0.54</c:v>
                </c:pt>
                <c:pt idx="126">
                  <c:v>0.53</c:v>
                </c:pt>
                <c:pt idx="127">
                  <c:v>0.51</c:v>
                </c:pt>
                <c:pt idx="128">
                  <c:v>0.53</c:v>
                </c:pt>
                <c:pt idx="129">
                  <c:v>0.43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0.51</c:v>
                </c:pt>
                <c:pt idx="134">
                  <c:v>0.51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0.51</c:v>
                </c:pt>
                <c:pt idx="139">
                  <c:v>0.51</c:v>
                </c:pt>
                <c:pt idx="140">
                  <c:v>0.52</c:v>
                </c:pt>
                <c:pt idx="141">
                  <c:v>0.51</c:v>
                </c:pt>
                <c:pt idx="142">
                  <c:v>0.54</c:v>
                </c:pt>
                <c:pt idx="143">
                  <c:v>0.53</c:v>
                </c:pt>
                <c:pt idx="144">
                  <c:v>0.54</c:v>
                </c:pt>
                <c:pt idx="145">
                  <c:v>0.51</c:v>
                </c:pt>
                <c:pt idx="146">
                  <c:v>0.53</c:v>
                </c:pt>
                <c:pt idx="147">
                  <c:v>0.51</c:v>
                </c:pt>
                <c:pt idx="148">
                  <c:v>0.5</c:v>
                </c:pt>
                <c:pt idx="149">
                  <c:v>0.5</c:v>
                </c:pt>
                <c:pt idx="150">
                  <c:v>0.52</c:v>
                </c:pt>
                <c:pt idx="151">
                  <c:v>0.51</c:v>
                </c:pt>
                <c:pt idx="152">
                  <c:v>0.53</c:v>
                </c:pt>
                <c:pt idx="153">
                  <c:v>0.51</c:v>
                </c:pt>
                <c:pt idx="154">
                  <c:v>0.52</c:v>
                </c:pt>
                <c:pt idx="155">
                  <c:v>0.5</c:v>
                </c:pt>
                <c:pt idx="156">
                  <c:v>0.51</c:v>
                </c:pt>
                <c:pt idx="157">
                  <c:v>0.52</c:v>
                </c:pt>
                <c:pt idx="158">
                  <c:v>0.53</c:v>
                </c:pt>
                <c:pt idx="159">
                  <c:v>0.52</c:v>
                </c:pt>
                <c:pt idx="160">
                  <c:v>0.52</c:v>
                </c:pt>
                <c:pt idx="161">
                  <c:v>0.52</c:v>
                </c:pt>
                <c:pt idx="162">
                  <c:v>0.5</c:v>
                </c:pt>
                <c:pt idx="163">
                  <c:v>0.51</c:v>
                </c:pt>
                <c:pt idx="164">
                  <c:v>0.52</c:v>
                </c:pt>
                <c:pt idx="165">
                  <c:v>0.5</c:v>
                </c:pt>
                <c:pt idx="166">
                  <c:v>0.48</c:v>
                </c:pt>
                <c:pt idx="167">
                  <c:v>0.47</c:v>
                </c:pt>
                <c:pt idx="168">
                  <c:v>0.46</c:v>
                </c:pt>
                <c:pt idx="169">
                  <c:v>0.48</c:v>
                </c:pt>
                <c:pt idx="170">
                  <c:v>0.48</c:v>
                </c:pt>
                <c:pt idx="171">
                  <c:v>0.46</c:v>
                </c:pt>
                <c:pt idx="172">
                  <c:v>0.45</c:v>
                </c:pt>
                <c:pt idx="173">
                  <c:v>0.48</c:v>
                </c:pt>
                <c:pt idx="174">
                  <c:v>0.48</c:v>
                </c:pt>
                <c:pt idx="175">
                  <c:v>0.47</c:v>
                </c:pt>
                <c:pt idx="176">
                  <c:v>0.46</c:v>
                </c:pt>
                <c:pt idx="177">
                  <c:v>0.47</c:v>
                </c:pt>
                <c:pt idx="178">
                  <c:v>0.45</c:v>
                </c:pt>
                <c:pt idx="179">
                  <c:v>0.44</c:v>
                </c:pt>
                <c:pt idx="180">
                  <c:v>0.44</c:v>
                </c:pt>
                <c:pt idx="181">
                  <c:v>0.44</c:v>
                </c:pt>
                <c:pt idx="182">
                  <c:v>0.44</c:v>
                </c:pt>
                <c:pt idx="183">
                  <c:v>0.44</c:v>
                </c:pt>
                <c:pt idx="184">
                  <c:v>0.42</c:v>
                </c:pt>
                <c:pt idx="185">
                  <c:v>0.43</c:v>
                </c:pt>
                <c:pt idx="186">
                  <c:v>0.45</c:v>
                </c:pt>
                <c:pt idx="187">
                  <c:v>0.45</c:v>
                </c:pt>
                <c:pt idx="188">
                  <c:v>0.45</c:v>
                </c:pt>
                <c:pt idx="189">
                  <c:v>0.45</c:v>
                </c:pt>
                <c:pt idx="190">
                  <c:v>0.46</c:v>
                </c:pt>
                <c:pt idx="191">
                  <c:v>0.44</c:v>
                </c:pt>
                <c:pt idx="192">
                  <c:v>0.44</c:v>
                </c:pt>
                <c:pt idx="193">
                  <c:v>0.43</c:v>
                </c:pt>
                <c:pt idx="194">
                  <c:v>0.43</c:v>
                </c:pt>
                <c:pt idx="195">
                  <c:v>0.42</c:v>
                </c:pt>
                <c:pt idx="196">
                  <c:v>0.42</c:v>
                </c:pt>
                <c:pt idx="197">
                  <c:v>0.43</c:v>
                </c:pt>
                <c:pt idx="198">
                  <c:v>0.43</c:v>
                </c:pt>
                <c:pt idx="199">
                  <c:v>0.41</c:v>
                </c:pt>
                <c:pt idx="200">
                  <c:v>0.4</c:v>
                </c:pt>
                <c:pt idx="201">
                  <c:v>0.41</c:v>
                </c:pt>
                <c:pt idx="202">
                  <c:v>0.37</c:v>
                </c:pt>
                <c:pt idx="203">
                  <c:v>0.4</c:v>
                </c:pt>
                <c:pt idx="204">
                  <c:v>0.44</c:v>
                </c:pt>
                <c:pt idx="205">
                  <c:v>0.42</c:v>
                </c:pt>
                <c:pt idx="206">
                  <c:v>0.4</c:v>
                </c:pt>
                <c:pt idx="207">
                  <c:v>0.41</c:v>
                </c:pt>
                <c:pt idx="208">
                  <c:v>0.43</c:v>
                </c:pt>
                <c:pt idx="209">
                  <c:v>0.45</c:v>
                </c:pt>
                <c:pt idx="210">
                  <c:v>0.45</c:v>
                </c:pt>
                <c:pt idx="211">
                  <c:v>0.45</c:v>
                </c:pt>
                <c:pt idx="212">
                  <c:v>0.45</c:v>
                </c:pt>
                <c:pt idx="213">
                  <c:v>0.43</c:v>
                </c:pt>
                <c:pt idx="214">
                  <c:v>0.45</c:v>
                </c:pt>
                <c:pt idx="215">
                  <c:v>0.45</c:v>
                </c:pt>
                <c:pt idx="216">
                  <c:v>0.44</c:v>
                </c:pt>
                <c:pt idx="217">
                  <c:v>0.44</c:v>
                </c:pt>
                <c:pt idx="218">
                  <c:v>0.47</c:v>
                </c:pt>
                <c:pt idx="219">
                  <c:v>0.47</c:v>
                </c:pt>
                <c:pt idx="220">
                  <c:v>0.49</c:v>
                </c:pt>
                <c:pt idx="221">
                  <c:v>0.49</c:v>
                </c:pt>
                <c:pt idx="222">
                  <c:v>0.46</c:v>
                </c:pt>
                <c:pt idx="223">
                  <c:v>0.47</c:v>
                </c:pt>
                <c:pt idx="224">
                  <c:v>0.47</c:v>
                </c:pt>
                <c:pt idx="225">
                  <c:v>0.46</c:v>
                </c:pt>
                <c:pt idx="226">
                  <c:v>0.46</c:v>
                </c:pt>
                <c:pt idx="227">
                  <c:v>0.48</c:v>
                </c:pt>
                <c:pt idx="228">
                  <c:v>0.48</c:v>
                </c:pt>
                <c:pt idx="229">
                  <c:v>0.46</c:v>
                </c:pt>
                <c:pt idx="230">
                  <c:v>0.46</c:v>
                </c:pt>
                <c:pt idx="231">
                  <c:v>0.46</c:v>
                </c:pt>
                <c:pt idx="232">
                  <c:v>0.46</c:v>
                </c:pt>
                <c:pt idx="233">
                  <c:v>0.47</c:v>
                </c:pt>
                <c:pt idx="234">
                  <c:v>0.46</c:v>
                </c:pt>
                <c:pt idx="235">
                  <c:v>0.46</c:v>
                </c:pt>
                <c:pt idx="236">
                  <c:v>0.46</c:v>
                </c:pt>
                <c:pt idx="237">
                  <c:v>0.46</c:v>
                </c:pt>
                <c:pt idx="238">
                  <c:v>0.46</c:v>
                </c:pt>
                <c:pt idx="239">
                  <c:v>0.45</c:v>
                </c:pt>
                <c:pt idx="240">
                  <c:v>0.47</c:v>
                </c:pt>
                <c:pt idx="241">
                  <c:v>0.44</c:v>
                </c:pt>
                <c:pt idx="242">
                  <c:v>0.48</c:v>
                </c:pt>
                <c:pt idx="243">
                  <c:v>0.47</c:v>
                </c:pt>
                <c:pt idx="244">
                  <c:v>0.47</c:v>
                </c:pt>
                <c:pt idx="245">
                  <c:v>0.47</c:v>
                </c:pt>
                <c:pt idx="246">
                  <c:v>0.47</c:v>
                </c:pt>
                <c:pt idx="247">
                  <c:v>0.48</c:v>
                </c:pt>
                <c:pt idx="248">
                  <c:v>0.46</c:v>
                </c:pt>
                <c:pt idx="249">
                  <c:v>0.47</c:v>
                </c:pt>
                <c:pt idx="250">
                  <c:v>0.47</c:v>
                </c:pt>
                <c:pt idx="251">
                  <c:v>0.49</c:v>
                </c:pt>
                <c:pt idx="252">
                  <c:v>0.47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0.49</c:v>
                </c:pt>
                <c:pt idx="257">
                  <c:v>0.49</c:v>
                </c:pt>
                <c:pt idx="258">
                  <c:v>0.48</c:v>
                </c:pt>
                <c:pt idx="259">
                  <c:v>0.5</c:v>
                </c:pt>
                <c:pt idx="260">
                  <c:v>0.49</c:v>
                </c:pt>
                <c:pt idx="261">
                  <c:v>0.51</c:v>
                </c:pt>
                <c:pt idx="262">
                  <c:v>0.52</c:v>
                </c:pt>
                <c:pt idx="263">
                  <c:v>0.53</c:v>
                </c:pt>
                <c:pt idx="264">
                  <c:v>0.5</c:v>
                </c:pt>
                <c:pt idx="265">
                  <c:v>0.51</c:v>
                </c:pt>
                <c:pt idx="266">
                  <c:v>0.52</c:v>
                </c:pt>
                <c:pt idx="267">
                  <c:v>0.49</c:v>
                </c:pt>
                <c:pt idx="268">
                  <c:v>0.51</c:v>
                </c:pt>
                <c:pt idx="269">
                  <c:v>0.53</c:v>
                </c:pt>
                <c:pt idx="270">
                  <c:v>0.53</c:v>
                </c:pt>
                <c:pt idx="271">
                  <c:v>0.52</c:v>
                </c:pt>
                <c:pt idx="272">
                  <c:v>0.5</c:v>
                </c:pt>
                <c:pt idx="273">
                  <c:v>0.49</c:v>
                </c:pt>
                <c:pt idx="274">
                  <c:v>0.48</c:v>
                </c:pt>
                <c:pt idx="275">
                  <c:v>0.48</c:v>
                </c:pt>
                <c:pt idx="276">
                  <c:v>0.45</c:v>
                </c:pt>
                <c:pt idx="277">
                  <c:v>0.47000000000000003</c:v>
                </c:pt>
                <c:pt idx="278">
                  <c:v>0.49</c:v>
                </c:pt>
                <c:pt idx="279">
                  <c:v>0.45</c:v>
                </c:pt>
                <c:pt idx="280">
                  <c:v>0.44</c:v>
                </c:pt>
                <c:pt idx="281">
                  <c:v>0.42</c:v>
                </c:pt>
                <c:pt idx="282">
                  <c:v>0.43</c:v>
                </c:pt>
                <c:pt idx="283">
                  <c:v>0.43</c:v>
                </c:pt>
                <c:pt idx="284">
                  <c:v>0.43</c:v>
                </c:pt>
                <c:pt idx="285">
                  <c:v>0.4</c:v>
                </c:pt>
                <c:pt idx="286">
                  <c:v>0.47000000000000003</c:v>
                </c:pt>
                <c:pt idx="287">
                  <c:v>0.48</c:v>
                </c:pt>
                <c:pt idx="288">
                  <c:v>0.48</c:v>
                </c:pt>
                <c:pt idx="289">
                  <c:v>0.46</c:v>
                </c:pt>
                <c:pt idx="290">
                  <c:v>0.44</c:v>
                </c:pt>
                <c:pt idx="291">
                  <c:v>0.47000000000000003</c:v>
                </c:pt>
                <c:pt idx="292">
                  <c:v>0.44</c:v>
                </c:pt>
                <c:pt idx="293">
                  <c:v>0.45</c:v>
                </c:pt>
                <c:pt idx="294">
                  <c:v>0.46</c:v>
                </c:pt>
                <c:pt idx="295">
                  <c:v>0.44</c:v>
                </c:pt>
                <c:pt idx="296">
                  <c:v>0.43</c:v>
                </c:pt>
                <c:pt idx="297">
                  <c:v>0.43</c:v>
                </c:pt>
                <c:pt idx="298">
                  <c:v>0.45</c:v>
                </c:pt>
                <c:pt idx="299">
                  <c:v>0.42</c:v>
                </c:pt>
                <c:pt idx="300">
                  <c:v>0.42</c:v>
                </c:pt>
                <c:pt idx="301">
                  <c:v>0.42</c:v>
                </c:pt>
                <c:pt idx="302">
                  <c:v>0.45</c:v>
                </c:pt>
                <c:pt idx="303">
                  <c:v>0.44</c:v>
                </c:pt>
                <c:pt idx="304">
                  <c:v>0.46</c:v>
                </c:pt>
                <c:pt idx="305">
                  <c:v>0.46</c:v>
                </c:pt>
                <c:pt idx="306">
                  <c:v>0.48</c:v>
                </c:pt>
                <c:pt idx="307">
                  <c:v>0.46</c:v>
                </c:pt>
                <c:pt idx="308">
                  <c:v>0.47000000000000003</c:v>
                </c:pt>
                <c:pt idx="309">
                  <c:v>0.46</c:v>
                </c:pt>
                <c:pt idx="310">
                  <c:v>0.48</c:v>
                </c:pt>
                <c:pt idx="311">
                  <c:v>0.47000000000000003</c:v>
                </c:pt>
                <c:pt idx="312">
                  <c:v>0.48</c:v>
                </c:pt>
                <c:pt idx="313">
                  <c:v>0.48</c:v>
                </c:pt>
                <c:pt idx="314">
                  <c:v>0.47000000000000003</c:v>
                </c:pt>
                <c:pt idx="315">
                  <c:v>0.48</c:v>
                </c:pt>
                <c:pt idx="316">
                  <c:v>0.47000000000000003</c:v>
                </c:pt>
                <c:pt idx="317">
                  <c:v>0.48</c:v>
                </c:pt>
                <c:pt idx="318">
                  <c:v>0.47000000000000003</c:v>
                </c:pt>
                <c:pt idx="319">
                  <c:v>0.46</c:v>
                </c:pt>
                <c:pt idx="320">
                  <c:v>0.47000000000000003</c:v>
                </c:pt>
                <c:pt idx="321">
                  <c:v>0.49</c:v>
                </c:pt>
                <c:pt idx="322">
                  <c:v>0.5</c:v>
                </c:pt>
                <c:pt idx="323">
                  <c:v>0.48</c:v>
                </c:pt>
                <c:pt idx="324">
                  <c:v>0.48</c:v>
                </c:pt>
                <c:pt idx="325">
                  <c:v>0.47000000000000003</c:v>
                </c:pt>
                <c:pt idx="326">
                  <c:v>0.47000000000000003</c:v>
                </c:pt>
                <c:pt idx="327">
                  <c:v>0.46</c:v>
                </c:pt>
                <c:pt idx="328">
                  <c:v>0.47000000000000003</c:v>
                </c:pt>
                <c:pt idx="329">
                  <c:v>0.45</c:v>
                </c:pt>
                <c:pt idx="330">
                  <c:v>0.46</c:v>
                </c:pt>
                <c:pt idx="331">
                  <c:v>0.45</c:v>
                </c:pt>
                <c:pt idx="332">
                  <c:v>0.46</c:v>
                </c:pt>
                <c:pt idx="333">
                  <c:v>0.45</c:v>
                </c:pt>
                <c:pt idx="334">
                  <c:v>0.46</c:v>
                </c:pt>
                <c:pt idx="335">
                  <c:v>0.45</c:v>
                </c:pt>
                <c:pt idx="336">
                  <c:v>0.43</c:v>
                </c:pt>
                <c:pt idx="337">
                  <c:v>0.43</c:v>
                </c:pt>
                <c:pt idx="338">
                  <c:v>0.45</c:v>
                </c:pt>
                <c:pt idx="339">
                  <c:v>0.43</c:v>
                </c:pt>
                <c:pt idx="340">
                  <c:v>0.45</c:v>
                </c:pt>
                <c:pt idx="341">
                  <c:v>0.46</c:v>
                </c:pt>
                <c:pt idx="342">
                  <c:v>0.44</c:v>
                </c:pt>
                <c:pt idx="343">
                  <c:v>0.44</c:v>
                </c:pt>
                <c:pt idx="344">
                  <c:v>0.45</c:v>
                </c:pt>
                <c:pt idx="345">
                  <c:v>0.45</c:v>
                </c:pt>
                <c:pt idx="346">
                  <c:v>0.44</c:v>
                </c:pt>
                <c:pt idx="347">
                  <c:v>0.43</c:v>
                </c:pt>
                <c:pt idx="348">
                  <c:v>0.43</c:v>
                </c:pt>
                <c:pt idx="349">
                  <c:v>0.42</c:v>
                </c:pt>
                <c:pt idx="350">
                  <c:v>0.43</c:v>
                </c:pt>
                <c:pt idx="351">
                  <c:v>0.45</c:v>
                </c:pt>
                <c:pt idx="352">
                  <c:v>0.46</c:v>
                </c:pt>
                <c:pt idx="353">
                  <c:v>0.43</c:v>
                </c:pt>
                <c:pt idx="354">
                  <c:v>0.43</c:v>
                </c:pt>
                <c:pt idx="355">
                  <c:v>0.43</c:v>
                </c:pt>
                <c:pt idx="356">
                  <c:v>0.43</c:v>
                </c:pt>
                <c:pt idx="357">
                  <c:v>0.43</c:v>
                </c:pt>
                <c:pt idx="358">
                  <c:v>0.42</c:v>
                </c:pt>
                <c:pt idx="359">
                  <c:v>0.44</c:v>
                </c:pt>
                <c:pt idx="360">
                  <c:v>0.42</c:v>
                </c:pt>
                <c:pt idx="361">
                  <c:v>0.44</c:v>
                </c:pt>
                <c:pt idx="362">
                  <c:v>0.39</c:v>
                </c:pt>
                <c:pt idx="363">
                  <c:v>0.42</c:v>
                </c:pt>
                <c:pt idx="364">
                  <c:v>0.41000000000000003</c:v>
                </c:pt>
                <c:pt idx="365">
                  <c:v>0.39</c:v>
                </c:pt>
                <c:pt idx="366">
                  <c:v>0.41000000000000003</c:v>
                </c:pt>
                <c:pt idx="367">
                  <c:v>0.38</c:v>
                </c:pt>
                <c:pt idx="368">
                  <c:v>0.4</c:v>
                </c:pt>
                <c:pt idx="369">
                  <c:v>0.41000000000000003</c:v>
                </c:pt>
                <c:pt idx="370">
                  <c:v>0.41000000000000003</c:v>
                </c:pt>
                <c:pt idx="371">
                  <c:v>0.41000000000000003</c:v>
                </c:pt>
                <c:pt idx="372">
                  <c:v>0.4</c:v>
                </c:pt>
                <c:pt idx="373">
                  <c:v>0.43</c:v>
                </c:pt>
                <c:pt idx="374">
                  <c:v>0.41000000000000003</c:v>
                </c:pt>
                <c:pt idx="375">
                  <c:v>0.4</c:v>
                </c:pt>
                <c:pt idx="376">
                  <c:v>0.37</c:v>
                </c:pt>
                <c:pt idx="377">
                  <c:v>0.39</c:v>
                </c:pt>
                <c:pt idx="378">
                  <c:v>0.38</c:v>
                </c:pt>
                <c:pt idx="379">
                  <c:v>0.33</c:v>
                </c:pt>
                <c:pt idx="380">
                  <c:v>0.34</c:v>
                </c:pt>
                <c:pt idx="381">
                  <c:v>0.32</c:v>
                </c:pt>
                <c:pt idx="382">
                  <c:v>0.33</c:v>
                </c:pt>
                <c:pt idx="383">
                  <c:v>0.34</c:v>
                </c:pt>
                <c:pt idx="384">
                  <c:v>0.31</c:v>
                </c:pt>
                <c:pt idx="385">
                  <c:v>0.31</c:v>
                </c:pt>
                <c:pt idx="386">
                  <c:v>0.3</c:v>
                </c:pt>
                <c:pt idx="387">
                  <c:v>0.28000000000000003</c:v>
                </c:pt>
                <c:pt idx="388">
                  <c:v>0.28999999999999998</c:v>
                </c:pt>
                <c:pt idx="389">
                  <c:v>0.27</c:v>
                </c:pt>
                <c:pt idx="390">
                  <c:v>0.28999999999999998</c:v>
                </c:pt>
                <c:pt idx="391">
                  <c:v>0.28999999999999998</c:v>
                </c:pt>
                <c:pt idx="392">
                  <c:v>0.28999999999999998</c:v>
                </c:pt>
                <c:pt idx="393">
                  <c:v>0.28000000000000003</c:v>
                </c:pt>
                <c:pt idx="394">
                  <c:v>0.28000000000000003</c:v>
                </c:pt>
                <c:pt idx="395">
                  <c:v>0.28999999999999998</c:v>
                </c:pt>
                <c:pt idx="396">
                  <c:v>0.26</c:v>
                </c:pt>
                <c:pt idx="397">
                  <c:v>0.28000000000000003</c:v>
                </c:pt>
                <c:pt idx="398">
                  <c:v>0.27</c:v>
                </c:pt>
                <c:pt idx="399">
                  <c:v>0.23</c:v>
                </c:pt>
                <c:pt idx="400">
                  <c:v>0.25</c:v>
                </c:pt>
                <c:pt idx="401">
                  <c:v>0.22</c:v>
                </c:pt>
                <c:pt idx="402">
                  <c:v>0.21</c:v>
                </c:pt>
                <c:pt idx="403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53-4615-80ED-50B6ADA30E97}"/>
            </c:ext>
          </c:extLst>
        </c:ser>
        <c:ser>
          <c:idx val="0"/>
          <c:order val="2"/>
          <c:tx>
            <c:v>Approve</c:v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dLbls>
            <c:dLbl>
              <c:idx val="403"/>
              <c:layout>
                <c:manualLayout>
                  <c:x val="0"/>
                  <c:y val="-5.441513241501749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Approve:</a:t>
                    </a:r>
                  </a:p>
                  <a:p>
                    <a:pPr>
                      <a:defRPr/>
                    </a:pPr>
                    <a:r>
                      <a:rPr lang="en-US"/>
                      <a:t>59%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53-4615-80ED-50B6ADA30E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'S30-Data'!$K$5:$K$408</c:f>
              <c:numCache>
                <c:formatCode>m/d/yyyy</c:formatCode>
                <c:ptCount val="404"/>
                <c:pt idx="0">
                  <c:v>42754</c:v>
                </c:pt>
                <c:pt idx="1">
                  <c:v>42750</c:v>
                </c:pt>
                <c:pt idx="2">
                  <c:v>42743</c:v>
                </c:pt>
                <c:pt idx="3">
                  <c:v>42736</c:v>
                </c:pt>
                <c:pt idx="4">
                  <c:v>42729</c:v>
                </c:pt>
                <c:pt idx="5">
                  <c:v>42722</c:v>
                </c:pt>
                <c:pt idx="6">
                  <c:v>42715</c:v>
                </c:pt>
                <c:pt idx="7">
                  <c:v>42708</c:v>
                </c:pt>
                <c:pt idx="8">
                  <c:v>42701</c:v>
                </c:pt>
                <c:pt idx="9">
                  <c:v>42694</c:v>
                </c:pt>
                <c:pt idx="10">
                  <c:v>42687</c:v>
                </c:pt>
                <c:pt idx="11">
                  <c:v>42680</c:v>
                </c:pt>
                <c:pt idx="12">
                  <c:v>42673</c:v>
                </c:pt>
                <c:pt idx="13">
                  <c:v>42666</c:v>
                </c:pt>
                <c:pt idx="14">
                  <c:v>42659</c:v>
                </c:pt>
                <c:pt idx="15">
                  <c:v>42652</c:v>
                </c:pt>
                <c:pt idx="16">
                  <c:v>42645</c:v>
                </c:pt>
                <c:pt idx="17">
                  <c:v>42638</c:v>
                </c:pt>
                <c:pt idx="18">
                  <c:v>42614</c:v>
                </c:pt>
                <c:pt idx="19">
                  <c:v>42614</c:v>
                </c:pt>
                <c:pt idx="20">
                  <c:v>42614</c:v>
                </c:pt>
                <c:pt idx="21">
                  <c:v>42583</c:v>
                </c:pt>
                <c:pt idx="22">
                  <c:v>42583</c:v>
                </c:pt>
                <c:pt idx="23">
                  <c:v>42583</c:v>
                </c:pt>
                <c:pt idx="24">
                  <c:v>42583</c:v>
                </c:pt>
                <c:pt idx="25">
                  <c:v>42552</c:v>
                </c:pt>
                <c:pt idx="26">
                  <c:v>42552</c:v>
                </c:pt>
                <c:pt idx="27">
                  <c:v>42552</c:v>
                </c:pt>
                <c:pt idx="28">
                  <c:v>42552</c:v>
                </c:pt>
                <c:pt idx="29">
                  <c:v>42552</c:v>
                </c:pt>
                <c:pt idx="30">
                  <c:v>42522</c:v>
                </c:pt>
                <c:pt idx="31">
                  <c:v>42522</c:v>
                </c:pt>
                <c:pt idx="32">
                  <c:v>42522</c:v>
                </c:pt>
                <c:pt idx="33">
                  <c:v>42522</c:v>
                </c:pt>
                <c:pt idx="34">
                  <c:v>42491</c:v>
                </c:pt>
                <c:pt idx="35">
                  <c:v>42491</c:v>
                </c:pt>
                <c:pt idx="36">
                  <c:v>42491</c:v>
                </c:pt>
                <c:pt idx="37">
                  <c:v>42491</c:v>
                </c:pt>
                <c:pt idx="38">
                  <c:v>42461</c:v>
                </c:pt>
                <c:pt idx="39">
                  <c:v>42461</c:v>
                </c:pt>
                <c:pt idx="40">
                  <c:v>42461</c:v>
                </c:pt>
                <c:pt idx="41">
                  <c:v>42461</c:v>
                </c:pt>
                <c:pt idx="42">
                  <c:v>42430</c:v>
                </c:pt>
                <c:pt idx="43">
                  <c:v>42430</c:v>
                </c:pt>
                <c:pt idx="44">
                  <c:v>42430</c:v>
                </c:pt>
                <c:pt idx="45">
                  <c:v>42430</c:v>
                </c:pt>
                <c:pt idx="46">
                  <c:v>42401</c:v>
                </c:pt>
                <c:pt idx="47">
                  <c:v>42401</c:v>
                </c:pt>
                <c:pt idx="48">
                  <c:v>42401</c:v>
                </c:pt>
                <c:pt idx="49">
                  <c:v>42401</c:v>
                </c:pt>
                <c:pt idx="50">
                  <c:v>42401</c:v>
                </c:pt>
                <c:pt idx="51">
                  <c:v>42370</c:v>
                </c:pt>
                <c:pt idx="52">
                  <c:v>42370</c:v>
                </c:pt>
                <c:pt idx="53">
                  <c:v>42370</c:v>
                </c:pt>
                <c:pt idx="54">
                  <c:v>42370</c:v>
                </c:pt>
                <c:pt idx="55">
                  <c:v>42370</c:v>
                </c:pt>
                <c:pt idx="56">
                  <c:v>42339</c:v>
                </c:pt>
                <c:pt idx="57">
                  <c:v>42339</c:v>
                </c:pt>
                <c:pt idx="58">
                  <c:v>42339</c:v>
                </c:pt>
                <c:pt idx="59">
                  <c:v>42339</c:v>
                </c:pt>
                <c:pt idx="60">
                  <c:v>42309</c:v>
                </c:pt>
                <c:pt idx="61">
                  <c:v>42309</c:v>
                </c:pt>
                <c:pt idx="62">
                  <c:v>42309</c:v>
                </c:pt>
                <c:pt idx="63">
                  <c:v>42309</c:v>
                </c:pt>
                <c:pt idx="64">
                  <c:v>42278</c:v>
                </c:pt>
                <c:pt idx="65">
                  <c:v>42278</c:v>
                </c:pt>
                <c:pt idx="66">
                  <c:v>42278</c:v>
                </c:pt>
                <c:pt idx="67">
                  <c:v>42278</c:v>
                </c:pt>
                <c:pt idx="68">
                  <c:v>42248</c:v>
                </c:pt>
                <c:pt idx="69">
                  <c:v>42248</c:v>
                </c:pt>
                <c:pt idx="70">
                  <c:v>42248</c:v>
                </c:pt>
                <c:pt idx="71">
                  <c:v>42248</c:v>
                </c:pt>
                <c:pt idx="72">
                  <c:v>42217</c:v>
                </c:pt>
                <c:pt idx="73">
                  <c:v>42217</c:v>
                </c:pt>
                <c:pt idx="74">
                  <c:v>42217</c:v>
                </c:pt>
                <c:pt idx="75">
                  <c:v>42186</c:v>
                </c:pt>
                <c:pt idx="76">
                  <c:v>42186</c:v>
                </c:pt>
                <c:pt idx="77">
                  <c:v>42186</c:v>
                </c:pt>
                <c:pt idx="78">
                  <c:v>42186</c:v>
                </c:pt>
                <c:pt idx="79">
                  <c:v>42186</c:v>
                </c:pt>
                <c:pt idx="80">
                  <c:v>42156</c:v>
                </c:pt>
                <c:pt idx="81">
                  <c:v>42156</c:v>
                </c:pt>
                <c:pt idx="82">
                  <c:v>42156</c:v>
                </c:pt>
                <c:pt idx="83">
                  <c:v>42156</c:v>
                </c:pt>
                <c:pt idx="84">
                  <c:v>42125</c:v>
                </c:pt>
                <c:pt idx="85">
                  <c:v>42125</c:v>
                </c:pt>
                <c:pt idx="86">
                  <c:v>42125</c:v>
                </c:pt>
                <c:pt idx="87">
                  <c:v>42125</c:v>
                </c:pt>
                <c:pt idx="88">
                  <c:v>42095</c:v>
                </c:pt>
                <c:pt idx="89">
                  <c:v>42095</c:v>
                </c:pt>
                <c:pt idx="90">
                  <c:v>42095</c:v>
                </c:pt>
                <c:pt idx="91">
                  <c:v>42095</c:v>
                </c:pt>
                <c:pt idx="92">
                  <c:v>42064</c:v>
                </c:pt>
                <c:pt idx="93">
                  <c:v>42064</c:v>
                </c:pt>
                <c:pt idx="94">
                  <c:v>42064</c:v>
                </c:pt>
                <c:pt idx="95">
                  <c:v>42064</c:v>
                </c:pt>
                <c:pt idx="96">
                  <c:v>42064</c:v>
                </c:pt>
                <c:pt idx="97">
                  <c:v>42036</c:v>
                </c:pt>
                <c:pt idx="98">
                  <c:v>42036</c:v>
                </c:pt>
                <c:pt idx="99">
                  <c:v>42036</c:v>
                </c:pt>
                <c:pt idx="100">
                  <c:v>42036</c:v>
                </c:pt>
                <c:pt idx="101">
                  <c:v>42036</c:v>
                </c:pt>
                <c:pt idx="102">
                  <c:v>42005</c:v>
                </c:pt>
                <c:pt idx="103">
                  <c:v>42005</c:v>
                </c:pt>
                <c:pt idx="104">
                  <c:v>42006</c:v>
                </c:pt>
                <c:pt idx="105">
                  <c:v>42007</c:v>
                </c:pt>
                <c:pt idx="106">
                  <c:v>41974</c:v>
                </c:pt>
                <c:pt idx="107">
                  <c:v>41974</c:v>
                </c:pt>
                <c:pt idx="108">
                  <c:v>41974</c:v>
                </c:pt>
                <c:pt idx="109">
                  <c:v>41974</c:v>
                </c:pt>
                <c:pt idx="110">
                  <c:v>41944</c:v>
                </c:pt>
                <c:pt idx="111">
                  <c:v>41944</c:v>
                </c:pt>
                <c:pt idx="112">
                  <c:v>41944</c:v>
                </c:pt>
                <c:pt idx="113">
                  <c:v>41944</c:v>
                </c:pt>
                <c:pt idx="114">
                  <c:v>41944</c:v>
                </c:pt>
                <c:pt idx="115">
                  <c:v>41913</c:v>
                </c:pt>
                <c:pt idx="116">
                  <c:v>41913</c:v>
                </c:pt>
                <c:pt idx="117">
                  <c:v>41883</c:v>
                </c:pt>
                <c:pt idx="118">
                  <c:v>41883</c:v>
                </c:pt>
                <c:pt idx="119">
                  <c:v>41883</c:v>
                </c:pt>
                <c:pt idx="120">
                  <c:v>41883</c:v>
                </c:pt>
                <c:pt idx="121">
                  <c:v>41852</c:v>
                </c:pt>
                <c:pt idx="122">
                  <c:v>41852</c:v>
                </c:pt>
                <c:pt idx="123">
                  <c:v>41852</c:v>
                </c:pt>
                <c:pt idx="124">
                  <c:v>41852</c:v>
                </c:pt>
                <c:pt idx="125">
                  <c:v>41821</c:v>
                </c:pt>
                <c:pt idx="126">
                  <c:v>41821</c:v>
                </c:pt>
                <c:pt idx="127">
                  <c:v>41821</c:v>
                </c:pt>
                <c:pt idx="128">
                  <c:v>41821</c:v>
                </c:pt>
                <c:pt idx="129">
                  <c:v>41791</c:v>
                </c:pt>
                <c:pt idx="130">
                  <c:v>41792</c:v>
                </c:pt>
                <c:pt idx="131">
                  <c:v>41785</c:v>
                </c:pt>
                <c:pt idx="132">
                  <c:v>41778</c:v>
                </c:pt>
                <c:pt idx="133">
                  <c:v>41771</c:v>
                </c:pt>
                <c:pt idx="134">
                  <c:v>41764</c:v>
                </c:pt>
                <c:pt idx="135">
                  <c:v>41757</c:v>
                </c:pt>
                <c:pt idx="136">
                  <c:v>41750</c:v>
                </c:pt>
                <c:pt idx="137">
                  <c:v>41743</c:v>
                </c:pt>
                <c:pt idx="138">
                  <c:v>41736</c:v>
                </c:pt>
                <c:pt idx="139">
                  <c:v>41730</c:v>
                </c:pt>
                <c:pt idx="140">
                  <c:v>41728</c:v>
                </c:pt>
                <c:pt idx="141">
                  <c:v>41715</c:v>
                </c:pt>
                <c:pt idx="142">
                  <c:v>41708</c:v>
                </c:pt>
                <c:pt idx="143">
                  <c:v>41701</c:v>
                </c:pt>
                <c:pt idx="144">
                  <c:v>41694</c:v>
                </c:pt>
                <c:pt idx="145">
                  <c:v>41687</c:v>
                </c:pt>
                <c:pt idx="146">
                  <c:v>41680</c:v>
                </c:pt>
                <c:pt idx="147">
                  <c:v>41671</c:v>
                </c:pt>
                <c:pt idx="148">
                  <c:v>41666</c:v>
                </c:pt>
                <c:pt idx="149">
                  <c:v>41659</c:v>
                </c:pt>
                <c:pt idx="150">
                  <c:v>41652</c:v>
                </c:pt>
                <c:pt idx="151">
                  <c:v>41645</c:v>
                </c:pt>
                <c:pt idx="152">
                  <c:v>41641</c:v>
                </c:pt>
                <c:pt idx="153">
                  <c:v>41631</c:v>
                </c:pt>
                <c:pt idx="154">
                  <c:v>41624</c:v>
                </c:pt>
                <c:pt idx="155">
                  <c:v>41617</c:v>
                </c:pt>
                <c:pt idx="156">
                  <c:v>41609</c:v>
                </c:pt>
                <c:pt idx="157">
                  <c:v>41579</c:v>
                </c:pt>
                <c:pt idx="158">
                  <c:v>41579</c:v>
                </c:pt>
                <c:pt idx="159">
                  <c:v>41579</c:v>
                </c:pt>
                <c:pt idx="160">
                  <c:v>41579</c:v>
                </c:pt>
                <c:pt idx="161">
                  <c:v>41579</c:v>
                </c:pt>
                <c:pt idx="162">
                  <c:v>41548</c:v>
                </c:pt>
                <c:pt idx="163">
                  <c:v>41548</c:v>
                </c:pt>
                <c:pt idx="164">
                  <c:v>41548</c:v>
                </c:pt>
                <c:pt idx="165">
                  <c:v>41548</c:v>
                </c:pt>
                <c:pt idx="166">
                  <c:v>41518</c:v>
                </c:pt>
                <c:pt idx="167">
                  <c:v>41518</c:v>
                </c:pt>
                <c:pt idx="168">
                  <c:v>41518</c:v>
                </c:pt>
                <c:pt idx="169">
                  <c:v>41518</c:v>
                </c:pt>
                <c:pt idx="170">
                  <c:v>41487</c:v>
                </c:pt>
                <c:pt idx="171">
                  <c:v>41487</c:v>
                </c:pt>
                <c:pt idx="172">
                  <c:v>41487</c:v>
                </c:pt>
                <c:pt idx="173">
                  <c:v>41487</c:v>
                </c:pt>
                <c:pt idx="174">
                  <c:v>41456</c:v>
                </c:pt>
                <c:pt idx="175">
                  <c:v>41456</c:v>
                </c:pt>
                <c:pt idx="176">
                  <c:v>41456</c:v>
                </c:pt>
                <c:pt idx="177">
                  <c:v>41456</c:v>
                </c:pt>
                <c:pt idx="178">
                  <c:v>41426</c:v>
                </c:pt>
                <c:pt idx="179">
                  <c:v>41395</c:v>
                </c:pt>
                <c:pt idx="180">
                  <c:v>41395</c:v>
                </c:pt>
                <c:pt idx="181">
                  <c:v>41395</c:v>
                </c:pt>
                <c:pt idx="182">
                  <c:v>41395</c:v>
                </c:pt>
                <c:pt idx="183">
                  <c:v>41395</c:v>
                </c:pt>
                <c:pt idx="184">
                  <c:v>41392</c:v>
                </c:pt>
                <c:pt idx="185">
                  <c:v>41385</c:v>
                </c:pt>
                <c:pt idx="186">
                  <c:v>41378</c:v>
                </c:pt>
                <c:pt idx="187">
                  <c:v>41371</c:v>
                </c:pt>
                <c:pt idx="188">
                  <c:v>41363</c:v>
                </c:pt>
                <c:pt idx="189">
                  <c:v>41357</c:v>
                </c:pt>
                <c:pt idx="190">
                  <c:v>41350</c:v>
                </c:pt>
                <c:pt idx="191">
                  <c:v>41343</c:v>
                </c:pt>
                <c:pt idx="192">
                  <c:v>41336</c:v>
                </c:pt>
                <c:pt idx="193">
                  <c:v>41329</c:v>
                </c:pt>
                <c:pt idx="194">
                  <c:v>41322</c:v>
                </c:pt>
                <c:pt idx="195">
                  <c:v>41315</c:v>
                </c:pt>
                <c:pt idx="196">
                  <c:v>41308</c:v>
                </c:pt>
                <c:pt idx="197">
                  <c:v>41301</c:v>
                </c:pt>
                <c:pt idx="198">
                  <c:v>41294</c:v>
                </c:pt>
                <c:pt idx="199">
                  <c:v>41287</c:v>
                </c:pt>
                <c:pt idx="200">
                  <c:v>41280</c:v>
                </c:pt>
                <c:pt idx="201">
                  <c:v>41273</c:v>
                </c:pt>
                <c:pt idx="202">
                  <c:v>41266</c:v>
                </c:pt>
                <c:pt idx="203">
                  <c:v>41259</c:v>
                </c:pt>
                <c:pt idx="204">
                  <c:v>41252</c:v>
                </c:pt>
                <c:pt idx="205">
                  <c:v>41245</c:v>
                </c:pt>
                <c:pt idx="206">
                  <c:v>41238</c:v>
                </c:pt>
                <c:pt idx="207">
                  <c:v>41231</c:v>
                </c:pt>
                <c:pt idx="208">
                  <c:v>41224</c:v>
                </c:pt>
                <c:pt idx="209">
                  <c:v>41217</c:v>
                </c:pt>
                <c:pt idx="210">
                  <c:v>41210</c:v>
                </c:pt>
                <c:pt idx="211">
                  <c:v>41203</c:v>
                </c:pt>
                <c:pt idx="212">
                  <c:v>41196</c:v>
                </c:pt>
                <c:pt idx="213">
                  <c:v>41189</c:v>
                </c:pt>
                <c:pt idx="214">
                  <c:v>41182</c:v>
                </c:pt>
                <c:pt idx="215">
                  <c:v>41175</c:v>
                </c:pt>
                <c:pt idx="216">
                  <c:v>41168</c:v>
                </c:pt>
                <c:pt idx="217">
                  <c:v>41161</c:v>
                </c:pt>
                <c:pt idx="218">
                  <c:v>41154</c:v>
                </c:pt>
                <c:pt idx="219">
                  <c:v>41147</c:v>
                </c:pt>
                <c:pt idx="220">
                  <c:v>41140</c:v>
                </c:pt>
                <c:pt idx="221">
                  <c:v>41133</c:v>
                </c:pt>
                <c:pt idx="222">
                  <c:v>41126</c:v>
                </c:pt>
                <c:pt idx="223">
                  <c:v>41119</c:v>
                </c:pt>
                <c:pt idx="224">
                  <c:v>41105</c:v>
                </c:pt>
                <c:pt idx="225">
                  <c:v>41098</c:v>
                </c:pt>
                <c:pt idx="226">
                  <c:v>41091</c:v>
                </c:pt>
                <c:pt idx="227">
                  <c:v>41084</c:v>
                </c:pt>
                <c:pt idx="228">
                  <c:v>41077</c:v>
                </c:pt>
                <c:pt idx="229">
                  <c:v>41070</c:v>
                </c:pt>
                <c:pt idx="230">
                  <c:v>41063</c:v>
                </c:pt>
                <c:pt idx="231">
                  <c:v>41056</c:v>
                </c:pt>
                <c:pt idx="232">
                  <c:v>41049</c:v>
                </c:pt>
                <c:pt idx="233">
                  <c:v>41042</c:v>
                </c:pt>
                <c:pt idx="234">
                  <c:v>41035</c:v>
                </c:pt>
                <c:pt idx="235">
                  <c:v>41028</c:v>
                </c:pt>
                <c:pt idx="236">
                  <c:v>41021</c:v>
                </c:pt>
                <c:pt idx="237">
                  <c:v>41014</c:v>
                </c:pt>
                <c:pt idx="238">
                  <c:v>41007</c:v>
                </c:pt>
                <c:pt idx="239">
                  <c:v>40993</c:v>
                </c:pt>
                <c:pt idx="240">
                  <c:v>40986</c:v>
                </c:pt>
                <c:pt idx="241">
                  <c:v>40979</c:v>
                </c:pt>
                <c:pt idx="242">
                  <c:v>40972</c:v>
                </c:pt>
                <c:pt idx="243">
                  <c:v>40966</c:v>
                </c:pt>
                <c:pt idx="244">
                  <c:v>40959</c:v>
                </c:pt>
                <c:pt idx="245">
                  <c:v>40952</c:v>
                </c:pt>
                <c:pt idx="246">
                  <c:v>40945</c:v>
                </c:pt>
                <c:pt idx="247">
                  <c:v>40938</c:v>
                </c:pt>
                <c:pt idx="248">
                  <c:v>40931</c:v>
                </c:pt>
                <c:pt idx="249">
                  <c:v>40924</c:v>
                </c:pt>
                <c:pt idx="250">
                  <c:v>40917</c:v>
                </c:pt>
                <c:pt idx="251">
                  <c:v>40910</c:v>
                </c:pt>
                <c:pt idx="252">
                  <c:v>40903</c:v>
                </c:pt>
                <c:pt idx="253">
                  <c:v>40896</c:v>
                </c:pt>
                <c:pt idx="254">
                  <c:v>40889</c:v>
                </c:pt>
                <c:pt idx="255">
                  <c:v>40882</c:v>
                </c:pt>
                <c:pt idx="256">
                  <c:v>40874</c:v>
                </c:pt>
                <c:pt idx="257">
                  <c:v>40867</c:v>
                </c:pt>
                <c:pt idx="258">
                  <c:v>40860</c:v>
                </c:pt>
                <c:pt idx="259">
                  <c:v>40853</c:v>
                </c:pt>
                <c:pt idx="260">
                  <c:v>40846</c:v>
                </c:pt>
                <c:pt idx="261">
                  <c:v>40839</c:v>
                </c:pt>
                <c:pt idx="262">
                  <c:v>40832</c:v>
                </c:pt>
                <c:pt idx="263">
                  <c:v>40825</c:v>
                </c:pt>
                <c:pt idx="264">
                  <c:v>40818</c:v>
                </c:pt>
                <c:pt idx="265">
                  <c:v>40811</c:v>
                </c:pt>
                <c:pt idx="266">
                  <c:v>40804</c:v>
                </c:pt>
                <c:pt idx="267">
                  <c:v>40797</c:v>
                </c:pt>
                <c:pt idx="268">
                  <c:v>40790</c:v>
                </c:pt>
                <c:pt idx="269">
                  <c:v>40783</c:v>
                </c:pt>
                <c:pt idx="270">
                  <c:v>40776</c:v>
                </c:pt>
                <c:pt idx="271">
                  <c:v>40769</c:v>
                </c:pt>
                <c:pt idx="272">
                  <c:v>40762</c:v>
                </c:pt>
                <c:pt idx="273">
                  <c:v>40755</c:v>
                </c:pt>
                <c:pt idx="274">
                  <c:v>40748</c:v>
                </c:pt>
                <c:pt idx="275">
                  <c:v>40741</c:v>
                </c:pt>
                <c:pt idx="276">
                  <c:v>40734</c:v>
                </c:pt>
                <c:pt idx="277">
                  <c:v>40727</c:v>
                </c:pt>
                <c:pt idx="278">
                  <c:v>40720</c:v>
                </c:pt>
                <c:pt idx="279">
                  <c:v>40713</c:v>
                </c:pt>
                <c:pt idx="280">
                  <c:v>40706</c:v>
                </c:pt>
                <c:pt idx="281">
                  <c:v>40699</c:v>
                </c:pt>
                <c:pt idx="282">
                  <c:v>40692</c:v>
                </c:pt>
                <c:pt idx="283">
                  <c:v>40685</c:v>
                </c:pt>
                <c:pt idx="284">
                  <c:v>40678</c:v>
                </c:pt>
                <c:pt idx="285">
                  <c:v>40671</c:v>
                </c:pt>
                <c:pt idx="286">
                  <c:v>40664</c:v>
                </c:pt>
                <c:pt idx="287">
                  <c:v>40657</c:v>
                </c:pt>
                <c:pt idx="288">
                  <c:v>40650</c:v>
                </c:pt>
                <c:pt idx="289">
                  <c:v>40643</c:v>
                </c:pt>
                <c:pt idx="290">
                  <c:v>40636</c:v>
                </c:pt>
                <c:pt idx="291">
                  <c:v>40629</c:v>
                </c:pt>
                <c:pt idx="292">
                  <c:v>40622</c:v>
                </c:pt>
                <c:pt idx="293">
                  <c:v>40615</c:v>
                </c:pt>
                <c:pt idx="294">
                  <c:v>40608</c:v>
                </c:pt>
                <c:pt idx="295">
                  <c:v>40601</c:v>
                </c:pt>
                <c:pt idx="296">
                  <c:v>40594</c:v>
                </c:pt>
                <c:pt idx="297">
                  <c:v>40587</c:v>
                </c:pt>
                <c:pt idx="298">
                  <c:v>40580</c:v>
                </c:pt>
                <c:pt idx="299">
                  <c:v>40573</c:v>
                </c:pt>
                <c:pt idx="300">
                  <c:v>40566</c:v>
                </c:pt>
                <c:pt idx="301">
                  <c:v>40559</c:v>
                </c:pt>
                <c:pt idx="302">
                  <c:v>40552</c:v>
                </c:pt>
                <c:pt idx="303">
                  <c:v>40545</c:v>
                </c:pt>
                <c:pt idx="304">
                  <c:v>40538</c:v>
                </c:pt>
                <c:pt idx="305">
                  <c:v>40531</c:v>
                </c:pt>
                <c:pt idx="306">
                  <c:v>40524</c:v>
                </c:pt>
                <c:pt idx="307">
                  <c:v>40517</c:v>
                </c:pt>
                <c:pt idx="308">
                  <c:v>40510</c:v>
                </c:pt>
                <c:pt idx="309">
                  <c:v>40503</c:v>
                </c:pt>
                <c:pt idx="310">
                  <c:v>40496</c:v>
                </c:pt>
                <c:pt idx="311">
                  <c:v>40489</c:v>
                </c:pt>
                <c:pt idx="312">
                  <c:v>40482</c:v>
                </c:pt>
                <c:pt idx="313">
                  <c:v>40475</c:v>
                </c:pt>
                <c:pt idx="314">
                  <c:v>40468</c:v>
                </c:pt>
                <c:pt idx="315">
                  <c:v>40461</c:v>
                </c:pt>
                <c:pt idx="316">
                  <c:v>40454</c:v>
                </c:pt>
                <c:pt idx="317">
                  <c:v>40447</c:v>
                </c:pt>
                <c:pt idx="318">
                  <c:v>40440</c:v>
                </c:pt>
                <c:pt idx="319">
                  <c:v>40433</c:v>
                </c:pt>
                <c:pt idx="320">
                  <c:v>40426</c:v>
                </c:pt>
                <c:pt idx="321">
                  <c:v>40419</c:v>
                </c:pt>
                <c:pt idx="322">
                  <c:v>40412</c:v>
                </c:pt>
                <c:pt idx="323">
                  <c:v>40405</c:v>
                </c:pt>
                <c:pt idx="324">
                  <c:v>40398</c:v>
                </c:pt>
                <c:pt idx="325">
                  <c:v>40391</c:v>
                </c:pt>
                <c:pt idx="326">
                  <c:v>40384</c:v>
                </c:pt>
                <c:pt idx="327">
                  <c:v>40377</c:v>
                </c:pt>
                <c:pt idx="328">
                  <c:v>40370</c:v>
                </c:pt>
                <c:pt idx="329">
                  <c:v>40363</c:v>
                </c:pt>
                <c:pt idx="330">
                  <c:v>40356</c:v>
                </c:pt>
                <c:pt idx="331">
                  <c:v>40349</c:v>
                </c:pt>
                <c:pt idx="332">
                  <c:v>40342</c:v>
                </c:pt>
                <c:pt idx="333">
                  <c:v>40335</c:v>
                </c:pt>
                <c:pt idx="334">
                  <c:v>40328</c:v>
                </c:pt>
                <c:pt idx="335">
                  <c:v>40321</c:v>
                </c:pt>
                <c:pt idx="336">
                  <c:v>40314</c:v>
                </c:pt>
                <c:pt idx="337">
                  <c:v>40307</c:v>
                </c:pt>
                <c:pt idx="338">
                  <c:v>40300</c:v>
                </c:pt>
                <c:pt idx="339">
                  <c:v>40293</c:v>
                </c:pt>
                <c:pt idx="340">
                  <c:v>40286</c:v>
                </c:pt>
                <c:pt idx="341">
                  <c:v>40279</c:v>
                </c:pt>
                <c:pt idx="342">
                  <c:v>40272</c:v>
                </c:pt>
                <c:pt idx="343">
                  <c:v>40265</c:v>
                </c:pt>
                <c:pt idx="344">
                  <c:v>40258</c:v>
                </c:pt>
                <c:pt idx="345">
                  <c:v>40251</c:v>
                </c:pt>
                <c:pt idx="346">
                  <c:v>40244</c:v>
                </c:pt>
                <c:pt idx="347">
                  <c:v>40237</c:v>
                </c:pt>
                <c:pt idx="348">
                  <c:v>40230</c:v>
                </c:pt>
                <c:pt idx="349">
                  <c:v>40223</c:v>
                </c:pt>
                <c:pt idx="350">
                  <c:v>40216</c:v>
                </c:pt>
                <c:pt idx="351">
                  <c:v>40209</c:v>
                </c:pt>
                <c:pt idx="352">
                  <c:v>40202</c:v>
                </c:pt>
                <c:pt idx="353">
                  <c:v>40195</c:v>
                </c:pt>
                <c:pt idx="354">
                  <c:v>40188</c:v>
                </c:pt>
                <c:pt idx="355">
                  <c:v>40181</c:v>
                </c:pt>
                <c:pt idx="356">
                  <c:v>40174</c:v>
                </c:pt>
                <c:pt idx="357">
                  <c:v>40167</c:v>
                </c:pt>
                <c:pt idx="358">
                  <c:v>40160</c:v>
                </c:pt>
                <c:pt idx="359">
                  <c:v>40153</c:v>
                </c:pt>
                <c:pt idx="360">
                  <c:v>40146</c:v>
                </c:pt>
                <c:pt idx="361">
                  <c:v>40139</c:v>
                </c:pt>
                <c:pt idx="362">
                  <c:v>40132</c:v>
                </c:pt>
                <c:pt idx="363">
                  <c:v>40125</c:v>
                </c:pt>
                <c:pt idx="364">
                  <c:v>40118</c:v>
                </c:pt>
                <c:pt idx="365">
                  <c:v>40111</c:v>
                </c:pt>
                <c:pt idx="366">
                  <c:v>40104</c:v>
                </c:pt>
                <c:pt idx="367">
                  <c:v>40097</c:v>
                </c:pt>
                <c:pt idx="368">
                  <c:v>40090</c:v>
                </c:pt>
                <c:pt idx="369">
                  <c:v>40083</c:v>
                </c:pt>
                <c:pt idx="370">
                  <c:v>40076</c:v>
                </c:pt>
                <c:pt idx="371">
                  <c:v>40069</c:v>
                </c:pt>
                <c:pt idx="372">
                  <c:v>40062</c:v>
                </c:pt>
                <c:pt idx="373">
                  <c:v>40055</c:v>
                </c:pt>
                <c:pt idx="374">
                  <c:v>40048</c:v>
                </c:pt>
                <c:pt idx="375">
                  <c:v>40041</c:v>
                </c:pt>
                <c:pt idx="376">
                  <c:v>40034</c:v>
                </c:pt>
                <c:pt idx="377">
                  <c:v>40027</c:v>
                </c:pt>
                <c:pt idx="378">
                  <c:v>40020</c:v>
                </c:pt>
                <c:pt idx="379">
                  <c:v>40013</c:v>
                </c:pt>
                <c:pt idx="380">
                  <c:v>40006</c:v>
                </c:pt>
                <c:pt idx="381">
                  <c:v>39999</c:v>
                </c:pt>
                <c:pt idx="382">
                  <c:v>39992</c:v>
                </c:pt>
                <c:pt idx="383">
                  <c:v>39985</c:v>
                </c:pt>
                <c:pt idx="384">
                  <c:v>39978</c:v>
                </c:pt>
                <c:pt idx="385">
                  <c:v>39971</c:v>
                </c:pt>
                <c:pt idx="386">
                  <c:v>39964</c:v>
                </c:pt>
                <c:pt idx="387">
                  <c:v>39957</c:v>
                </c:pt>
                <c:pt idx="388">
                  <c:v>39950</c:v>
                </c:pt>
                <c:pt idx="389">
                  <c:v>39943</c:v>
                </c:pt>
                <c:pt idx="390">
                  <c:v>39936</c:v>
                </c:pt>
                <c:pt idx="391">
                  <c:v>39929</c:v>
                </c:pt>
                <c:pt idx="392">
                  <c:v>39922</c:v>
                </c:pt>
                <c:pt idx="393">
                  <c:v>39915</c:v>
                </c:pt>
                <c:pt idx="394">
                  <c:v>39908</c:v>
                </c:pt>
                <c:pt idx="395">
                  <c:v>39901</c:v>
                </c:pt>
                <c:pt idx="396">
                  <c:v>39894</c:v>
                </c:pt>
                <c:pt idx="397">
                  <c:v>39887</c:v>
                </c:pt>
                <c:pt idx="398">
                  <c:v>39880</c:v>
                </c:pt>
                <c:pt idx="399">
                  <c:v>39873</c:v>
                </c:pt>
                <c:pt idx="400">
                  <c:v>39866</c:v>
                </c:pt>
                <c:pt idx="401">
                  <c:v>39859</c:v>
                </c:pt>
                <c:pt idx="402">
                  <c:v>39852</c:v>
                </c:pt>
                <c:pt idx="403">
                  <c:v>39845</c:v>
                </c:pt>
              </c:numCache>
            </c:numRef>
          </c:cat>
          <c:val>
            <c:numRef>
              <c:f>'S30-Data'!$L$5:$L$408</c:f>
              <c:numCache>
                <c:formatCode>0%</c:formatCode>
                <c:ptCount val="404"/>
                <c:pt idx="0">
                  <c:v>0.59</c:v>
                </c:pt>
                <c:pt idx="1">
                  <c:v>0.56999999999999995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0.56000000000000005</c:v>
                </c:pt>
                <c:pt idx="5">
                  <c:v>0.56000000000000005</c:v>
                </c:pt>
                <c:pt idx="6">
                  <c:v>0.56999999999999995</c:v>
                </c:pt>
                <c:pt idx="7">
                  <c:v>0.54</c:v>
                </c:pt>
                <c:pt idx="8">
                  <c:v>0.56000000000000005</c:v>
                </c:pt>
                <c:pt idx="9">
                  <c:v>0.56000000000000005</c:v>
                </c:pt>
                <c:pt idx="10">
                  <c:v>0.56999999999999995</c:v>
                </c:pt>
                <c:pt idx="11">
                  <c:v>0.53</c:v>
                </c:pt>
                <c:pt idx="12">
                  <c:v>0.54</c:v>
                </c:pt>
                <c:pt idx="13">
                  <c:v>0.55000000000000004</c:v>
                </c:pt>
                <c:pt idx="14">
                  <c:v>0.54</c:v>
                </c:pt>
                <c:pt idx="15">
                  <c:v>0.52</c:v>
                </c:pt>
                <c:pt idx="16">
                  <c:v>0.53</c:v>
                </c:pt>
                <c:pt idx="17">
                  <c:v>0.53</c:v>
                </c:pt>
                <c:pt idx="18">
                  <c:v>0.52</c:v>
                </c:pt>
                <c:pt idx="19">
                  <c:v>0.51</c:v>
                </c:pt>
                <c:pt idx="20">
                  <c:v>0.52</c:v>
                </c:pt>
                <c:pt idx="21">
                  <c:v>0.51</c:v>
                </c:pt>
                <c:pt idx="22">
                  <c:v>0.51</c:v>
                </c:pt>
                <c:pt idx="23">
                  <c:v>0.52</c:v>
                </c:pt>
                <c:pt idx="24">
                  <c:v>0.52</c:v>
                </c:pt>
                <c:pt idx="25">
                  <c:v>0.53</c:v>
                </c:pt>
                <c:pt idx="26">
                  <c:v>0.49</c:v>
                </c:pt>
                <c:pt idx="27">
                  <c:v>0.49</c:v>
                </c:pt>
                <c:pt idx="28">
                  <c:v>0.51</c:v>
                </c:pt>
                <c:pt idx="29">
                  <c:v>0.51</c:v>
                </c:pt>
                <c:pt idx="30">
                  <c:v>0.5</c:v>
                </c:pt>
                <c:pt idx="31">
                  <c:v>0.53</c:v>
                </c:pt>
                <c:pt idx="32">
                  <c:v>0.53</c:v>
                </c:pt>
                <c:pt idx="33">
                  <c:v>0.51</c:v>
                </c:pt>
                <c:pt idx="34">
                  <c:v>0.52</c:v>
                </c:pt>
                <c:pt idx="35">
                  <c:v>0.51</c:v>
                </c:pt>
                <c:pt idx="36">
                  <c:v>0.51</c:v>
                </c:pt>
                <c:pt idx="37">
                  <c:v>0.52</c:v>
                </c:pt>
                <c:pt idx="38">
                  <c:v>0.51</c:v>
                </c:pt>
                <c:pt idx="39">
                  <c:v>0.51</c:v>
                </c:pt>
                <c:pt idx="40">
                  <c:v>0.48</c:v>
                </c:pt>
                <c:pt idx="41">
                  <c:v>0.51</c:v>
                </c:pt>
                <c:pt idx="42">
                  <c:v>0.51</c:v>
                </c:pt>
                <c:pt idx="43">
                  <c:v>0.53</c:v>
                </c:pt>
                <c:pt idx="44">
                  <c:v>0.5</c:v>
                </c:pt>
                <c:pt idx="45">
                  <c:v>0.51</c:v>
                </c:pt>
                <c:pt idx="46">
                  <c:v>0.5</c:v>
                </c:pt>
                <c:pt idx="47">
                  <c:v>0.48</c:v>
                </c:pt>
                <c:pt idx="48">
                  <c:v>0.48</c:v>
                </c:pt>
                <c:pt idx="49">
                  <c:v>0.48</c:v>
                </c:pt>
                <c:pt idx="50">
                  <c:v>0.47</c:v>
                </c:pt>
                <c:pt idx="51">
                  <c:v>0.48</c:v>
                </c:pt>
                <c:pt idx="52">
                  <c:v>0.48</c:v>
                </c:pt>
                <c:pt idx="53">
                  <c:v>0.48</c:v>
                </c:pt>
                <c:pt idx="54">
                  <c:v>0.47</c:v>
                </c:pt>
                <c:pt idx="55">
                  <c:v>0.45</c:v>
                </c:pt>
                <c:pt idx="56">
                  <c:v>0.48</c:v>
                </c:pt>
                <c:pt idx="57">
                  <c:v>0.45</c:v>
                </c:pt>
                <c:pt idx="58">
                  <c:v>0.45</c:v>
                </c:pt>
                <c:pt idx="59">
                  <c:v>0.47</c:v>
                </c:pt>
                <c:pt idx="60">
                  <c:v>0.46</c:v>
                </c:pt>
                <c:pt idx="61">
                  <c:v>0.44</c:v>
                </c:pt>
                <c:pt idx="62">
                  <c:v>0.49</c:v>
                </c:pt>
                <c:pt idx="63">
                  <c:v>0.49</c:v>
                </c:pt>
                <c:pt idx="64">
                  <c:v>0.47</c:v>
                </c:pt>
                <c:pt idx="65">
                  <c:v>0.46</c:v>
                </c:pt>
                <c:pt idx="66">
                  <c:v>0.46</c:v>
                </c:pt>
                <c:pt idx="67">
                  <c:v>0.46</c:v>
                </c:pt>
                <c:pt idx="68">
                  <c:v>0.47</c:v>
                </c:pt>
                <c:pt idx="69">
                  <c:v>0.48</c:v>
                </c:pt>
                <c:pt idx="70">
                  <c:v>0.46</c:v>
                </c:pt>
                <c:pt idx="71">
                  <c:v>0.46</c:v>
                </c:pt>
                <c:pt idx="72">
                  <c:v>0.44</c:v>
                </c:pt>
                <c:pt idx="73">
                  <c:v>0.46</c:v>
                </c:pt>
                <c:pt idx="74">
                  <c:v>0.46</c:v>
                </c:pt>
                <c:pt idx="75">
                  <c:v>0.46</c:v>
                </c:pt>
                <c:pt idx="76">
                  <c:v>0.46</c:v>
                </c:pt>
                <c:pt idx="77">
                  <c:v>0.46</c:v>
                </c:pt>
                <c:pt idx="78">
                  <c:v>0.46</c:v>
                </c:pt>
                <c:pt idx="79">
                  <c:v>0.46</c:v>
                </c:pt>
                <c:pt idx="80">
                  <c:v>0.47</c:v>
                </c:pt>
                <c:pt idx="81">
                  <c:v>0.45</c:v>
                </c:pt>
                <c:pt idx="82">
                  <c:v>0.45</c:v>
                </c:pt>
                <c:pt idx="83">
                  <c:v>0.46</c:v>
                </c:pt>
                <c:pt idx="84">
                  <c:v>0.47</c:v>
                </c:pt>
                <c:pt idx="85">
                  <c:v>0.46</c:v>
                </c:pt>
                <c:pt idx="86">
                  <c:v>0.47</c:v>
                </c:pt>
                <c:pt idx="87">
                  <c:v>0.47</c:v>
                </c:pt>
                <c:pt idx="88">
                  <c:v>0.48</c:v>
                </c:pt>
                <c:pt idx="89">
                  <c:v>0.45</c:v>
                </c:pt>
                <c:pt idx="90">
                  <c:v>0.46</c:v>
                </c:pt>
                <c:pt idx="91">
                  <c:v>0.48</c:v>
                </c:pt>
                <c:pt idx="92">
                  <c:v>0.47</c:v>
                </c:pt>
                <c:pt idx="93">
                  <c:v>0.46</c:v>
                </c:pt>
                <c:pt idx="94">
                  <c:v>0.45</c:v>
                </c:pt>
                <c:pt idx="95">
                  <c:v>0.47</c:v>
                </c:pt>
                <c:pt idx="96">
                  <c:v>0.46</c:v>
                </c:pt>
                <c:pt idx="97">
                  <c:v>0.45</c:v>
                </c:pt>
                <c:pt idx="98">
                  <c:v>0.46</c:v>
                </c:pt>
                <c:pt idx="99">
                  <c:v>0.47</c:v>
                </c:pt>
                <c:pt idx="100">
                  <c:v>0.46</c:v>
                </c:pt>
                <c:pt idx="101">
                  <c:v>0.47</c:v>
                </c:pt>
                <c:pt idx="102">
                  <c:v>0.49</c:v>
                </c:pt>
                <c:pt idx="103">
                  <c:v>0.46</c:v>
                </c:pt>
                <c:pt idx="104">
                  <c:v>0.46</c:v>
                </c:pt>
                <c:pt idx="105">
                  <c:v>0.46</c:v>
                </c:pt>
                <c:pt idx="106">
                  <c:v>0.44</c:v>
                </c:pt>
                <c:pt idx="107">
                  <c:v>0.45</c:v>
                </c:pt>
                <c:pt idx="108">
                  <c:v>0.43</c:v>
                </c:pt>
                <c:pt idx="109">
                  <c:v>0.43</c:v>
                </c:pt>
                <c:pt idx="110">
                  <c:v>0.43</c:v>
                </c:pt>
                <c:pt idx="111">
                  <c:v>0.42</c:v>
                </c:pt>
                <c:pt idx="112">
                  <c:v>0.42</c:v>
                </c:pt>
                <c:pt idx="113">
                  <c:v>0.4</c:v>
                </c:pt>
                <c:pt idx="114">
                  <c:v>0.42</c:v>
                </c:pt>
                <c:pt idx="115">
                  <c:v>0.42</c:v>
                </c:pt>
                <c:pt idx="116">
                  <c:v>0.43</c:v>
                </c:pt>
                <c:pt idx="117">
                  <c:v>0.42</c:v>
                </c:pt>
                <c:pt idx="118">
                  <c:v>0.43</c:v>
                </c:pt>
                <c:pt idx="119">
                  <c:v>0.41</c:v>
                </c:pt>
                <c:pt idx="120">
                  <c:v>0.4</c:v>
                </c:pt>
                <c:pt idx="121">
                  <c:v>0.41</c:v>
                </c:pt>
                <c:pt idx="122">
                  <c:v>0.43</c:v>
                </c:pt>
                <c:pt idx="123">
                  <c:v>0.41</c:v>
                </c:pt>
                <c:pt idx="124">
                  <c:v>0.42</c:v>
                </c:pt>
                <c:pt idx="125">
                  <c:v>0.42</c:v>
                </c:pt>
                <c:pt idx="126">
                  <c:v>0.41</c:v>
                </c:pt>
                <c:pt idx="127">
                  <c:v>0.43</c:v>
                </c:pt>
                <c:pt idx="128">
                  <c:v>0.42</c:v>
                </c:pt>
                <c:pt idx="129">
                  <c:v>0.52</c:v>
                </c:pt>
                <c:pt idx="130">
                  <c:v>0.44</c:v>
                </c:pt>
                <c:pt idx="131">
                  <c:v>0.44</c:v>
                </c:pt>
                <c:pt idx="132">
                  <c:v>0.43</c:v>
                </c:pt>
                <c:pt idx="133">
                  <c:v>0.44</c:v>
                </c:pt>
                <c:pt idx="134">
                  <c:v>0.44</c:v>
                </c:pt>
                <c:pt idx="135">
                  <c:v>0.44</c:v>
                </c:pt>
                <c:pt idx="136">
                  <c:v>0.44</c:v>
                </c:pt>
                <c:pt idx="137">
                  <c:v>0.44</c:v>
                </c:pt>
                <c:pt idx="138">
                  <c:v>0.43</c:v>
                </c:pt>
                <c:pt idx="139">
                  <c:v>0.44</c:v>
                </c:pt>
                <c:pt idx="140">
                  <c:v>0.43</c:v>
                </c:pt>
                <c:pt idx="141">
                  <c:v>0.44</c:v>
                </c:pt>
                <c:pt idx="142">
                  <c:v>0.4</c:v>
                </c:pt>
                <c:pt idx="143">
                  <c:v>0.43</c:v>
                </c:pt>
                <c:pt idx="144">
                  <c:v>0.42</c:v>
                </c:pt>
                <c:pt idx="145">
                  <c:v>0.45</c:v>
                </c:pt>
                <c:pt idx="146">
                  <c:v>0.4</c:v>
                </c:pt>
                <c:pt idx="147">
                  <c:v>0.41</c:v>
                </c:pt>
                <c:pt idx="148">
                  <c:v>0.42</c:v>
                </c:pt>
                <c:pt idx="149">
                  <c:v>0.42</c:v>
                </c:pt>
                <c:pt idx="150">
                  <c:v>0.4</c:v>
                </c:pt>
                <c:pt idx="151">
                  <c:v>0.41</c:v>
                </c:pt>
                <c:pt idx="152">
                  <c:v>0.41</c:v>
                </c:pt>
                <c:pt idx="153">
                  <c:v>0.43</c:v>
                </c:pt>
                <c:pt idx="154">
                  <c:v>0.4</c:v>
                </c:pt>
                <c:pt idx="155">
                  <c:v>0.42</c:v>
                </c:pt>
                <c:pt idx="156">
                  <c:v>0.41</c:v>
                </c:pt>
                <c:pt idx="157">
                  <c:v>0.42</c:v>
                </c:pt>
                <c:pt idx="158">
                  <c:v>0.4</c:v>
                </c:pt>
                <c:pt idx="159">
                  <c:v>0.41</c:v>
                </c:pt>
                <c:pt idx="160">
                  <c:v>0.41</c:v>
                </c:pt>
                <c:pt idx="161">
                  <c:v>0.41</c:v>
                </c:pt>
                <c:pt idx="162">
                  <c:v>0.43</c:v>
                </c:pt>
                <c:pt idx="163">
                  <c:v>0.43</c:v>
                </c:pt>
                <c:pt idx="164">
                  <c:v>0.42</c:v>
                </c:pt>
                <c:pt idx="165">
                  <c:v>0.44</c:v>
                </c:pt>
                <c:pt idx="166">
                  <c:v>0.45</c:v>
                </c:pt>
                <c:pt idx="167">
                  <c:v>0.44</c:v>
                </c:pt>
                <c:pt idx="168">
                  <c:v>0.45</c:v>
                </c:pt>
                <c:pt idx="169">
                  <c:v>0.44</c:v>
                </c:pt>
                <c:pt idx="170">
                  <c:v>0.44</c:v>
                </c:pt>
                <c:pt idx="171">
                  <c:v>0.46</c:v>
                </c:pt>
                <c:pt idx="172">
                  <c:v>0.46</c:v>
                </c:pt>
                <c:pt idx="173">
                  <c:v>0.44</c:v>
                </c:pt>
                <c:pt idx="174">
                  <c:v>0.45</c:v>
                </c:pt>
                <c:pt idx="175">
                  <c:v>0.46</c:v>
                </c:pt>
                <c:pt idx="176">
                  <c:v>0.47</c:v>
                </c:pt>
                <c:pt idx="177">
                  <c:v>0.46</c:v>
                </c:pt>
                <c:pt idx="178">
                  <c:v>0.48</c:v>
                </c:pt>
                <c:pt idx="179">
                  <c:v>0.48</c:v>
                </c:pt>
                <c:pt idx="180">
                  <c:v>0.49</c:v>
                </c:pt>
                <c:pt idx="181">
                  <c:v>0.49</c:v>
                </c:pt>
                <c:pt idx="182">
                  <c:v>0.49</c:v>
                </c:pt>
                <c:pt idx="183">
                  <c:v>0.5</c:v>
                </c:pt>
                <c:pt idx="184">
                  <c:v>0.51</c:v>
                </c:pt>
                <c:pt idx="185">
                  <c:v>0.5</c:v>
                </c:pt>
                <c:pt idx="186">
                  <c:v>0.49</c:v>
                </c:pt>
                <c:pt idx="187">
                  <c:v>0.48</c:v>
                </c:pt>
                <c:pt idx="188">
                  <c:v>0.48</c:v>
                </c:pt>
                <c:pt idx="189">
                  <c:v>0.47</c:v>
                </c:pt>
                <c:pt idx="190">
                  <c:v>0.48</c:v>
                </c:pt>
                <c:pt idx="191">
                  <c:v>0.49</c:v>
                </c:pt>
                <c:pt idx="192">
                  <c:v>0.49</c:v>
                </c:pt>
                <c:pt idx="193">
                  <c:v>0.51</c:v>
                </c:pt>
                <c:pt idx="194">
                  <c:v>0.51</c:v>
                </c:pt>
                <c:pt idx="195">
                  <c:v>0.52</c:v>
                </c:pt>
                <c:pt idx="196">
                  <c:v>0.53</c:v>
                </c:pt>
                <c:pt idx="197">
                  <c:v>0.52</c:v>
                </c:pt>
                <c:pt idx="198">
                  <c:v>0.5</c:v>
                </c:pt>
                <c:pt idx="199">
                  <c:v>0.54</c:v>
                </c:pt>
                <c:pt idx="200">
                  <c:v>0.53</c:v>
                </c:pt>
                <c:pt idx="201">
                  <c:v>0.53</c:v>
                </c:pt>
                <c:pt idx="202">
                  <c:v>0.56999999999999995</c:v>
                </c:pt>
                <c:pt idx="203">
                  <c:v>0.52</c:v>
                </c:pt>
                <c:pt idx="204">
                  <c:v>0.5</c:v>
                </c:pt>
                <c:pt idx="205">
                  <c:v>0.51</c:v>
                </c:pt>
                <c:pt idx="206">
                  <c:v>0.52</c:v>
                </c:pt>
                <c:pt idx="207">
                  <c:v>0.53</c:v>
                </c:pt>
                <c:pt idx="208">
                  <c:v>0.51</c:v>
                </c:pt>
                <c:pt idx="209">
                  <c:v>0.52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0.52</c:v>
                </c:pt>
                <c:pt idx="214">
                  <c:v>0.48</c:v>
                </c:pt>
                <c:pt idx="215">
                  <c:v>0.49</c:v>
                </c:pt>
                <c:pt idx="216">
                  <c:v>0.5</c:v>
                </c:pt>
                <c:pt idx="217">
                  <c:v>0.5</c:v>
                </c:pt>
                <c:pt idx="218">
                  <c:v>0.44</c:v>
                </c:pt>
                <c:pt idx="219">
                  <c:v>0.46</c:v>
                </c:pt>
                <c:pt idx="220">
                  <c:v>0.45</c:v>
                </c:pt>
                <c:pt idx="221">
                  <c:v>0.45</c:v>
                </c:pt>
                <c:pt idx="222">
                  <c:v>0.45</c:v>
                </c:pt>
                <c:pt idx="223">
                  <c:v>0.47</c:v>
                </c:pt>
                <c:pt idx="224">
                  <c:v>0.46</c:v>
                </c:pt>
                <c:pt idx="225">
                  <c:v>0.45</c:v>
                </c:pt>
                <c:pt idx="226">
                  <c:v>0.47</c:v>
                </c:pt>
                <c:pt idx="227">
                  <c:v>0.46</c:v>
                </c:pt>
                <c:pt idx="228">
                  <c:v>0.46</c:v>
                </c:pt>
                <c:pt idx="229">
                  <c:v>0.47</c:v>
                </c:pt>
                <c:pt idx="230">
                  <c:v>0.46</c:v>
                </c:pt>
                <c:pt idx="231">
                  <c:v>0.48</c:v>
                </c:pt>
                <c:pt idx="232">
                  <c:v>0.47</c:v>
                </c:pt>
                <c:pt idx="233">
                  <c:v>0.47</c:v>
                </c:pt>
                <c:pt idx="234">
                  <c:v>0.48</c:v>
                </c:pt>
                <c:pt idx="235">
                  <c:v>0.48</c:v>
                </c:pt>
                <c:pt idx="236">
                  <c:v>0.48</c:v>
                </c:pt>
                <c:pt idx="237">
                  <c:v>0.47</c:v>
                </c:pt>
                <c:pt idx="238">
                  <c:v>0.47</c:v>
                </c:pt>
                <c:pt idx="239">
                  <c:v>0.46</c:v>
                </c:pt>
                <c:pt idx="240">
                  <c:v>0.46</c:v>
                </c:pt>
                <c:pt idx="241">
                  <c:v>0.48</c:v>
                </c:pt>
                <c:pt idx="242">
                  <c:v>0.45</c:v>
                </c:pt>
                <c:pt idx="243">
                  <c:v>0.45</c:v>
                </c:pt>
                <c:pt idx="244">
                  <c:v>0.45</c:v>
                </c:pt>
                <c:pt idx="245">
                  <c:v>0.47</c:v>
                </c:pt>
                <c:pt idx="246">
                  <c:v>0.46</c:v>
                </c:pt>
                <c:pt idx="247">
                  <c:v>0.45</c:v>
                </c:pt>
                <c:pt idx="248">
                  <c:v>0.45</c:v>
                </c:pt>
                <c:pt idx="249">
                  <c:v>0.45</c:v>
                </c:pt>
                <c:pt idx="250">
                  <c:v>0.46</c:v>
                </c:pt>
                <c:pt idx="251">
                  <c:v>0.42</c:v>
                </c:pt>
                <c:pt idx="252">
                  <c:v>0.45</c:v>
                </c:pt>
                <c:pt idx="253">
                  <c:v>0.42</c:v>
                </c:pt>
                <c:pt idx="254">
                  <c:v>0.43</c:v>
                </c:pt>
                <c:pt idx="255">
                  <c:v>0.42</c:v>
                </c:pt>
                <c:pt idx="256">
                  <c:v>0.43</c:v>
                </c:pt>
                <c:pt idx="257">
                  <c:v>0.43</c:v>
                </c:pt>
                <c:pt idx="258">
                  <c:v>0.43</c:v>
                </c:pt>
                <c:pt idx="259">
                  <c:v>0.43</c:v>
                </c:pt>
                <c:pt idx="260">
                  <c:v>0.43</c:v>
                </c:pt>
                <c:pt idx="261">
                  <c:v>0.41</c:v>
                </c:pt>
                <c:pt idx="262">
                  <c:v>0.41</c:v>
                </c:pt>
                <c:pt idx="263">
                  <c:v>0.4</c:v>
                </c:pt>
                <c:pt idx="264">
                  <c:v>0.41</c:v>
                </c:pt>
                <c:pt idx="265">
                  <c:v>0.41000000000000003</c:v>
                </c:pt>
                <c:pt idx="266">
                  <c:v>0.4</c:v>
                </c:pt>
                <c:pt idx="267">
                  <c:v>0.43</c:v>
                </c:pt>
                <c:pt idx="268">
                  <c:v>0.42</c:v>
                </c:pt>
                <c:pt idx="269">
                  <c:v>0.4</c:v>
                </c:pt>
                <c:pt idx="270">
                  <c:v>0.4</c:v>
                </c:pt>
                <c:pt idx="271">
                  <c:v>0.4</c:v>
                </c:pt>
                <c:pt idx="272">
                  <c:v>0.42</c:v>
                </c:pt>
                <c:pt idx="273">
                  <c:v>0.42</c:v>
                </c:pt>
                <c:pt idx="274">
                  <c:v>0.43</c:v>
                </c:pt>
                <c:pt idx="275">
                  <c:v>0.44</c:v>
                </c:pt>
                <c:pt idx="276">
                  <c:v>0.46</c:v>
                </c:pt>
                <c:pt idx="277">
                  <c:v>0.46</c:v>
                </c:pt>
                <c:pt idx="278">
                  <c:v>0.43</c:v>
                </c:pt>
                <c:pt idx="279">
                  <c:v>0.47000000000000003</c:v>
                </c:pt>
                <c:pt idx="280">
                  <c:v>0.46</c:v>
                </c:pt>
                <c:pt idx="281">
                  <c:v>0.5</c:v>
                </c:pt>
                <c:pt idx="282">
                  <c:v>0.49</c:v>
                </c:pt>
                <c:pt idx="283">
                  <c:v>0.5</c:v>
                </c:pt>
                <c:pt idx="284">
                  <c:v>0.49</c:v>
                </c:pt>
                <c:pt idx="285">
                  <c:v>0.51</c:v>
                </c:pt>
                <c:pt idx="286">
                  <c:v>0.44</c:v>
                </c:pt>
                <c:pt idx="287">
                  <c:v>0.43</c:v>
                </c:pt>
                <c:pt idx="288">
                  <c:v>0.43</c:v>
                </c:pt>
                <c:pt idx="289">
                  <c:v>0.45</c:v>
                </c:pt>
                <c:pt idx="290">
                  <c:v>0.48</c:v>
                </c:pt>
                <c:pt idx="291">
                  <c:v>0.45</c:v>
                </c:pt>
                <c:pt idx="292">
                  <c:v>0.48</c:v>
                </c:pt>
                <c:pt idx="293">
                  <c:v>0.47000000000000003</c:v>
                </c:pt>
                <c:pt idx="294">
                  <c:v>0.46</c:v>
                </c:pt>
                <c:pt idx="295">
                  <c:v>0.48</c:v>
                </c:pt>
                <c:pt idx="296">
                  <c:v>0.48</c:v>
                </c:pt>
                <c:pt idx="297">
                  <c:v>0.48</c:v>
                </c:pt>
                <c:pt idx="298">
                  <c:v>0.47000000000000003</c:v>
                </c:pt>
                <c:pt idx="299">
                  <c:v>0.5</c:v>
                </c:pt>
                <c:pt idx="300">
                  <c:v>0.5</c:v>
                </c:pt>
                <c:pt idx="301">
                  <c:v>0.49</c:v>
                </c:pt>
                <c:pt idx="302">
                  <c:v>0.48</c:v>
                </c:pt>
                <c:pt idx="303">
                  <c:v>0.48</c:v>
                </c:pt>
                <c:pt idx="304">
                  <c:v>0.47000000000000003</c:v>
                </c:pt>
                <c:pt idx="305">
                  <c:v>0.46</c:v>
                </c:pt>
                <c:pt idx="306">
                  <c:v>0.45</c:v>
                </c:pt>
                <c:pt idx="307">
                  <c:v>0.46</c:v>
                </c:pt>
                <c:pt idx="308">
                  <c:v>0.45</c:v>
                </c:pt>
                <c:pt idx="309">
                  <c:v>0.46</c:v>
                </c:pt>
                <c:pt idx="310">
                  <c:v>0.44</c:v>
                </c:pt>
                <c:pt idx="311">
                  <c:v>0.45</c:v>
                </c:pt>
                <c:pt idx="312">
                  <c:v>0.45</c:v>
                </c:pt>
                <c:pt idx="313">
                  <c:v>0.44</c:v>
                </c:pt>
                <c:pt idx="314">
                  <c:v>0.45</c:v>
                </c:pt>
                <c:pt idx="315">
                  <c:v>0.46</c:v>
                </c:pt>
                <c:pt idx="316">
                  <c:v>0.46</c:v>
                </c:pt>
                <c:pt idx="317">
                  <c:v>0.44</c:v>
                </c:pt>
                <c:pt idx="318">
                  <c:v>0.46</c:v>
                </c:pt>
                <c:pt idx="319">
                  <c:v>0.46</c:v>
                </c:pt>
                <c:pt idx="320">
                  <c:v>0.45</c:v>
                </c:pt>
                <c:pt idx="321">
                  <c:v>0.43</c:v>
                </c:pt>
                <c:pt idx="322">
                  <c:v>0.43</c:v>
                </c:pt>
                <c:pt idx="323">
                  <c:v>0.44</c:v>
                </c:pt>
                <c:pt idx="324">
                  <c:v>0.45</c:v>
                </c:pt>
                <c:pt idx="325">
                  <c:v>0.45</c:v>
                </c:pt>
                <c:pt idx="326">
                  <c:v>0.45</c:v>
                </c:pt>
                <c:pt idx="327">
                  <c:v>0.46</c:v>
                </c:pt>
                <c:pt idx="328">
                  <c:v>0.46</c:v>
                </c:pt>
                <c:pt idx="329">
                  <c:v>0.46</c:v>
                </c:pt>
                <c:pt idx="330">
                  <c:v>0.45</c:v>
                </c:pt>
                <c:pt idx="331">
                  <c:v>0.47000000000000003</c:v>
                </c:pt>
                <c:pt idx="332">
                  <c:v>0.46</c:v>
                </c:pt>
                <c:pt idx="333">
                  <c:v>0.47000000000000003</c:v>
                </c:pt>
                <c:pt idx="334">
                  <c:v>0.46</c:v>
                </c:pt>
                <c:pt idx="335">
                  <c:v>0.48</c:v>
                </c:pt>
                <c:pt idx="336">
                  <c:v>0.49</c:v>
                </c:pt>
                <c:pt idx="337">
                  <c:v>0.5</c:v>
                </c:pt>
                <c:pt idx="338">
                  <c:v>0.48</c:v>
                </c:pt>
                <c:pt idx="339">
                  <c:v>0.5</c:v>
                </c:pt>
                <c:pt idx="340">
                  <c:v>0.48</c:v>
                </c:pt>
                <c:pt idx="341">
                  <c:v>0.47000000000000003</c:v>
                </c:pt>
                <c:pt idx="342">
                  <c:v>0.49</c:v>
                </c:pt>
                <c:pt idx="343">
                  <c:v>0.49</c:v>
                </c:pt>
                <c:pt idx="344">
                  <c:v>0.48</c:v>
                </c:pt>
                <c:pt idx="345">
                  <c:v>0.48</c:v>
                </c:pt>
                <c:pt idx="346">
                  <c:v>0.49</c:v>
                </c:pt>
                <c:pt idx="347">
                  <c:v>0.5</c:v>
                </c:pt>
                <c:pt idx="348">
                  <c:v>0.49</c:v>
                </c:pt>
                <c:pt idx="349">
                  <c:v>0.51</c:v>
                </c:pt>
                <c:pt idx="350">
                  <c:v>0.5</c:v>
                </c:pt>
                <c:pt idx="351">
                  <c:v>0.48</c:v>
                </c:pt>
                <c:pt idx="352">
                  <c:v>0.49</c:v>
                </c:pt>
                <c:pt idx="353">
                  <c:v>0.5</c:v>
                </c:pt>
                <c:pt idx="354">
                  <c:v>0.51</c:v>
                </c:pt>
                <c:pt idx="355">
                  <c:v>0.51</c:v>
                </c:pt>
                <c:pt idx="356">
                  <c:v>0.51</c:v>
                </c:pt>
                <c:pt idx="357">
                  <c:v>0.5</c:v>
                </c:pt>
                <c:pt idx="358">
                  <c:v>0.49</c:v>
                </c:pt>
                <c:pt idx="359">
                  <c:v>0.5</c:v>
                </c:pt>
                <c:pt idx="360">
                  <c:v>0.5</c:v>
                </c:pt>
                <c:pt idx="361">
                  <c:v>0.49</c:v>
                </c:pt>
                <c:pt idx="362">
                  <c:v>0.53</c:v>
                </c:pt>
                <c:pt idx="363">
                  <c:v>0.52</c:v>
                </c:pt>
                <c:pt idx="364">
                  <c:v>0.53</c:v>
                </c:pt>
                <c:pt idx="365">
                  <c:v>0.53</c:v>
                </c:pt>
                <c:pt idx="366">
                  <c:v>0.52</c:v>
                </c:pt>
                <c:pt idx="367">
                  <c:v>0.54</c:v>
                </c:pt>
                <c:pt idx="368">
                  <c:v>0.52</c:v>
                </c:pt>
                <c:pt idx="369">
                  <c:v>0.51</c:v>
                </c:pt>
                <c:pt idx="370">
                  <c:v>0.52</c:v>
                </c:pt>
                <c:pt idx="371">
                  <c:v>0.52</c:v>
                </c:pt>
                <c:pt idx="372">
                  <c:v>0.53</c:v>
                </c:pt>
                <c:pt idx="373">
                  <c:v>0.5</c:v>
                </c:pt>
                <c:pt idx="374">
                  <c:v>0.52</c:v>
                </c:pt>
                <c:pt idx="375">
                  <c:v>0.54</c:v>
                </c:pt>
                <c:pt idx="376">
                  <c:v>0.56000000000000005</c:v>
                </c:pt>
                <c:pt idx="377">
                  <c:v>0.54</c:v>
                </c:pt>
                <c:pt idx="378">
                  <c:v>0.56000000000000005</c:v>
                </c:pt>
                <c:pt idx="379">
                  <c:v>0.59</c:v>
                </c:pt>
                <c:pt idx="380">
                  <c:v>0.57999999999999996</c:v>
                </c:pt>
                <c:pt idx="381">
                  <c:v>0.6</c:v>
                </c:pt>
                <c:pt idx="382">
                  <c:v>0.6</c:v>
                </c:pt>
                <c:pt idx="383">
                  <c:v>0.59</c:v>
                </c:pt>
                <c:pt idx="384">
                  <c:v>0.61</c:v>
                </c:pt>
                <c:pt idx="385">
                  <c:v>0.62</c:v>
                </c:pt>
                <c:pt idx="386">
                  <c:v>0.63</c:v>
                </c:pt>
                <c:pt idx="387">
                  <c:v>0.64</c:v>
                </c:pt>
                <c:pt idx="388">
                  <c:v>0.64</c:v>
                </c:pt>
                <c:pt idx="389">
                  <c:v>0.66</c:v>
                </c:pt>
                <c:pt idx="390">
                  <c:v>0.65</c:v>
                </c:pt>
                <c:pt idx="391">
                  <c:v>0.65</c:v>
                </c:pt>
                <c:pt idx="392">
                  <c:v>0.62</c:v>
                </c:pt>
                <c:pt idx="393">
                  <c:v>0.61</c:v>
                </c:pt>
                <c:pt idx="394">
                  <c:v>0.62</c:v>
                </c:pt>
                <c:pt idx="395">
                  <c:v>0.61</c:v>
                </c:pt>
                <c:pt idx="396">
                  <c:v>0.63</c:v>
                </c:pt>
                <c:pt idx="397">
                  <c:v>0.62</c:v>
                </c:pt>
                <c:pt idx="398">
                  <c:v>0.62</c:v>
                </c:pt>
                <c:pt idx="399">
                  <c:v>0.64</c:v>
                </c:pt>
                <c:pt idx="400">
                  <c:v>0.62</c:v>
                </c:pt>
                <c:pt idx="401">
                  <c:v>0.64</c:v>
                </c:pt>
                <c:pt idx="402">
                  <c:v>0.65</c:v>
                </c:pt>
                <c:pt idx="403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53-4615-80ED-50B6ADA30E97}"/>
            </c:ext>
          </c:extLst>
        </c:ser>
        <c:ser>
          <c:idx val="1"/>
          <c:order val="3"/>
          <c:tx>
            <c:v>Disapprove</c:v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dLbls>
            <c:dLbl>
              <c:idx val="403"/>
              <c:layout>
                <c:manualLayout>
                  <c:x val="0"/>
                  <c:y val="8.75406632565089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Disapprove:</a:t>
                    </a:r>
                  </a:p>
                  <a:p>
                    <a:pPr>
                      <a:defRPr/>
                    </a:pPr>
                    <a:r>
                      <a:rPr lang="en-US"/>
                      <a:t>37%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53-4615-80ED-50B6ADA30E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'S30-Data'!$K$5:$K$408</c:f>
              <c:numCache>
                <c:formatCode>m/d/yyyy</c:formatCode>
                <c:ptCount val="404"/>
                <c:pt idx="0">
                  <c:v>42754</c:v>
                </c:pt>
                <c:pt idx="1">
                  <c:v>42750</c:v>
                </c:pt>
                <c:pt idx="2">
                  <c:v>42743</c:v>
                </c:pt>
                <c:pt idx="3">
                  <c:v>42736</c:v>
                </c:pt>
                <c:pt idx="4">
                  <c:v>42729</c:v>
                </c:pt>
                <c:pt idx="5">
                  <c:v>42722</c:v>
                </c:pt>
                <c:pt idx="6">
                  <c:v>42715</c:v>
                </c:pt>
                <c:pt idx="7">
                  <c:v>42708</c:v>
                </c:pt>
                <c:pt idx="8">
                  <c:v>42701</c:v>
                </c:pt>
                <c:pt idx="9">
                  <c:v>42694</c:v>
                </c:pt>
                <c:pt idx="10">
                  <c:v>42687</c:v>
                </c:pt>
                <c:pt idx="11">
                  <c:v>42680</c:v>
                </c:pt>
                <c:pt idx="12">
                  <c:v>42673</c:v>
                </c:pt>
                <c:pt idx="13">
                  <c:v>42666</c:v>
                </c:pt>
                <c:pt idx="14">
                  <c:v>42659</c:v>
                </c:pt>
                <c:pt idx="15">
                  <c:v>42652</c:v>
                </c:pt>
                <c:pt idx="16">
                  <c:v>42645</c:v>
                </c:pt>
                <c:pt idx="17">
                  <c:v>42638</c:v>
                </c:pt>
                <c:pt idx="18">
                  <c:v>42614</c:v>
                </c:pt>
                <c:pt idx="19">
                  <c:v>42614</c:v>
                </c:pt>
                <c:pt idx="20">
                  <c:v>42614</c:v>
                </c:pt>
                <c:pt idx="21">
                  <c:v>42583</c:v>
                </c:pt>
                <c:pt idx="22">
                  <c:v>42583</c:v>
                </c:pt>
                <c:pt idx="23">
                  <c:v>42583</c:v>
                </c:pt>
                <c:pt idx="24">
                  <c:v>42583</c:v>
                </c:pt>
                <c:pt idx="25">
                  <c:v>42552</c:v>
                </c:pt>
                <c:pt idx="26">
                  <c:v>42552</c:v>
                </c:pt>
                <c:pt idx="27">
                  <c:v>42552</c:v>
                </c:pt>
                <c:pt idx="28">
                  <c:v>42552</c:v>
                </c:pt>
                <c:pt idx="29">
                  <c:v>42552</c:v>
                </c:pt>
                <c:pt idx="30">
                  <c:v>42522</c:v>
                </c:pt>
                <c:pt idx="31">
                  <c:v>42522</c:v>
                </c:pt>
                <c:pt idx="32">
                  <c:v>42522</c:v>
                </c:pt>
                <c:pt idx="33">
                  <c:v>42522</c:v>
                </c:pt>
                <c:pt idx="34">
                  <c:v>42491</c:v>
                </c:pt>
                <c:pt idx="35">
                  <c:v>42491</c:v>
                </c:pt>
                <c:pt idx="36">
                  <c:v>42491</c:v>
                </c:pt>
                <c:pt idx="37">
                  <c:v>42491</c:v>
                </c:pt>
                <c:pt idx="38">
                  <c:v>42461</c:v>
                </c:pt>
                <c:pt idx="39">
                  <c:v>42461</c:v>
                </c:pt>
                <c:pt idx="40">
                  <c:v>42461</c:v>
                </c:pt>
                <c:pt idx="41">
                  <c:v>42461</c:v>
                </c:pt>
                <c:pt idx="42">
                  <c:v>42430</c:v>
                </c:pt>
                <c:pt idx="43">
                  <c:v>42430</c:v>
                </c:pt>
                <c:pt idx="44">
                  <c:v>42430</c:v>
                </c:pt>
                <c:pt idx="45">
                  <c:v>42430</c:v>
                </c:pt>
                <c:pt idx="46">
                  <c:v>42401</c:v>
                </c:pt>
                <c:pt idx="47">
                  <c:v>42401</c:v>
                </c:pt>
                <c:pt idx="48">
                  <c:v>42401</c:v>
                </c:pt>
                <c:pt idx="49">
                  <c:v>42401</c:v>
                </c:pt>
                <c:pt idx="50">
                  <c:v>42401</c:v>
                </c:pt>
                <c:pt idx="51">
                  <c:v>42370</c:v>
                </c:pt>
                <c:pt idx="52">
                  <c:v>42370</c:v>
                </c:pt>
                <c:pt idx="53">
                  <c:v>42370</c:v>
                </c:pt>
                <c:pt idx="54">
                  <c:v>42370</c:v>
                </c:pt>
                <c:pt idx="55">
                  <c:v>42370</c:v>
                </c:pt>
                <c:pt idx="56">
                  <c:v>42339</c:v>
                </c:pt>
                <c:pt idx="57">
                  <c:v>42339</c:v>
                </c:pt>
                <c:pt idx="58">
                  <c:v>42339</c:v>
                </c:pt>
                <c:pt idx="59">
                  <c:v>42339</c:v>
                </c:pt>
                <c:pt idx="60">
                  <c:v>42309</c:v>
                </c:pt>
                <c:pt idx="61">
                  <c:v>42309</c:v>
                </c:pt>
                <c:pt idx="62">
                  <c:v>42309</c:v>
                </c:pt>
                <c:pt idx="63">
                  <c:v>42309</c:v>
                </c:pt>
                <c:pt idx="64">
                  <c:v>42278</c:v>
                </c:pt>
                <c:pt idx="65">
                  <c:v>42278</c:v>
                </c:pt>
                <c:pt idx="66">
                  <c:v>42278</c:v>
                </c:pt>
                <c:pt idx="67">
                  <c:v>42278</c:v>
                </c:pt>
                <c:pt idx="68">
                  <c:v>42248</c:v>
                </c:pt>
                <c:pt idx="69">
                  <c:v>42248</c:v>
                </c:pt>
                <c:pt idx="70">
                  <c:v>42248</c:v>
                </c:pt>
                <c:pt idx="71">
                  <c:v>42248</c:v>
                </c:pt>
                <c:pt idx="72">
                  <c:v>42217</c:v>
                </c:pt>
                <c:pt idx="73">
                  <c:v>42217</c:v>
                </c:pt>
                <c:pt idx="74">
                  <c:v>42217</c:v>
                </c:pt>
                <c:pt idx="75">
                  <c:v>42186</c:v>
                </c:pt>
                <c:pt idx="76">
                  <c:v>42186</c:v>
                </c:pt>
                <c:pt idx="77">
                  <c:v>42186</c:v>
                </c:pt>
                <c:pt idx="78">
                  <c:v>42186</c:v>
                </c:pt>
                <c:pt idx="79">
                  <c:v>42186</c:v>
                </c:pt>
                <c:pt idx="80">
                  <c:v>42156</c:v>
                </c:pt>
                <c:pt idx="81">
                  <c:v>42156</c:v>
                </c:pt>
                <c:pt idx="82">
                  <c:v>42156</c:v>
                </c:pt>
                <c:pt idx="83">
                  <c:v>42156</c:v>
                </c:pt>
                <c:pt idx="84">
                  <c:v>42125</c:v>
                </c:pt>
                <c:pt idx="85">
                  <c:v>42125</c:v>
                </c:pt>
                <c:pt idx="86">
                  <c:v>42125</c:v>
                </c:pt>
                <c:pt idx="87">
                  <c:v>42125</c:v>
                </c:pt>
                <c:pt idx="88">
                  <c:v>42095</c:v>
                </c:pt>
                <c:pt idx="89">
                  <c:v>42095</c:v>
                </c:pt>
                <c:pt idx="90">
                  <c:v>42095</c:v>
                </c:pt>
                <c:pt idx="91">
                  <c:v>42095</c:v>
                </c:pt>
                <c:pt idx="92">
                  <c:v>42064</c:v>
                </c:pt>
                <c:pt idx="93">
                  <c:v>42064</c:v>
                </c:pt>
                <c:pt idx="94">
                  <c:v>42064</c:v>
                </c:pt>
                <c:pt idx="95">
                  <c:v>42064</c:v>
                </c:pt>
                <c:pt idx="96">
                  <c:v>42064</c:v>
                </c:pt>
                <c:pt idx="97">
                  <c:v>42036</c:v>
                </c:pt>
                <c:pt idx="98">
                  <c:v>42036</c:v>
                </c:pt>
                <c:pt idx="99">
                  <c:v>42036</c:v>
                </c:pt>
                <c:pt idx="100">
                  <c:v>42036</c:v>
                </c:pt>
                <c:pt idx="101">
                  <c:v>42036</c:v>
                </c:pt>
                <c:pt idx="102">
                  <c:v>42005</c:v>
                </c:pt>
                <c:pt idx="103">
                  <c:v>42005</c:v>
                </c:pt>
                <c:pt idx="104">
                  <c:v>42006</c:v>
                </c:pt>
                <c:pt idx="105">
                  <c:v>42007</c:v>
                </c:pt>
                <c:pt idx="106">
                  <c:v>41974</c:v>
                </c:pt>
                <c:pt idx="107">
                  <c:v>41974</c:v>
                </c:pt>
                <c:pt idx="108">
                  <c:v>41974</c:v>
                </c:pt>
                <c:pt idx="109">
                  <c:v>41974</c:v>
                </c:pt>
                <c:pt idx="110">
                  <c:v>41944</c:v>
                </c:pt>
                <c:pt idx="111">
                  <c:v>41944</c:v>
                </c:pt>
                <c:pt idx="112">
                  <c:v>41944</c:v>
                </c:pt>
                <c:pt idx="113">
                  <c:v>41944</c:v>
                </c:pt>
                <c:pt idx="114">
                  <c:v>41944</c:v>
                </c:pt>
                <c:pt idx="115">
                  <c:v>41913</c:v>
                </c:pt>
                <c:pt idx="116">
                  <c:v>41913</c:v>
                </c:pt>
                <c:pt idx="117">
                  <c:v>41883</c:v>
                </c:pt>
                <c:pt idx="118">
                  <c:v>41883</c:v>
                </c:pt>
                <c:pt idx="119">
                  <c:v>41883</c:v>
                </c:pt>
                <c:pt idx="120">
                  <c:v>41883</c:v>
                </c:pt>
                <c:pt idx="121">
                  <c:v>41852</c:v>
                </c:pt>
                <c:pt idx="122">
                  <c:v>41852</c:v>
                </c:pt>
                <c:pt idx="123">
                  <c:v>41852</c:v>
                </c:pt>
                <c:pt idx="124">
                  <c:v>41852</c:v>
                </c:pt>
                <c:pt idx="125">
                  <c:v>41821</c:v>
                </c:pt>
                <c:pt idx="126">
                  <c:v>41821</c:v>
                </c:pt>
                <c:pt idx="127">
                  <c:v>41821</c:v>
                </c:pt>
                <c:pt idx="128">
                  <c:v>41821</c:v>
                </c:pt>
                <c:pt idx="129">
                  <c:v>41791</c:v>
                </c:pt>
                <c:pt idx="130">
                  <c:v>41792</c:v>
                </c:pt>
                <c:pt idx="131">
                  <c:v>41785</c:v>
                </c:pt>
                <c:pt idx="132">
                  <c:v>41778</c:v>
                </c:pt>
                <c:pt idx="133">
                  <c:v>41771</c:v>
                </c:pt>
                <c:pt idx="134">
                  <c:v>41764</c:v>
                </c:pt>
                <c:pt idx="135">
                  <c:v>41757</c:v>
                </c:pt>
                <c:pt idx="136">
                  <c:v>41750</c:v>
                </c:pt>
                <c:pt idx="137">
                  <c:v>41743</c:v>
                </c:pt>
                <c:pt idx="138">
                  <c:v>41736</c:v>
                </c:pt>
                <c:pt idx="139">
                  <c:v>41730</c:v>
                </c:pt>
                <c:pt idx="140">
                  <c:v>41728</c:v>
                </c:pt>
                <c:pt idx="141">
                  <c:v>41715</c:v>
                </c:pt>
                <c:pt idx="142">
                  <c:v>41708</c:v>
                </c:pt>
                <c:pt idx="143">
                  <c:v>41701</c:v>
                </c:pt>
                <c:pt idx="144">
                  <c:v>41694</c:v>
                </c:pt>
                <c:pt idx="145">
                  <c:v>41687</c:v>
                </c:pt>
                <c:pt idx="146">
                  <c:v>41680</c:v>
                </c:pt>
                <c:pt idx="147">
                  <c:v>41671</c:v>
                </c:pt>
                <c:pt idx="148">
                  <c:v>41666</c:v>
                </c:pt>
                <c:pt idx="149">
                  <c:v>41659</c:v>
                </c:pt>
                <c:pt idx="150">
                  <c:v>41652</c:v>
                </c:pt>
                <c:pt idx="151">
                  <c:v>41645</c:v>
                </c:pt>
                <c:pt idx="152">
                  <c:v>41641</c:v>
                </c:pt>
                <c:pt idx="153">
                  <c:v>41631</c:v>
                </c:pt>
                <c:pt idx="154">
                  <c:v>41624</c:v>
                </c:pt>
                <c:pt idx="155">
                  <c:v>41617</c:v>
                </c:pt>
                <c:pt idx="156">
                  <c:v>41609</c:v>
                </c:pt>
                <c:pt idx="157">
                  <c:v>41579</c:v>
                </c:pt>
                <c:pt idx="158">
                  <c:v>41579</c:v>
                </c:pt>
                <c:pt idx="159">
                  <c:v>41579</c:v>
                </c:pt>
                <c:pt idx="160">
                  <c:v>41579</c:v>
                </c:pt>
                <c:pt idx="161">
                  <c:v>41579</c:v>
                </c:pt>
                <c:pt idx="162">
                  <c:v>41548</c:v>
                </c:pt>
                <c:pt idx="163">
                  <c:v>41548</c:v>
                </c:pt>
                <c:pt idx="164">
                  <c:v>41548</c:v>
                </c:pt>
                <c:pt idx="165">
                  <c:v>41548</c:v>
                </c:pt>
                <c:pt idx="166">
                  <c:v>41518</c:v>
                </c:pt>
                <c:pt idx="167">
                  <c:v>41518</c:v>
                </c:pt>
                <c:pt idx="168">
                  <c:v>41518</c:v>
                </c:pt>
                <c:pt idx="169">
                  <c:v>41518</c:v>
                </c:pt>
                <c:pt idx="170">
                  <c:v>41487</c:v>
                </c:pt>
                <c:pt idx="171">
                  <c:v>41487</c:v>
                </c:pt>
                <c:pt idx="172">
                  <c:v>41487</c:v>
                </c:pt>
                <c:pt idx="173">
                  <c:v>41487</c:v>
                </c:pt>
                <c:pt idx="174">
                  <c:v>41456</c:v>
                </c:pt>
                <c:pt idx="175">
                  <c:v>41456</c:v>
                </c:pt>
                <c:pt idx="176">
                  <c:v>41456</c:v>
                </c:pt>
                <c:pt idx="177">
                  <c:v>41456</c:v>
                </c:pt>
                <c:pt idx="178">
                  <c:v>41426</c:v>
                </c:pt>
                <c:pt idx="179">
                  <c:v>41395</c:v>
                </c:pt>
                <c:pt idx="180">
                  <c:v>41395</c:v>
                </c:pt>
                <c:pt idx="181">
                  <c:v>41395</c:v>
                </c:pt>
                <c:pt idx="182">
                  <c:v>41395</c:v>
                </c:pt>
                <c:pt idx="183">
                  <c:v>41395</c:v>
                </c:pt>
                <c:pt idx="184">
                  <c:v>41392</c:v>
                </c:pt>
                <c:pt idx="185">
                  <c:v>41385</c:v>
                </c:pt>
                <c:pt idx="186">
                  <c:v>41378</c:v>
                </c:pt>
                <c:pt idx="187">
                  <c:v>41371</c:v>
                </c:pt>
                <c:pt idx="188">
                  <c:v>41363</c:v>
                </c:pt>
                <c:pt idx="189">
                  <c:v>41357</c:v>
                </c:pt>
                <c:pt idx="190">
                  <c:v>41350</c:v>
                </c:pt>
                <c:pt idx="191">
                  <c:v>41343</c:v>
                </c:pt>
                <c:pt idx="192">
                  <c:v>41336</c:v>
                </c:pt>
                <c:pt idx="193">
                  <c:v>41329</c:v>
                </c:pt>
                <c:pt idx="194">
                  <c:v>41322</c:v>
                </c:pt>
                <c:pt idx="195">
                  <c:v>41315</c:v>
                </c:pt>
                <c:pt idx="196">
                  <c:v>41308</c:v>
                </c:pt>
                <c:pt idx="197">
                  <c:v>41301</c:v>
                </c:pt>
                <c:pt idx="198">
                  <c:v>41294</c:v>
                </c:pt>
                <c:pt idx="199">
                  <c:v>41287</c:v>
                </c:pt>
                <c:pt idx="200">
                  <c:v>41280</c:v>
                </c:pt>
                <c:pt idx="201">
                  <c:v>41273</c:v>
                </c:pt>
                <c:pt idx="202">
                  <c:v>41266</c:v>
                </c:pt>
                <c:pt idx="203">
                  <c:v>41259</c:v>
                </c:pt>
                <c:pt idx="204">
                  <c:v>41252</c:v>
                </c:pt>
                <c:pt idx="205">
                  <c:v>41245</c:v>
                </c:pt>
                <c:pt idx="206">
                  <c:v>41238</c:v>
                </c:pt>
                <c:pt idx="207">
                  <c:v>41231</c:v>
                </c:pt>
                <c:pt idx="208">
                  <c:v>41224</c:v>
                </c:pt>
                <c:pt idx="209">
                  <c:v>41217</c:v>
                </c:pt>
                <c:pt idx="210">
                  <c:v>41210</c:v>
                </c:pt>
                <c:pt idx="211">
                  <c:v>41203</c:v>
                </c:pt>
                <c:pt idx="212">
                  <c:v>41196</c:v>
                </c:pt>
                <c:pt idx="213">
                  <c:v>41189</c:v>
                </c:pt>
                <c:pt idx="214">
                  <c:v>41182</c:v>
                </c:pt>
                <c:pt idx="215">
                  <c:v>41175</c:v>
                </c:pt>
                <c:pt idx="216">
                  <c:v>41168</c:v>
                </c:pt>
                <c:pt idx="217">
                  <c:v>41161</c:v>
                </c:pt>
                <c:pt idx="218">
                  <c:v>41154</c:v>
                </c:pt>
                <c:pt idx="219">
                  <c:v>41147</c:v>
                </c:pt>
                <c:pt idx="220">
                  <c:v>41140</c:v>
                </c:pt>
                <c:pt idx="221">
                  <c:v>41133</c:v>
                </c:pt>
                <c:pt idx="222">
                  <c:v>41126</c:v>
                </c:pt>
                <c:pt idx="223">
                  <c:v>41119</c:v>
                </c:pt>
                <c:pt idx="224">
                  <c:v>41105</c:v>
                </c:pt>
                <c:pt idx="225">
                  <c:v>41098</c:v>
                </c:pt>
                <c:pt idx="226">
                  <c:v>41091</c:v>
                </c:pt>
                <c:pt idx="227">
                  <c:v>41084</c:v>
                </c:pt>
                <c:pt idx="228">
                  <c:v>41077</c:v>
                </c:pt>
                <c:pt idx="229">
                  <c:v>41070</c:v>
                </c:pt>
                <c:pt idx="230">
                  <c:v>41063</c:v>
                </c:pt>
                <c:pt idx="231">
                  <c:v>41056</c:v>
                </c:pt>
                <c:pt idx="232">
                  <c:v>41049</c:v>
                </c:pt>
                <c:pt idx="233">
                  <c:v>41042</c:v>
                </c:pt>
                <c:pt idx="234">
                  <c:v>41035</c:v>
                </c:pt>
                <c:pt idx="235">
                  <c:v>41028</c:v>
                </c:pt>
                <c:pt idx="236">
                  <c:v>41021</c:v>
                </c:pt>
                <c:pt idx="237">
                  <c:v>41014</c:v>
                </c:pt>
                <c:pt idx="238">
                  <c:v>41007</c:v>
                </c:pt>
                <c:pt idx="239">
                  <c:v>40993</c:v>
                </c:pt>
                <c:pt idx="240">
                  <c:v>40986</c:v>
                </c:pt>
                <c:pt idx="241">
                  <c:v>40979</c:v>
                </c:pt>
                <c:pt idx="242">
                  <c:v>40972</c:v>
                </c:pt>
                <c:pt idx="243">
                  <c:v>40966</c:v>
                </c:pt>
                <c:pt idx="244">
                  <c:v>40959</c:v>
                </c:pt>
                <c:pt idx="245">
                  <c:v>40952</c:v>
                </c:pt>
                <c:pt idx="246">
                  <c:v>40945</c:v>
                </c:pt>
                <c:pt idx="247">
                  <c:v>40938</c:v>
                </c:pt>
                <c:pt idx="248">
                  <c:v>40931</c:v>
                </c:pt>
                <c:pt idx="249">
                  <c:v>40924</c:v>
                </c:pt>
                <c:pt idx="250">
                  <c:v>40917</c:v>
                </c:pt>
                <c:pt idx="251">
                  <c:v>40910</c:v>
                </c:pt>
                <c:pt idx="252">
                  <c:v>40903</c:v>
                </c:pt>
                <c:pt idx="253">
                  <c:v>40896</c:v>
                </c:pt>
                <c:pt idx="254">
                  <c:v>40889</c:v>
                </c:pt>
                <c:pt idx="255">
                  <c:v>40882</c:v>
                </c:pt>
                <c:pt idx="256">
                  <c:v>40874</c:v>
                </c:pt>
                <c:pt idx="257">
                  <c:v>40867</c:v>
                </c:pt>
                <c:pt idx="258">
                  <c:v>40860</c:v>
                </c:pt>
                <c:pt idx="259">
                  <c:v>40853</c:v>
                </c:pt>
                <c:pt idx="260">
                  <c:v>40846</c:v>
                </c:pt>
                <c:pt idx="261">
                  <c:v>40839</c:v>
                </c:pt>
                <c:pt idx="262">
                  <c:v>40832</c:v>
                </c:pt>
                <c:pt idx="263">
                  <c:v>40825</c:v>
                </c:pt>
                <c:pt idx="264">
                  <c:v>40818</c:v>
                </c:pt>
                <c:pt idx="265">
                  <c:v>40811</c:v>
                </c:pt>
                <c:pt idx="266">
                  <c:v>40804</c:v>
                </c:pt>
                <c:pt idx="267">
                  <c:v>40797</c:v>
                </c:pt>
                <c:pt idx="268">
                  <c:v>40790</c:v>
                </c:pt>
                <c:pt idx="269">
                  <c:v>40783</c:v>
                </c:pt>
                <c:pt idx="270">
                  <c:v>40776</c:v>
                </c:pt>
                <c:pt idx="271">
                  <c:v>40769</c:v>
                </c:pt>
                <c:pt idx="272">
                  <c:v>40762</c:v>
                </c:pt>
                <c:pt idx="273">
                  <c:v>40755</c:v>
                </c:pt>
                <c:pt idx="274">
                  <c:v>40748</c:v>
                </c:pt>
                <c:pt idx="275">
                  <c:v>40741</c:v>
                </c:pt>
                <c:pt idx="276">
                  <c:v>40734</c:v>
                </c:pt>
                <c:pt idx="277">
                  <c:v>40727</c:v>
                </c:pt>
                <c:pt idx="278">
                  <c:v>40720</c:v>
                </c:pt>
                <c:pt idx="279">
                  <c:v>40713</c:v>
                </c:pt>
                <c:pt idx="280">
                  <c:v>40706</c:v>
                </c:pt>
                <c:pt idx="281">
                  <c:v>40699</c:v>
                </c:pt>
                <c:pt idx="282">
                  <c:v>40692</c:v>
                </c:pt>
                <c:pt idx="283">
                  <c:v>40685</c:v>
                </c:pt>
                <c:pt idx="284">
                  <c:v>40678</c:v>
                </c:pt>
                <c:pt idx="285">
                  <c:v>40671</c:v>
                </c:pt>
                <c:pt idx="286">
                  <c:v>40664</c:v>
                </c:pt>
                <c:pt idx="287">
                  <c:v>40657</c:v>
                </c:pt>
                <c:pt idx="288">
                  <c:v>40650</c:v>
                </c:pt>
                <c:pt idx="289">
                  <c:v>40643</c:v>
                </c:pt>
                <c:pt idx="290">
                  <c:v>40636</c:v>
                </c:pt>
                <c:pt idx="291">
                  <c:v>40629</c:v>
                </c:pt>
                <c:pt idx="292">
                  <c:v>40622</c:v>
                </c:pt>
                <c:pt idx="293">
                  <c:v>40615</c:v>
                </c:pt>
                <c:pt idx="294">
                  <c:v>40608</c:v>
                </c:pt>
                <c:pt idx="295">
                  <c:v>40601</c:v>
                </c:pt>
                <c:pt idx="296">
                  <c:v>40594</c:v>
                </c:pt>
                <c:pt idx="297">
                  <c:v>40587</c:v>
                </c:pt>
                <c:pt idx="298">
                  <c:v>40580</c:v>
                </c:pt>
                <c:pt idx="299">
                  <c:v>40573</c:v>
                </c:pt>
                <c:pt idx="300">
                  <c:v>40566</c:v>
                </c:pt>
                <c:pt idx="301">
                  <c:v>40559</c:v>
                </c:pt>
                <c:pt idx="302">
                  <c:v>40552</c:v>
                </c:pt>
                <c:pt idx="303">
                  <c:v>40545</c:v>
                </c:pt>
                <c:pt idx="304">
                  <c:v>40538</c:v>
                </c:pt>
                <c:pt idx="305">
                  <c:v>40531</c:v>
                </c:pt>
                <c:pt idx="306">
                  <c:v>40524</c:v>
                </c:pt>
                <c:pt idx="307">
                  <c:v>40517</c:v>
                </c:pt>
                <c:pt idx="308">
                  <c:v>40510</c:v>
                </c:pt>
                <c:pt idx="309">
                  <c:v>40503</c:v>
                </c:pt>
                <c:pt idx="310">
                  <c:v>40496</c:v>
                </c:pt>
                <c:pt idx="311">
                  <c:v>40489</c:v>
                </c:pt>
                <c:pt idx="312">
                  <c:v>40482</c:v>
                </c:pt>
                <c:pt idx="313">
                  <c:v>40475</c:v>
                </c:pt>
                <c:pt idx="314">
                  <c:v>40468</c:v>
                </c:pt>
                <c:pt idx="315">
                  <c:v>40461</c:v>
                </c:pt>
                <c:pt idx="316">
                  <c:v>40454</c:v>
                </c:pt>
                <c:pt idx="317">
                  <c:v>40447</c:v>
                </c:pt>
                <c:pt idx="318">
                  <c:v>40440</c:v>
                </c:pt>
                <c:pt idx="319">
                  <c:v>40433</c:v>
                </c:pt>
                <c:pt idx="320">
                  <c:v>40426</c:v>
                </c:pt>
                <c:pt idx="321">
                  <c:v>40419</c:v>
                </c:pt>
                <c:pt idx="322">
                  <c:v>40412</c:v>
                </c:pt>
                <c:pt idx="323">
                  <c:v>40405</c:v>
                </c:pt>
                <c:pt idx="324">
                  <c:v>40398</c:v>
                </c:pt>
                <c:pt idx="325">
                  <c:v>40391</c:v>
                </c:pt>
                <c:pt idx="326">
                  <c:v>40384</c:v>
                </c:pt>
                <c:pt idx="327">
                  <c:v>40377</c:v>
                </c:pt>
                <c:pt idx="328">
                  <c:v>40370</c:v>
                </c:pt>
                <c:pt idx="329">
                  <c:v>40363</c:v>
                </c:pt>
                <c:pt idx="330">
                  <c:v>40356</c:v>
                </c:pt>
                <c:pt idx="331">
                  <c:v>40349</c:v>
                </c:pt>
                <c:pt idx="332">
                  <c:v>40342</c:v>
                </c:pt>
                <c:pt idx="333">
                  <c:v>40335</c:v>
                </c:pt>
                <c:pt idx="334">
                  <c:v>40328</c:v>
                </c:pt>
                <c:pt idx="335">
                  <c:v>40321</c:v>
                </c:pt>
                <c:pt idx="336">
                  <c:v>40314</c:v>
                </c:pt>
                <c:pt idx="337">
                  <c:v>40307</c:v>
                </c:pt>
                <c:pt idx="338">
                  <c:v>40300</c:v>
                </c:pt>
                <c:pt idx="339">
                  <c:v>40293</c:v>
                </c:pt>
                <c:pt idx="340">
                  <c:v>40286</c:v>
                </c:pt>
                <c:pt idx="341">
                  <c:v>40279</c:v>
                </c:pt>
                <c:pt idx="342">
                  <c:v>40272</c:v>
                </c:pt>
                <c:pt idx="343">
                  <c:v>40265</c:v>
                </c:pt>
                <c:pt idx="344">
                  <c:v>40258</c:v>
                </c:pt>
                <c:pt idx="345">
                  <c:v>40251</c:v>
                </c:pt>
                <c:pt idx="346">
                  <c:v>40244</c:v>
                </c:pt>
                <c:pt idx="347">
                  <c:v>40237</c:v>
                </c:pt>
                <c:pt idx="348">
                  <c:v>40230</c:v>
                </c:pt>
                <c:pt idx="349">
                  <c:v>40223</c:v>
                </c:pt>
                <c:pt idx="350">
                  <c:v>40216</c:v>
                </c:pt>
                <c:pt idx="351">
                  <c:v>40209</c:v>
                </c:pt>
                <c:pt idx="352">
                  <c:v>40202</c:v>
                </c:pt>
                <c:pt idx="353">
                  <c:v>40195</c:v>
                </c:pt>
                <c:pt idx="354">
                  <c:v>40188</c:v>
                </c:pt>
                <c:pt idx="355">
                  <c:v>40181</c:v>
                </c:pt>
                <c:pt idx="356">
                  <c:v>40174</c:v>
                </c:pt>
                <c:pt idx="357">
                  <c:v>40167</c:v>
                </c:pt>
                <c:pt idx="358">
                  <c:v>40160</c:v>
                </c:pt>
                <c:pt idx="359">
                  <c:v>40153</c:v>
                </c:pt>
                <c:pt idx="360">
                  <c:v>40146</c:v>
                </c:pt>
                <c:pt idx="361">
                  <c:v>40139</c:v>
                </c:pt>
                <c:pt idx="362">
                  <c:v>40132</c:v>
                </c:pt>
                <c:pt idx="363">
                  <c:v>40125</c:v>
                </c:pt>
                <c:pt idx="364">
                  <c:v>40118</c:v>
                </c:pt>
                <c:pt idx="365">
                  <c:v>40111</c:v>
                </c:pt>
                <c:pt idx="366">
                  <c:v>40104</c:v>
                </c:pt>
                <c:pt idx="367">
                  <c:v>40097</c:v>
                </c:pt>
                <c:pt idx="368">
                  <c:v>40090</c:v>
                </c:pt>
                <c:pt idx="369">
                  <c:v>40083</c:v>
                </c:pt>
                <c:pt idx="370">
                  <c:v>40076</c:v>
                </c:pt>
                <c:pt idx="371">
                  <c:v>40069</c:v>
                </c:pt>
                <c:pt idx="372">
                  <c:v>40062</c:v>
                </c:pt>
                <c:pt idx="373">
                  <c:v>40055</c:v>
                </c:pt>
                <c:pt idx="374">
                  <c:v>40048</c:v>
                </c:pt>
                <c:pt idx="375">
                  <c:v>40041</c:v>
                </c:pt>
                <c:pt idx="376">
                  <c:v>40034</c:v>
                </c:pt>
                <c:pt idx="377">
                  <c:v>40027</c:v>
                </c:pt>
                <c:pt idx="378">
                  <c:v>40020</c:v>
                </c:pt>
                <c:pt idx="379">
                  <c:v>40013</c:v>
                </c:pt>
                <c:pt idx="380">
                  <c:v>40006</c:v>
                </c:pt>
                <c:pt idx="381">
                  <c:v>39999</c:v>
                </c:pt>
                <c:pt idx="382">
                  <c:v>39992</c:v>
                </c:pt>
                <c:pt idx="383">
                  <c:v>39985</c:v>
                </c:pt>
                <c:pt idx="384">
                  <c:v>39978</c:v>
                </c:pt>
                <c:pt idx="385">
                  <c:v>39971</c:v>
                </c:pt>
                <c:pt idx="386">
                  <c:v>39964</c:v>
                </c:pt>
                <c:pt idx="387">
                  <c:v>39957</c:v>
                </c:pt>
                <c:pt idx="388">
                  <c:v>39950</c:v>
                </c:pt>
                <c:pt idx="389">
                  <c:v>39943</c:v>
                </c:pt>
                <c:pt idx="390">
                  <c:v>39936</c:v>
                </c:pt>
                <c:pt idx="391">
                  <c:v>39929</c:v>
                </c:pt>
                <c:pt idx="392">
                  <c:v>39922</c:v>
                </c:pt>
                <c:pt idx="393">
                  <c:v>39915</c:v>
                </c:pt>
                <c:pt idx="394">
                  <c:v>39908</c:v>
                </c:pt>
                <c:pt idx="395">
                  <c:v>39901</c:v>
                </c:pt>
                <c:pt idx="396">
                  <c:v>39894</c:v>
                </c:pt>
                <c:pt idx="397">
                  <c:v>39887</c:v>
                </c:pt>
                <c:pt idx="398">
                  <c:v>39880</c:v>
                </c:pt>
                <c:pt idx="399">
                  <c:v>39873</c:v>
                </c:pt>
                <c:pt idx="400">
                  <c:v>39866</c:v>
                </c:pt>
                <c:pt idx="401">
                  <c:v>39859</c:v>
                </c:pt>
                <c:pt idx="402">
                  <c:v>39852</c:v>
                </c:pt>
                <c:pt idx="403">
                  <c:v>39845</c:v>
                </c:pt>
              </c:numCache>
            </c:numRef>
          </c:cat>
          <c:val>
            <c:numRef>
              <c:f>'S30-Data'!$M$5:$M$408</c:f>
              <c:numCache>
                <c:formatCode>0%</c:formatCode>
                <c:ptCount val="404"/>
                <c:pt idx="0">
                  <c:v>0.37</c:v>
                </c:pt>
                <c:pt idx="1">
                  <c:v>0.39</c:v>
                </c:pt>
                <c:pt idx="2">
                  <c:v>0.42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0.43</c:v>
                </c:pt>
                <c:pt idx="8">
                  <c:v>0.4</c:v>
                </c:pt>
                <c:pt idx="9">
                  <c:v>0.41</c:v>
                </c:pt>
                <c:pt idx="10">
                  <c:v>0.41</c:v>
                </c:pt>
                <c:pt idx="11">
                  <c:v>0.45</c:v>
                </c:pt>
                <c:pt idx="12">
                  <c:v>0.44</c:v>
                </c:pt>
                <c:pt idx="13">
                  <c:v>0.42</c:v>
                </c:pt>
                <c:pt idx="14">
                  <c:v>0.43</c:v>
                </c:pt>
                <c:pt idx="15">
                  <c:v>0.45</c:v>
                </c:pt>
                <c:pt idx="16">
                  <c:v>0.44</c:v>
                </c:pt>
                <c:pt idx="17">
                  <c:v>0.43</c:v>
                </c:pt>
                <c:pt idx="18">
                  <c:v>0.44</c:v>
                </c:pt>
                <c:pt idx="19">
                  <c:v>0.45</c:v>
                </c:pt>
                <c:pt idx="20">
                  <c:v>0.44</c:v>
                </c:pt>
                <c:pt idx="21">
                  <c:v>0.45</c:v>
                </c:pt>
                <c:pt idx="22">
                  <c:v>0.44</c:v>
                </c:pt>
                <c:pt idx="23">
                  <c:v>0.44</c:v>
                </c:pt>
                <c:pt idx="24">
                  <c:v>0.45</c:v>
                </c:pt>
                <c:pt idx="25">
                  <c:v>0.44</c:v>
                </c:pt>
                <c:pt idx="26">
                  <c:v>0.47</c:v>
                </c:pt>
                <c:pt idx="27">
                  <c:v>0.46</c:v>
                </c:pt>
                <c:pt idx="28">
                  <c:v>0.45</c:v>
                </c:pt>
                <c:pt idx="29">
                  <c:v>0.45</c:v>
                </c:pt>
                <c:pt idx="30">
                  <c:v>0.46</c:v>
                </c:pt>
                <c:pt idx="31">
                  <c:v>0.44</c:v>
                </c:pt>
                <c:pt idx="32">
                  <c:v>0.43</c:v>
                </c:pt>
                <c:pt idx="33">
                  <c:v>0.44</c:v>
                </c:pt>
                <c:pt idx="34">
                  <c:v>0.44</c:v>
                </c:pt>
                <c:pt idx="35">
                  <c:v>0.45</c:v>
                </c:pt>
                <c:pt idx="36">
                  <c:v>0.45</c:v>
                </c:pt>
                <c:pt idx="37">
                  <c:v>0.44</c:v>
                </c:pt>
                <c:pt idx="38">
                  <c:v>0.46</c:v>
                </c:pt>
                <c:pt idx="39">
                  <c:v>0.45</c:v>
                </c:pt>
                <c:pt idx="40">
                  <c:v>0.47</c:v>
                </c:pt>
                <c:pt idx="41">
                  <c:v>0.45</c:v>
                </c:pt>
                <c:pt idx="42">
                  <c:v>0.45</c:v>
                </c:pt>
                <c:pt idx="43">
                  <c:v>0.44</c:v>
                </c:pt>
                <c:pt idx="44">
                  <c:v>0.46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0.48</c:v>
                </c:pt>
                <c:pt idx="50">
                  <c:v>0.5</c:v>
                </c:pt>
                <c:pt idx="51">
                  <c:v>0.48</c:v>
                </c:pt>
                <c:pt idx="52">
                  <c:v>0.47</c:v>
                </c:pt>
                <c:pt idx="53">
                  <c:v>0.47</c:v>
                </c:pt>
                <c:pt idx="54">
                  <c:v>0.49</c:v>
                </c:pt>
                <c:pt idx="55">
                  <c:v>0.52</c:v>
                </c:pt>
                <c:pt idx="56">
                  <c:v>0.49</c:v>
                </c:pt>
                <c:pt idx="57">
                  <c:v>0.51</c:v>
                </c:pt>
                <c:pt idx="58">
                  <c:v>0.5</c:v>
                </c:pt>
                <c:pt idx="59">
                  <c:v>0.49</c:v>
                </c:pt>
                <c:pt idx="60">
                  <c:v>0.49</c:v>
                </c:pt>
                <c:pt idx="61">
                  <c:v>0.52</c:v>
                </c:pt>
                <c:pt idx="62">
                  <c:v>0.47</c:v>
                </c:pt>
                <c:pt idx="63">
                  <c:v>0.48</c:v>
                </c:pt>
                <c:pt idx="64">
                  <c:v>0.49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0.49</c:v>
                </c:pt>
                <c:pt idx="69">
                  <c:v>0.49</c:v>
                </c:pt>
                <c:pt idx="70">
                  <c:v>0.51</c:v>
                </c:pt>
                <c:pt idx="71">
                  <c:v>0.49</c:v>
                </c:pt>
                <c:pt idx="72">
                  <c:v>0.51</c:v>
                </c:pt>
                <c:pt idx="73">
                  <c:v>0.49</c:v>
                </c:pt>
                <c:pt idx="74">
                  <c:v>0.5</c:v>
                </c:pt>
                <c:pt idx="75">
                  <c:v>0.49</c:v>
                </c:pt>
                <c:pt idx="76">
                  <c:v>0.5</c:v>
                </c:pt>
                <c:pt idx="77">
                  <c:v>0.48</c:v>
                </c:pt>
                <c:pt idx="78">
                  <c:v>0.49</c:v>
                </c:pt>
                <c:pt idx="79">
                  <c:v>0.49</c:v>
                </c:pt>
                <c:pt idx="80">
                  <c:v>0.49</c:v>
                </c:pt>
                <c:pt idx="81">
                  <c:v>0.5</c:v>
                </c:pt>
                <c:pt idx="82">
                  <c:v>0.49</c:v>
                </c:pt>
                <c:pt idx="83">
                  <c:v>0.49</c:v>
                </c:pt>
                <c:pt idx="84">
                  <c:v>0.49</c:v>
                </c:pt>
                <c:pt idx="85">
                  <c:v>0.49</c:v>
                </c:pt>
                <c:pt idx="86">
                  <c:v>0.49</c:v>
                </c:pt>
                <c:pt idx="87">
                  <c:v>0.48</c:v>
                </c:pt>
                <c:pt idx="88">
                  <c:v>0.48</c:v>
                </c:pt>
                <c:pt idx="89">
                  <c:v>0.49</c:v>
                </c:pt>
                <c:pt idx="90">
                  <c:v>0.5</c:v>
                </c:pt>
                <c:pt idx="91">
                  <c:v>0.48</c:v>
                </c:pt>
                <c:pt idx="92">
                  <c:v>0.48</c:v>
                </c:pt>
                <c:pt idx="93">
                  <c:v>0.49</c:v>
                </c:pt>
                <c:pt idx="94">
                  <c:v>0.5</c:v>
                </c:pt>
                <c:pt idx="95">
                  <c:v>0.48</c:v>
                </c:pt>
                <c:pt idx="96">
                  <c:v>0.49</c:v>
                </c:pt>
                <c:pt idx="97">
                  <c:v>0.5</c:v>
                </c:pt>
                <c:pt idx="98">
                  <c:v>0.49</c:v>
                </c:pt>
                <c:pt idx="99">
                  <c:v>0.48</c:v>
                </c:pt>
                <c:pt idx="100">
                  <c:v>0.49</c:v>
                </c:pt>
                <c:pt idx="101">
                  <c:v>0.48</c:v>
                </c:pt>
                <c:pt idx="102">
                  <c:v>0.47</c:v>
                </c:pt>
                <c:pt idx="103">
                  <c:v>0.49</c:v>
                </c:pt>
                <c:pt idx="104">
                  <c:v>0.48</c:v>
                </c:pt>
                <c:pt idx="105">
                  <c:v>0.48</c:v>
                </c:pt>
                <c:pt idx="106">
                  <c:v>0.5</c:v>
                </c:pt>
                <c:pt idx="107">
                  <c:v>0.51</c:v>
                </c:pt>
                <c:pt idx="108">
                  <c:v>0.52</c:v>
                </c:pt>
                <c:pt idx="109">
                  <c:v>0.52</c:v>
                </c:pt>
                <c:pt idx="110">
                  <c:v>0.52</c:v>
                </c:pt>
                <c:pt idx="111">
                  <c:v>0.53</c:v>
                </c:pt>
                <c:pt idx="112">
                  <c:v>0.52</c:v>
                </c:pt>
                <c:pt idx="113">
                  <c:v>0.54</c:v>
                </c:pt>
                <c:pt idx="114">
                  <c:v>0.53</c:v>
                </c:pt>
                <c:pt idx="115">
                  <c:v>0.53</c:v>
                </c:pt>
                <c:pt idx="116">
                  <c:v>0.53</c:v>
                </c:pt>
                <c:pt idx="117">
                  <c:v>0.52</c:v>
                </c:pt>
                <c:pt idx="118">
                  <c:v>0.52</c:v>
                </c:pt>
                <c:pt idx="119">
                  <c:v>0.54</c:v>
                </c:pt>
                <c:pt idx="120">
                  <c:v>0.53</c:v>
                </c:pt>
                <c:pt idx="121">
                  <c:v>0.53</c:v>
                </c:pt>
                <c:pt idx="122">
                  <c:v>0.51</c:v>
                </c:pt>
                <c:pt idx="123">
                  <c:v>0.53</c:v>
                </c:pt>
                <c:pt idx="124">
                  <c:v>0.52</c:v>
                </c:pt>
                <c:pt idx="125">
                  <c:v>0.54</c:v>
                </c:pt>
                <c:pt idx="126">
                  <c:v>0.53</c:v>
                </c:pt>
                <c:pt idx="127">
                  <c:v>0.51</c:v>
                </c:pt>
                <c:pt idx="128">
                  <c:v>0.53</c:v>
                </c:pt>
                <c:pt idx="129">
                  <c:v>0.43</c:v>
                </c:pt>
                <c:pt idx="130">
                  <c:v>0.5</c:v>
                </c:pt>
                <c:pt idx="131">
                  <c:v>0.51</c:v>
                </c:pt>
                <c:pt idx="132">
                  <c:v>0.52</c:v>
                </c:pt>
                <c:pt idx="133">
                  <c:v>0.51</c:v>
                </c:pt>
                <c:pt idx="134">
                  <c:v>0.51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0.51</c:v>
                </c:pt>
                <c:pt idx="139">
                  <c:v>0.51</c:v>
                </c:pt>
                <c:pt idx="140">
                  <c:v>0.52</c:v>
                </c:pt>
                <c:pt idx="141">
                  <c:v>0.51</c:v>
                </c:pt>
                <c:pt idx="142">
                  <c:v>0.54</c:v>
                </c:pt>
                <c:pt idx="143">
                  <c:v>0.53</c:v>
                </c:pt>
                <c:pt idx="144">
                  <c:v>0.54</c:v>
                </c:pt>
                <c:pt idx="145">
                  <c:v>0.51</c:v>
                </c:pt>
                <c:pt idx="146">
                  <c:v>0.53</c:v>
                </c:pt>
                <c:pt idx="147">
                  <c:v>0.51</c:v>
                </c:pt>
                <c:pt idx="148">
                  <c:v>0.5</c:v>
                </c:pt>
                <c:pt idx="149">
                  <c:v>0.5</c:v>
                </c:pt>
                <c:pt idx="150">
                  <c:v>0.52</c:v>
                </c:pt>
                <c:pt idx="151">
                  <c:v>0.51</c:v>
                </c:pt>
                <c:pt idx="152">
                  <c:v>0.53</c:v>
                </c:pt>
                <c:pt idx="153">
                  <c:v>0.51</c:v>
                </c:pt>
                <c:pt idx="154">
                  <c:v>0.52</c:v>
                </c:pt>
                <c:pt idx="155">
                  <c:v>0.5</c:v>
                </c:pt>
                <c:pt idx="156">
                  <c:v>0.51</c:v>
                </c:pt>
                <c:pt idx="157">
                  <c:v>0.52</c:v>
                </c:pt>
                <c:pt idx="158">
                  <c:v>0.53</c:v>
                </c:pt>
                <c:pt idx="159">
                  <c:v>0.52</c:v>
                </c:pt>
                <c:pt idx="160">
                  <c:v>0.52</c:v>
                </c:pt>
                <c:pt idx="161">
                  <c:v>0.52</c:v>
                </c:pt>
                <c:pt idx="162">
                  <c:v>0.5</c:v>
                </c:pt>
                <c:pt idx="163">
                  <c:v>0.51</c:v>
                </c:pt>
                <c:pt idx="164">
                  <c:v>0.52</c:v>
                </c:pt>
                <c:pt idx="165">
                  <c:v>0.5</c:v>
                </c:pt>
                <c:pt idx="166">
                  <c:v>0.48</c:v>
                </c:pt>
                <c:pt idx="167">
                  <c:v>0.47</c:v>
                </c:pt>
                <c:pt idx="168">
                  <c:v>0.46</c:v>
                </c:pt>
                <c:pt idx="169">
                  <c:v>0.48</c:v>
                </c:pt>
                <c:pt idx="170">
                  <c:v>0.48</c:v>
                </c:pt>
                <c:pt idx="171">
                  <c:v>0.46</c:v>
                </c:pt>
                <c:pt idx="172">
                  <c:v>0.45</c:v>
                </c:pt>
                <c:pt idx="173">
                  <c:v>0.48</c:v>
                </c:pt>
                <c:pt idx="174">
                  <c:v>0.48</c:v>
                </c:pt>
                <c:pt idx="175">
                  <c:v>0.47</c:v>
                </c:pt>
                <c:pt idx="176">
                  <c:v>0.46</c:v>
                </c:pt>
                <c:pt idx="177">
                  <c:v>0.47</c:v>
                </c:pt>
                <c:pt idx="178">
                  <c:v>0.45</c:v>
                </c:pt>
                <c:pt idx="179">
                  <c:v>0.44</c:v>
                </c:pt>
                <c:pt idx="180">
                  <c:v>0.44</c:v>
                </c:pt>
                <c:pt idx="181">
                  <c:v>0.44</c:v>
                </c:pt>
                <c:pt idx="182">
                  <c:v>0.44</c:v>
                </c:pt>
                <c:pt idx="183">
                  <c:v>0.44</c:v>
                </c:pt>
                <c:pt idx="184">
                  <c:v>0.42</c:v>
                </c:pt>
                <c:pt idx="185">
                  <c:v>0.43</c:v>
                </c:pt>
                <c:pt idx="186">
                  <c:v>0.45</c:v>
                </c:pt>
                <c:pt idx="187">
                  <c:v>0.45</c:v>
                </c:pt>
                <c:pt idx="188">
                  <c:v>0.45</c:v>
                </c:pt>
                <c:pt idx="189">
                  <c:v>0.45</c:v>
                </c:pt>
                <c:pt idx="190">
                  <c:v>0.46</c:v>
                </c:pt>
                <c:pt idx="191">
                  <c:v>0.44</c:v>
                </c:pt>
                <c:pt idx="192">
                  <c:v>0.44</c:v>
                </c:pt>
                <c:pt idx="193">
                  <c:v>0.43</c:v>
                </c:pt>
                <c:pt idx="194">
                  <c:v>0.43</c:v>
                </c:pt>
                <c:pt idx="195">
                  <c:v>0.42</c:v>
                </c:pt>
                <c:pt idx="196">
                  <c:v>0.42</c:v>
                </c:pt>
                <c:pt idx="197">
                  <c:v>0.43</c:v>
                </c:pt>
                <c:pt idx="198">
                  <c:v>0.43</c:v>
                </c:pt>
                <c:pt idx="199">
                  <c:v>0.41</c:v>
                </c:pt>
                <c:pt idx="200">
                  <c:v>0.4</c:v>
                </c:pt>
                <c:pt idx="201">
                  <c:v>0.41</c:v>
                </c:pt>
                <c:pt idx="202">
                  <c:v>0.37</c:v>
                </c:pt>
                <c:pt idx="203">
                  <c:v>0.4</c:v>
                </c:pt>
                <c:pt idx="204">
                  <c:v>0.44</c:v>
                </c:pt>
                <c:pt idx="205">
                  <c:v>0.42</c:v>
                </c:pt>
                <c:pt idx="206">
                  <c:v>0.4</c:v>
                </c:pt>
                <c:pt idx="207">
                  <c:v>0.41</c:v>
                </c:pt>
                <c:pt idx="208">
                  <c:v>0.43</c:v>
                </c:pt>
                <c:pt idx="209">
                  <c:v>0.45</c:v>
                </c:pt>
                <c:pt idx="210">
                  <c:v>0.45</c:v>
                </c:pt>
                <c:pt idx="211">
                  <c:v>0.45</c:v>
                </c:pt>
                <c:pt idx="212">
                  <c:v>0.45</c:v>
                </c:pt>
                <c:pt idx="213">
                  <c:v>0.43</c:v>
                </c:pt>
                <c:pt idx="214">
                  <c:v>0.45</c:v>
                </c:pt>
                <c:pt idx="215">
                  <c:v>0.45</c:v>
                </c:pt>
                <c:pt idx="216">
                  <c:v>0.44</c:v>
                </c:pt>
                <c:pt idx="217">
                  <c:v>0.44</c:v>
                </c:pt>
                <c:pt idx="218">
                  <c:v>0.47</c:v>
                </c:pt>
                <c:pt idx="219">
                  <c:v>0.47</c:v>
                </c:pt>
                <c:pt idx="220">
                  <c:v>0.49</c:v>
                </c:pt>
                <c:pt idx="221">
                  <c:v>0.49</c:v>
                </c:pt>
                <c:pt idx="222">
                  <c:v>0.46</c:v>
                </c:pt>
                <c:pt idx="223">
                  <c:v>0.47</c:v>
                </c:pt>
                <c:pt idx="224">
                  <c:v>0.47</c:v>
                </c:pt>
                <c:pt idx="225">
                  <c:v>0.46</c:v>
                </c:pt>
                <c:pt idx="226">
                  <c:v>0.46</c:v>
                </c:pt>
                <c:pt idx="227">
                  <c:v>0.48</c:v>
                </c:pt>
                <c:pt idx="228">
                  <c:v>0.48</c:v>
                </c:pt>
                <c:pt idx="229">
                  <c:v>0.46</c:v>
                </c:pt>
                <c:pt idx="230">
                  <c:v>0.46</c:v>
                </c:pt>
                <c:pt idx="231">
                  <c:v>0.46</c:v>
                </c:pt>
                <c:pt idx="232">
                  <c:v>0.46</c:v>
                </c:pt>
                <c:pt idx="233">
                  <c:v>0.47</c:v>
                </c:pt>
                <c:pt idx="234">
                  <c:v>0.46</c:v>
                </c:pt>
                <c:pt idx="235">
                  <c:v>0.46</c:v>
                </c:pt>
                <c:pt idx="236">
                  <c:v>0.46</c:v>
                </c:pt>
                <c:pt idx="237">
                  <c:v>0.46</c:v>
                </c:pt>
                <c:pt idx="238">
                  <c:v>0.46</c:v>
                </c:pt>
                <c:pt idx="239">
                  <c:v>0.45</c:v>
                </c:pt>
                <c:pt idx="240">
                  <c:v>0.47</c:v>
                </c:pt>
                <c:pt idx="241">
                  <c:v>0.44</c:v>
                </c:pt>
                <c:pt idx="242">
                  <c:v>0.48</c:v>
                </c:pt>
                <c:pt idx="243">
                  <c:v>0.47</c:v>
                </c:pt>
                <c:pt idx="244">
                  <c:v>0.47</c:v>
                </c:pt>
                <c:pt idx="245">
                  <c:v>0.47</c:v>
                </c:pt>
                <c:pt idx="246">
                  <c:v>0.47</c:v>
                </c:pt>
                <c:pt idx="247">
                  <c:v>0.48</c:v>
                </c:pt>
                <c:pt idx="248">
                  <c:v>0.46</c:v>
                </c:pt>
                <c:pt idx="249">
                  <c:v>0.47</c:v>
                </c:pt>
                <c:pt idx="250">
                  <c:v>0.47</c:v>
                </c:pt>
                <c:pt idx="251">
                  <c:v>0.49</c:v>
                </c:pt>
                <c:pt idx="252">
                  <c:v>0.47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0.49</c:v>
                </c:pt>
                <c:pt idx="257">
                  <c:v>0.49</c:v>
                </c:pt>
                <c:pt idx="258">
                  <c:v>0.48</c:v>
                </c:pt>
                <c:pt idx="259">
                  <c:v>0.5</c:v>
                </c:pt>
                <c:pt idx="260">
                  <c:v>0.49</c:v>
                </c:pt>
                <c:pt idx="261">
                  <c:v>0.51</c:v>
                </c:pt>
                <c:pt idx="262">
                  <c:v>0.52</c:v>
                </c:pt>
                <c:pt idx="263">
                  <c:v>0.53</c:v>
                </c:pt>
                <c:pt idx="264">
                  <c:v>0.5</c:v>
                </c:pt>
                <c:pt idx="265">
                  <c:v>0.51</c:v>
                </c:pt>
                <c:pt idx="266">
                  <c:v>0.52</c:v>
                </c:pt>
                <c:pt idx="267">
                  <c:v>0.49</c:v>
                </c:pt>
                <c:pt idx="268">
                  <c:v>0.51</c:v>
                </c:pt>
                <c:pt idx="269">
                  <c:v>0.53</c:v>
                </c:pt>
                <c:pt idx="270">
                  <c:v>0.53</c:v>
                </c:pt>
                <c:pt idx="271">
                  <c:v>0.52</c:v>
                </c:pt>
                <c:pt idx="272">
                  <c:v>0.5</c:v>
                </c:pt>
                <c:pt idx="273">
                  <c:v>0.49</c:v>
                </c:pt>
                <c:pt idx="274">
                  <c:v>0.48</c:v>
                </c:pt>
                <c:pt idx="275">
                  <c:v>0.48</c:v>
                </c:pt>
                <c:pt idx="276">
                  <c:v>0.45</c:v>
                </c:pt>
                <c:pt idx="277">
                  <c:v>0.47000000000000003</c:v>
                </c:pt>
                <c:pt idx="278">
                  <c:v>0.49</c:v>
                </c:pt>
                <c:pt idx="279">
                  <c:v>0.45</c:v>
                </c:pt>
                <c:pt idx="280">
                  <c:v>0.44</c:v>
                </c:pt>
                <c:pt idx="281">
                  <c:v>0.42</c:v>
                </c:pt>
                <c:pt idx="282">
                  <c:v>0.43</c:v>
                </c:pt>
                <c:pt idx="283">
                  <c:v>0.43</c:v>
                </c:pt>
                <c:pt idx="284">
                  <c:v>0.43</c:v>
                </c:pt>
                <c:pt idx="285">
                  <c:v>0.4</c:v>
                </c:pt>
                <c:pt idx="286">
                  <c:v>0.47000000000000003</c:v>
                </c:pt>
                <c:pt idx="287">
                  <c:v>0.48</c:v>
                </c:pt>
                <c:pt idx="288">
                  <c:v>0.48</c:v>
                </c:pt>
                <c:pt idx="289">
                  <c:v>0.46</c:v>
                </c:pt>
                <c:pt idx="290">
                  <c:v>0.44</c:v>
                </c:pt>
                <c:pt idx="291">
                  <c:v>0.47000000000000003</c:v>
                </c:pt>
                <c:pt idx="292">
                  <c:v>0.44</c:v>
                </c:pt>
                <c:pt idx="293">
                  <c:v>0.45</c:v>
                </c:pt>
                <c:pt idx="294">
                  <c:v>0.46</c:v>
                </c:pt>
                <c:pt idx="295">
                  <c:v>0.44</c:v>
                </c:pt>
                <c:pt idx="296">
                  <c:v>0.43</c:v>
                </c:pt>
                <c:pt idx="297">
                  <c:v>0.43</c:v>
                </c:pt>
                <c:pt idx="298">
                  <c:v>0.45</c:v>
                </c:pt>
                <c:pt idx="299">
                  <c:v>0.42</c:v>
                </c:pt>
                <c:pt idx="300">
                  <c:v>0.42</c:v>
                </c:pt>
                <c:pt idx="301">
                  <c:v>0.42</c:v>
                </c:pt>
                <c:pt idx="302">
                  <c:v>0.45</c:v>
                </c:pt>
                <c:pt idx="303">
                  <c:v>0.44</c:v>
                </c:pt>
                <c:pt idx="304">
                  <c:v>0.46</c:v>
                </c:pt>
                <c:pt idx="305">
                  <c:v>0.46</c:v>
                </c:pt>
                <c:pt idx="306">
                  <c:v>0.48</c:v>
                </c:pt>
                <c:pt idx="307">
                  <c:v>0.46</c:v>
                </c:pt>
                <c:pt idx="308">
                  <c:v>0.47000000000000003</c:v>
                </c:pt>
                <c:pt idx="309">
                  <c:v>0.46</c:v>
                </c:pt>
                <c:pt idx="310">
                  <c:v>0.48</c:v>
                </c:pt>
                <c:pt idx="311">
                  <c:v>0.47000000000000003</c:v>
                </c:pt>
                <c:pt idx="312">
                  <c:v>0.48</c:v>
                </c:pt>
                <c:pt idx="313">
                  <c:v>0.48</c:v>
                </c:pt>
                <c:pt idx="314">
                  <c:v>0.47000000000000003</c:v>
                </c:pt>
                <c:pt idx="315">
                  <c:v>0.48</c:v>
                </c:pt>
                <c:pt idx="316">
                  <c:v>0.47000000000000003</c:v>
                </c:pt>
                <c:pt idx="317">
                  <c:v>0.48</c:v>
                </c:pt>
                <c:pt idx="318">
                  <c:v>0.47000000000000003</c:v>
                </c:pt>
                <c:pt idx="319">
                  <c:v>0.46</c:v>
                </c:pt>
                <c:pt idx="320">
                  <c:v>0.47000000000000003</c:v>
                </c:pt>
                <c:pt idx="321">
                  <c:v>0.49</c:v>
                </c:pt>
                <c:pt idx="322">
                  <c:v>0.5</c:v>
                </c:pt>
                <c:pt idx="323">
                  <c:v>0.48</c:v>
                </c:pt>
                <c:pt idx="324">
                  <c:v>0.48</c:v>
                </c:pt>
                <c:pt idx="325">
                  <c:v>0.47000000000000003</c:v>
                </c:pt>
                <c:pt idx="326">
                  <c:v>0.47000000000000003</c:v>
                </c:pt>
                <c:pt idx="327">
                  <c:v>0.46</c:v>
                </c:pt>
                <c:pt idx="328">
                  <c:v>0.47000000000000003</c:v>
                </c:pt>
                <c:pt idx="329">
                  <c:v>0.45</c:v>
                </c:pt>
                <c:pt idx="330">
                  <c:v>0.46</c:v>
                </c:pt>
                <c:pt idx="331">
                  <c:v>0.45</c:v>
                </c:pt>
                <c:pt idx="332">
                  <c:v>0.46</c:v>
                </c:pt>
                <c:pt idx="333">
                  <c:v>0.45</c:v>
                </c:pt>
                <c:pt idx="334">
                  <c:v>0.46</c:v>
                </c:pt>
                <c:pt idx="335">
                  <c:v>0.45</c:v>
                </c:pt>
                <c:pt idx="336">
                  <c:v>0.43</c:v>
                </c:pt>
                <c:pt idx="337">
                  <c:v>0.43</c:v>
                </c:pt>
                <c:pt idx="338">
                  <c:v>0.45</c:v>
                </c:pt>
                <c:pt idx="339">
                  <c:v>0.43</c:v>
                </c:pt>
                <c:pt idx="340">
                  <c:v>0.45</c:v>
                </c:pt>
                <c:pt idx="341">
                  <c:v>0.46</c:v>
                </c:pt>
                <c:pt idx="342">
                  <c:v>0.44</c:v>
                </c:pt>
                <c:pt idx="343">
                  <c:v>0.44</c:v>
                </c:pt>
                <c:pt idx="344">
                  <c:v>0.45</c:v>
                </c:pt>
                <c:pt idx="345">
                  <c:v>0.45</c:v>
                </c:pt>
                <c:pt idx="346">
                  <c:v>0.44</c:v>
                </c:pt>
                <c:pt idx="347">
                  <c:v>0.43</c:v>
                </c:pt>
                <c:pt idx="348">
                  <c:v>0.43</c:v>
                </c:pt>
                <c:pt idx="349">
                  <c:v>0.42</c:v>
                </c:pt>
                <c:pt idx="350">
                  <c:v>0.43</c:v>
                </c:pt>
                <c:pt idx="351">
                  <c:v>0.45</c:v>
                </c:pt>
                <c:pt idx="352">
                  <c:v>0.46</c:v>
                </c:pt>
                <c:pt idx="353">
                  <c:v>0.43</c:v>
                </c:pt>
                <c:pt idx="354">
                  <c:v>0.43</c:v>
                </c:pt>
                <c:pt idx="355">
                  <c:v>0.43</c:v>
                </c:pt>
                <c:pt idx="356">
                  <c:v>0.43</c:v>
                </c:pt>
                <c:pt idx="357">
                  <c:v>0.43</c:v>
                </c:pt>
                <c:pt idx="358">
                  <c:v>0.42</c:v>
                </c:pt>
                <c:pt idx="359">
                  <c:v>0.44</c:v>
                </c:pt>
                <c:pt idx="360">
                  <c:v>0.42</c:v>
                </c:pt>
                <c:pt idx="361">
                  <c:v>0.44</c:v>
                </c:pt>
                <c:pt idx="362">
                  <c:v>0.39</c:v>
                </c:pt>
                <c:pt idx="363">
                  <c:v>0.42</c:v>
                </c:pt>
                <c:pt idx="364">
                  <c:v>0.41000000000000003</c:v>
                </c:pt>
                <c:pt idx="365">
                  <c:v>0.39</c:v>
                </c:pt>
                <c:pt idx="366">
                  <c:v>0.41000000000000003</c:v>
                </c:pt>
                <c:pt idx="367">
                  <c:v>0.38</c:v>
                </c:pt>
                <c:pt idx="368">
                  <c:v>0.4</c:v>
                </c:pt>
                <c:pt idx="369">
                  <c:v>0.41000000000000003</c:v>
                </c:pt>
                <c:pt idx="370">
                  <c:v>0.41000000000000003</c:v>
                </c:pt>
                <c:pt idx="371">
                  <c:v>0.41000000000000003</c:v>
                </c:pt>
                <c:pt idx="372">
                  <c:v>0.4</c:v>
                </c:pt>
                <c:pt idx="373">
                  <c:v>0.43</c:v>
                </c:pt>
                <c:pt idx="374">
                  <c:v>0.41000000000000003</c:v>
                </c:pt>
                <c:pt idx="375">
                  <c:v>0.4</c:v>
                </c:pt>
                <c:pt idx="376">
                  <c:v>0.37</c:v>
                </c:pt>
                <c:pt idx="377">
                  <c:v>0.39</c:v>
                </c:pt>
                <c:pt idx="378">
                  <c:v>0.38</c:v>
                </c:pt>
                <c:pt idx="379">
                  <c:v>0.33</c:v>
                </c:pt>
                <c:pt idx="380">
                  <c:v>0.34</c:v>
                </c:pt>
                <c:pt idx="381">
                  <c:v>0.32</c:v>
                </c:pt>
                <c:pt idx="382">
                  <c:v>0.33</c:v>
                </c:pt>
                <c:pt idx="383">
                  <c:v>0.34</c:v>
                </c:pt>
                <c:pt idx="384">
                  <c:v>0.31</c:v>
                </c:pt>
                <c:pt idx="385">
                  <c:v>0.31</c:v>
                </c:pt>
                <c:pt idx="386">
                  <c:v>0.3</c:v>
                </c:pt>
                <c:pt idx="387">
                  <c:v>0.28000000000000003</c:v>
                </c:pt>
                <c:pt idx="388">
                  <c:v>0.28999999999999998</c:v>
                </c:pt>
                <c:pt idx="389">
                  <c:v>0.27</c:v>
                </c:pt>
                <c:pt idx="390">
                  <c:v>0.28999999999999998</c:v>
                </c:pt>
                <c:pt idx="391">
                  <c:v>0.28999999999999998</c:v>
                </c:pt>
                <c:pt idx="392">
                  <c:v>0.28999999999999998</c:v>
                </c:pt>
                <c:pt idx="393">
                  <c:v>0.28000000000000003</c:v>
                </c:pt>
                <c:pt idx="394">
                  <c:v>0.28000000000000003</c:v>
                </c:pt>
                <c:pt idx="395">
                  <c:v>0.28999999999999998</c:v>
                </c:pt>
                <c:pt idx="396">
                  <c:v>0.26</c:v>
                </c:pt>
                <c:pt idx="397">
                  <c:v>0.28000000000000003</c:v>
                </c:pt>
                <c:pt idx="398">
                  <c:v>0.27</c:v>
                </c:pt>
                <c:pt idx="399">
                  <c:v>0.23</c:v>
                </c:pt>
                <c:pt idx="400">
                  <c:v>0.25</c:v>
                </c:pt>
                <c:pt idx="401">
                  <c:v>0.22</c:v>
                </c:pt>
                <c:pt idx="402">
                  <c:v>0.21</c:v>
                </c:pt>
                <c:pt idx="403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3-4615-80ED-50B6ADA30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0755056"/>
        <c:axId val="-130752224"/>
      </c:lineChart>
      <c:dateAx>
        <c:axId val="-130755056"/>
        <c:scaling>
          <c:orientation val="minMax"/>
          <c:min val="40634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075222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-130752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0755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691327646544199"/>
          <c:y val="9.5441194850643604E-3"/>
          <c:w val="0.54881337196643598"/>
          <c:h val="5.352810772151510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62336579734698E-2"/>
          <c:y val="9.0162510936133006E-2"/>
          <c:w val="0.88754107125498205"/>
          <c:h val="0.74341043307086596"/>
        </c:manualLayout>
      </c:layout>
      <c:lineChart>
        <c:grouping val="standard"/>
        <c:varyColors val="0"/>
        <c:ser>
          <c:idx val="0"/>
          <c:order val="0"/>
          <c:tx>
            <c:strRef>
              <c:f>'S31-Data'!$B$4</c:f>
              <c:strCache>
                <c:ptCount val="1"/>
                <c:pt idx="0">
                  <c:v>Approve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dLbls>
            <c:dLbl>
              <c:idx val="31"/>
              <c:layout>
                <c:manualLayout>
                  <c:x val="-1.2372743023764034E-2"/>
                  <c:y val="-0.180555555555555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 12 approval</a:t>
                    </a:r>
                    <a:r>
                      <a:rPr lang="en-US" baseline="0"/>
                      <a:t>: </a:t>
                    </a:r>
                    <a:fld id="{BCCFB302-C84F-4D1D-A780-7B89830EF5FB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712-45D6-B24E-503EE4A0BE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'S31-Data'!$A$5:$A$44</c:f>
              <c:numCache>
                <c:formatCode>m/d/yyyy</c:formatCode>
                <c:ptCount val="40"/>
                <c:pt idx="0">
                  <c:v>42764</c:v>
                </c:pt>
                <c:pt idx="1">
                  <c:v>42771</c:v>
                </c:pt>
                <c:pt idx="2">
                  <c:v>42778</c:v>
                </c:pt>
                <c:pt idx="3">
                  <c:v>42785</c:v>
                </c:pt>
                <c:pt idx="4">
                  <c:v>42792</c:v>
                </c:pt>
                <c:pt idx="5">
                  <c:v>42799</c:v>
                </c:pt>
                <c:pt idx="6">
                  <c:v>42806</c:v>
                </c:pt>
                <c:pt idx="7">
                  <c:v>42813</c:v>
                </c:pt>
                <c:pt idx="8">
                  <c:v>42820</c:v>
                </c:pt>
                <c:pt idx="9">
                  <c:v>42827</c:v>
                </c:pt>
                <c:pt idx="10">
                  <c:v>42834</c:v>
                </c:pt>
                <c:pt idx="11">
                  <c:v>42841</c:v>
                </c:pt>
                <c:pt idx="12">
                  <c:v>42848</c:v>
                </c:pt>
                <c:pt idx="13">
                  <c:v>42855</c:v>
                </c:pt>
                <c:pt idx="14">
                  <c:v>42862</c:v>
                </c:pt>
                <c:pt idx="15">
                  <c:v>42869</c:v>
                </c:pt>
                <c:pt idx="16">
                  <c:v>42876</c:v>
                </c:pt>
                <c:pt idx="17">
                  <c:v>42877</c:v>
                </c:pt>
                <c:pt idx="18">
                  <c:v>42884</c:v>
                </c:pt>
                <c:pt idx="19">
                  <c:v>42891</c:v>
                </c:pt>
                <c:pt idx="20">
                  <c:v>42898</c:v>
                </c:pt>
                <c:pt idx="21">
                  <c:v>42905</c:v>
                </c:pt>
                <c:pt idx="22">
                  <c:v>42912</c:v>
                </c:pt>
                <c:pt idx="23">
                  <c:v>42919</c:v>
                </c:pt>
                <c:pt idx="24">
                  <c:v>42926</c:v>
                </c:pt>
                <c:pt idx="25">
                  <c:v>42933</c:v>
                </c:pt>
                <c:pt idx="26">
                  <c:v>42940</c:v>
                </c:pt>
                <c:pt idx="27">
                  <c:v>42947</c:v>
                </c:pt>
                <c:pt idx="28">
                  <c:v>42954</c:v>
                </c:pt>
                <c:pt idx="29">
                  <c:v>42961</c:v>
                </c:pt>
                <c:pt idx="30">
                  <c:v>42981</c:v>
                </c:pt>
                <c:pt idx="31">
                  <c:v>42995</c:v>
                </c:pt>
                <c:pt idx="32">
                  <c:v>43002</c:v>
                </c:pt>
                <c:pt idx="33">
                  <c:v>43009</c:v>
                </c:pt>
                <c:pt idx="34">
                  <c:v>43016</c:v>
                </c:pt>
                <c:pt idx="35">
                  <c:v>43023</c:v>
                </c:pt>
                <c:pt idx="36">
                  <c:v>43030</c:v>
                </c:pt>
                <c:pt idx="37">
                  <c:v>43037</c:v>
                </c:pt>
                <c:pt idx="38">
                  <c:v>43044</c:v>
                </c:pt>
                <c:pt idx="39">
                  <c:v>43051</c:v>
                </c:pt>
              </c:numCache>
            </c:numRef>
          </c:cat>
          <c:val>
            <c:numRef>
              <c:f>'S31-Data'!$B$5:$B$44</c:f>
              <c:numCache>
                <c:formatCode>0%</c:formatCode>
                <c:ptCount val="40"/>
                <c:pt idx="0">
                  <c:v>0.4</c:v>
                </c:pt>
                <c:pt idx="1">
                  <c:v>0.41</c:v>
                </c:pt>
                <c:pt idx="2">
                  <c:v>0.43</c:v>
                </c:pt>
                <c:pt idx="3">
                  <c:v>0.45</c:v>
                </c:pt>
                <c:pt idx="4">
                  <c:v>0.42</c:v>
                </c:pt>
                <c:pt idx="5">
                  <c:v>0.43</c:v>
                </c:pt>
                <c:pt idx="6">
                  <c:v>0.42</c:v>
                </c:pt>
                <c:pt idx="7">
                  <c:v>0.4</c:v>
                </c:pt>
                <c:pt idx="8">
                  <c:v>0.39</c:v>
                </c:pt>
                <c:pt idx="9">
                  <c:v>0.38</c:v>
                </c:pt>
                <c:pt idx="10">
                  <c:v>0.4</c:v>
                </c:pt>
                <c:pt idx="11">
                  <c:v>0.4</c:v>
                </c:pt>
                <c:pt idx="12">
                  <c:v>0.41</c:v>
                </c:pt>
                <c:pt idx="13">
                  <c:v>0.41</c:v>
                </c:pt>
                <c:pt idx="14">
                  <c:v>0.42</c:v>
                </c:pt>
                <c:pt idx="15">
                  <c:v>0.38</c:v>
                </c:pt>
                <c:pt idx="16">
                  <c:v>0.38</c:v>
                </c:pt>
                <c:pt idx="17">
                  <c:v>0.41</c:v>
                </c:pt>
                <c:pt idx="18">
                  <c:v>0.38</c:v>
                </c:pt>
                <c:pt idx="19">
                  <c:v>0.37</c:v>
                </c:pt>
                <c:pt idx="20">
                  <c:v>0.38</c:v>
                </c:pt>
                <c:pt idx="21">
                  <c:v>0.39</c:v>
                </c:pt>
                <c:pt idx="22">
                  <c:v>0.39</c:v>
                </c:pt>
                <c:pt idx="23">
                  <c:v>0.38</c:v>
                </c:pt>
                <c:pt idx="24">
                  <c:v>0.39</c:v>
                </c:pt>
                <c:pt idx="25">
                  <c:v>0.37</c:v>
                </c:pt>
                <c:pt idx="26">
                  <c:v>0.38</c:v>
                </c:pt>
                <c:pt idx="27">
                  <c:v>0.37</c:v>
                </c:pt>
                <c:pt idx="28">
                  <c:v>0.36</c:v>
                </c:pt>
                <c:pt idx="29">
                  <c:v>0.37</c:v>
                </c:pt>
                <c:pt idx="30">
                  <c:v>0.36</c:v>
                </c:pt>
                <c:pt idx="31">
                  <c:v>0.38</c:v>
                </c:pt>
                <c:pt idx="32">
                  <c:v>0.38</c:v>
                </c:pt>
                <c:pt idx="33">
                  <c:v>0.37</c:v>
                </c:pt>
                <c:pt idx="34">
                  <c:v>0.38</c:v>
                </c:pt>
                <c:pt idx="35">
                  <c:v>0.37</c:v>
                </c:pt>
                <c:pt idx="36">
                  <c:v>0.36</c:v>
                </c:pt>
                <c:pt idx="37">
                  <c:v>0.35</c:v>
                </c:pt>
                <c:pt idx="38">
                  <c:v>0.38</c:v>
                </c:pt>
                <c:pt idx="39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F-4E1B-BBB7-E3ABA861C730}"/>
            </c:ext>
          </c:extLst>
        </c:ser>
        <c:ser>
          <c:idx val="1"/>
          <c:order val="1"/>
          <c:tx>
            <c:strRef>
              <c:f>'S31-Data'!$C$4</c:f>
              <c:strCache>
                <c:ptCount val="1"/>
                <c:pt idx="0">
                  <c:v>Disapprove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dLbls>
            <c:dLbl>
              <c:idx val="31"/>
              <c:layout>
                <c:manualLayout>
                  <c:x val="-3.4778534349992403E-2"/>
                  <c:y val="0.177083333333333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 12 disapproval:</a:t>
                    </a:r>
                    <a:r>
                      <a:rPr lang="en-US" baseline="0"/>
                      <a:t> </a:t>
                    </a:r>
                    <a:r>
                      <a:rPr lang="en-US"/>
                      <a:t>56%</a:t>
                    </a:r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98663507938401"/>
                      <c:h val="5.27952755905512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712-45D6-B24E-503EE4A0BE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'S31-Data'!$A$5:$A$44</c:f>
              <c:numCache>
                <c:formatCode>m/d/yyyy</c:formatCode>
                <c:ptCount val="40"/>
                <c:pt idx="0">
                  <c:v>42764</c:v>
                </c:pt>
                <c:pt idx="1">
                  <c:v>42771</c:v>
                </c:pt>
                <c:pt idx="2">
                  <c:v>42778</c:v>
                </c:pt>
                <c:pt idx="3">
                  <c:v>42785</c:v>
                </c:pt>
                <c:pt idx="4">
                  <c:v>42792</c:v>
                </c:pt>
                <c:pt idx="5">
                  <c:v>42799</c:v>
                </c:pt>
                <c:pt idx="6">
                  <c:v>42806</c:v>
                </c:pt>
                <c:pt idx="7">
                  <c:v>42813</c:v>
                </c:pt>
                <c:pt idx="8">
                  <c:v>42820</c:v>
                </c:pt>
                <c:pt idx="9">
                  <c:v>42827</c:v>
                </c:pt>
                <c:pt idx="10">
                  <c:v>42834</c:v>
                </c:pt>
                <c:pt idx="11">
                  <c:v>42841</c:v>
                </c:pt>
                <c:pt idx="12">
                  <c:v>42848</c:v>
                </c:pt>
                <c:pt idx="13">
                  <c:v>42855</c:v>
                </c:pt>
                <c:pt idx="14">
                  <c:v>42862</c:v>
                </c:pt>
                <c:pt idx="15">
                  <c:v>42869</c:v>
                </c:pt>
                <c:pt idx="16">
                  <c:v>42876</c:v>
                </c:pt>
                <c:pt idx="17">
                  <c:v>42877</c:v>
                </c:pt>
                <c:pt idx="18">
                  <c:v>42884</c:v>
                </c:pt>
                <c:pt idx="19">
                  <c:v>42891</c:v>
                </c:pt>
                <c:pt idx="20">
                  <c:v>42898</c:v>
                </c:pt>
                <c:pt idx="21">
                  <c:v>42905</c:v>
                </c:pt>
                <c:pt idx="22">
                  <c:v>42912</c:v>
                </c:pt>
                <c:pt idx="23">
                  <c:v>42919</c:v>
                </c:pt>
                <c:pt idx="24">
                  <c:v>42926</c:v>
                </c:pt>
                <c:pt idx="25">
                  <c:v>42933</c:v>
                </c:pt>
                <c:pt idx="26">
                  <c:v>42940</c:v>
                </c:pt>
                <c:pt idx="27">
                  <c:v>42947</c:v>
                </c:pt>
                <c:pt idx="28">
                  <c:v>42954</c:v>
                </c:pt>
                <c:pt idx="29">
                  <c:v>42961</c:v>
                </c:pt>
                <c:pt idx="30">
                  <c:v>42981</c:v>
                </c:pt>
                <c:pt idx="31">
                  <c:v>42995</c:v>
                </c:pt>
                <c:pt idx="32">
                  <c:v>43002</c:v>
                </c:pt>
                <c:pt idx="33">
                  <c:v>43009</c:v>
                </c:pt>
                <c:pt idx="34">
                  <c:v>43016</c:v>
                </c:pt>
                <c:pt idx="35">
                  <c:v>43023</c:v>
                </c:pt>
                <c:pt idx="36">
                  <c:v>43030</c:v>
                </c:pt>
                <c:pt idx="37">
                  <c:v>43037</c:v>
                </c:pt>
                <c:pt idx="38">
                  <c:v>43044</c:v>
                </c:pt>
                <c:pt idx="39">
                  <c:v>43051</c:v>
                </c:pt>
              </c:numCache>
            </c:numRef>
          </c:cat>
          <c:val>
            <c:numRef>
              <c:f>'S31-Data'!$C$5:$C$44</c:f>
              <c:numCache>
                <c:formatCode>0%</c:formatCode>
                <c:ptCount val="40"/>
                <c:pt idx="0">
                  <c:v>0.54</c:v>
                </c:pt>
                <c:pt idx="1">
                  <c:v>0.53</c:v>
                </c:pt>
                <c:pt idx="2">
                  <c:v>0.52</c:v>
                </c:pt>
                <c:pt idx="3">
                  <c:v>0.47</c:v>
                </c:pt>
                <c:pt idx="4">
                  <c:v>0.53</c:v>
                </c:pt>
                <c:pt idx="5">
                  <c:v>0.51</c:v>
                </c:pt>
                <c:pt idx="6">
                  <c:v>0.52</c:v>
                </c:pt>
                <c:pt idx="7">
                  <c:v>0.55000000000000004</c:v>
                </c:pt>
                <c:pt idx="8">
                  <c:v>0.56000000000000005</c:v>
                </c:pt>
                <c:pt idx="9">
                  <c:v>0.56999999999999995</c:v>
                </c:pt>
                <c:pt idx="10">
                  <c:v>0.53</c:v>
                </c:pt>
                <c:pt idx="11">
                  <c:v>0.54</c:v>
                </c:pt>
                <c:pt idx="12">
                  <c:v>0.52</c:v>
                </c:pt>
                <c:pt idx="13">
                  <c:v>0.54</c:v>
                </c:pt>
                <c:pt idx="14">
                  <c:v>0.53</c:v>
                </c:pt>
                <c:pt idx="15">
                  <c:v>0.56000000000000005</c:v>
                </c:pt>
                <c:pt idx="16">
                  <c:v>0.56000000000000005</c:v>
                </c:pt>
                <c:pt idx="17">
                  <c:v>0.54</c:v>
                </c:pt>
                <c:pt idx="18">
                  <c:v>0.56000000000000005</c:v>
                </c:pt>
                <c:pt idx="19">
                  <c:v>0.57999999999999996</c:v>
                </c:pt>
                <c:pt idx="20">
                  <c:v>0.56999999999999995</c:v>
                </c:pt>
                <c:pt idx="21">
                  <c:v>0.56000000000000005</c:v>
                </c:pt>
                <c:pt idx="22">
                  <c:v>0.56000000000000005</c:v>
                </c:pt>
                <c:pt idx="23">
                  <c:v>0.56999999999999995</c:v>
                </c:pt>
                <c:pt idx="24">
                  <c:v>0.56000000000000005</c:v>
                </c:pt>
                <c:pt idx="25">
                  <c:v>0.57999999999999996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0.57999999999999996</c:v>
                </c:pt>
                <c:pt idx="29">
                  <c:v>0.57999999999999996</c:v>
                </c:pt>
                <c:pt idx="30">
                  <c:v>0.59</c:v>
                </c:pt>
                <c:pt idx="31">
                  <c:v>0.56999999999999995</c:v>
                </c:pt>
                <c:pt idx="32">
                  <c:v>0.55000000000000004</c:v>
                </c:pt>
                <c:pt idx="33">
                  <c:v>0.57999999999999996</c:v>
                </c:pt>
                <c:pt idx="34">
                  <c:v>0.56000000000000005</c:v>
                </c:pt>
                <c:pt idx="35">
                  <c:v>0.56999999999999995</c:v>
                </c:pt>
                <c:pt idx="36">
                  <c:v>0.57999999999999996</c:v>
                </c:pt>
                <c:pt idx="37">
                  <c:v>0.6</c:v>
                </c:pt>
                <c:pt idx="38">
                  <c:v>0.57999999999999996</c:v>
                </c:pt>
                <c:pt idx="39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F-4E1B-BBB7-E3ABA861C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9303184"/>
        <c:axId val="-219310448"/>
      </c:lineChart>
      <c:dateAx>
        <c:axId val="-219303184"/>
        <c:scaling>
          <c:orientation val="minMax"/>
        </c:scaling>
        <c:delete val="0"/>
        <c:axPos val="b"/>
        <c:numFmt formatCode="mmm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9310448"/>
        <c:crosses val="autoZero"/>
        <c:auto val="0"/>
        <c:lblOffset val="100"/>
        <c:baseTimeUnit val="days"/>
        <c:majorUnit val="1"/>
        <c:majorTimeUnit val="months"/>
        <c:minorUnit val="15"/>
        <c:minorTimeUnit val="months"/>
      </c:dateAx>
      <c:valAx>
        <c:axId val="-219310448"/>
        <c:scaling>
          <c:orientation val="minMax"/>
          <c:min val="0.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9303184"/>
        <c:crossesAt val="42736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335092348284998"/>
          <c:y val="3.1630245471804402E-2"/>
          <c:w val="0.267810026385224"/>
          <c:h val="5.352810772151510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'S32-Data'!$B$4</c:f>
              <c:strCache>
                <c:ptCount val="1"/>
                <c:pt idx="0">
                  <c:v>Rating in Nov of first year</c:v>
                </c:pt>
              </c:strCache>
            </c:strRef>
          </c:tx>
          <c:spPr>
            <a:gradFill rotWithShape="0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B82-4CE1-A200-C47D1CFE8F14}"/>
              </c:ext>
            </c:extLst>
          </c:dPt>
          <c:dPt>
            <c:idx val="1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B9AE-465F-9E4E-55C7E953720E}"/>
              </c:ext>
            </c:extLst>
          </c:dPt>
          <c:dPt>
            <c:idx val="2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B82-4CE1-A200-C47D1CFE8F14}"/>
              </c:ext>
            </c:extLst>
          </c:dPt>
          <c:dPt>
            <c:idx val="3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9AE-465F-9E4E-55C7E953720E}"/>
              </c:ext>
            </c:extLst>
          </c:dPt>
          <c:dPt>
            <c:idx val="4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B82-4CE1-A200-C47D1CFE8F14}"/>
              </c:ext>
            </c:extLst>
          </c:dPt>
          <c:dPt>
            <c:idx val="5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B82-4CE1-A200-C47D1CFE8F14}"/>
              </c:ext>
            </c:extLst>
          </c:dPt>
          <c:dPt>
            <c:idx val="6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B9AE-465F-9E4E-55C7E953720E}"/>
              </c:ext>
            </c:extLst>
          </c:dPt>
          <c:dPt>
            <c:idx val="7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B82-4CE1-A200-C47D1CFE8F14}"/>
              </c:ext>
            </c:extLst>
          </c:dPt>
          <c:dPt>
            <c:idx val="8"/>
            <c:invertIfNegative val="0"/>
            <c:bubble3D val="0"/>
            <c:spPr>
              <a:solidFill>
                <a:srgbClr val="0D3A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9AE-465F-9E4E-55C7E953720E}"/>
              </c:ext>
            </c:extLst>
          </c:dPt>
          <c:dPt>
            <c:idx val="9"/>
            <c:invertIfNegative val="0"/>
            <c:bubble3D val="0"/>
            <c:spPr>
              <a:solidFill>
                <a:srgbClr val="B2283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B82-4CE1-A200-C47D1CFE8F14}"/>
              </c:ext>
            </c:extLst>
          </c:dPt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'S32-Data'!$C$5:$C$14</c:f>
              <c:strCache>
                <c:ptCount val="10"/>
                <c:pt idx="0">
                  <c:v>Trump 
Nov. '17</c:v>
                </c:pt>
                <c:pt idx="1">
                  <c:v>Obama 
Nov. '09</c:v>
                </c:pt>
                <c:pt idx="2">
                  <c:v>W. Bush 
Nov. '01</c:v>
                </c:pt>
                <c:pt idx="3">
                  <c:v>Clinton 
Nov. '03</c:v>
                </c:pt>
                <c:pt idx="4">
                  <c:v>H.W. Bush 
Nov. '89</c:v>
                </c:pt>
                <c:pt idx="5">
                  <c:v>Reagan 
Nov. '81</c:v>
                </c:pt>
                <c:pt idx="6">
                  <c:v>Carter 
Nov. '77</c:v>
                </c:pt>
                <c:pt idx="7">
                  <c:v>Nixon 
Nov. '69</c:v>
                </c:pt>
                <c:pt idx="8">
                  <c:v>Kennedy 
Nov. '61</c:v>
                </c:pt>
                <c:pt idx="9">
                  <c:v>Eisenhower 
Nov. '53</c:v>
                </c:pt>
              </c:strCache>
            </c:strRef>
          </c:cat>
          <c:val>
            <c:numRef>
              <c:f>'S32-Data'!$B$5:$B$14</c:f>
              <c:numCache>
                <c:formatCode>0%</c:formatCode>
                <c:ptCount val="10"/>
                <c:pt idx="0">
                  <c:v>0.38</c:v>
                </c:pt>
                <c:pt idx="1">
                  <c:v>0.51</c:v>
                </c:pt>
                <c:pt idx="2">
                  <c:v>0.87</c:v>
                </c:pt>
                <c:pt idx="3">
                  <c:v>0.49</c:v>
                </c:pt>
                <c:pt idx="4">
                  <c:v>0.7</c:v>
                </c:pt>
                <c:pt idx="5">
                  <c:v>0.53</c:v>
                </c:pt>
                <c:pt idx="6">
                  <c:v>0.56000000000000005</c:v>
                </c:pt>
                <c:pt idx="7">
                  <c:v>0.67</c:v>
                </c:pt>
                <c:pt idx="8">
                  <c:v>0.79</c:v>
                </c:pt>
                <c:pt idx="9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82-4CE1-A200-C47D1CFE8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0715920"/>
        <c:axId val="-219257072"/>
      </c:barChart>
      <c:catAx>
        <c:axId val="-13071592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n-US"/>
          </a:p>
        </c:txPr>
        <c:crossAx val="-219257072"/>
        <c:crosses val="autoZero"/>
        <c:auto val="1"/>
        <c:lblAlgn val="ctr"/>
        <c:lblOffset val="100"/>
        <c:noMultiLvlLbl val="0"/>
      </c:catAx>
      <c:valAx>
        <c:axId val="-21925707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-13071592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6.1750010215180798E-2"/>
          <c:y val="5.9821003275718702E-2"/>
          <c:w val="0.87081708769376698"/>
          <c:h val="0.84857383872993997"/>
        </c:manualLayout>
      </c:layout>
      <c:lineChart>
        <c:grouping val="standard"/>
        <c:varyColors val="1"/>
        <c:ser>
          <c:idx val="0"/>
          <c:order val="0"/>
          <c:tx>
            <c:strRef>
              <c:f>'S6-Data'!$F$1</c:f>
              <c:strCache>
                <c:ptCount val="1"/>
                <c:pt idx="0">
                  <c:v>Annual Percentage Change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dLbls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2016:</a:t>
                    </a:r>
                  </a:p>
                  <a:p>
                    <a:fld id="{6129E25E-1826-498B-9184-EB0A30CE13F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AFE-4E16-BCB1-F91352F383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'S6-Data'!$D$2:$D$33</c:f>
              <c:numCache>
                <c:formatCode>m/d/yyyy</c:formatCode>
                <c:ptCount val="32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  <c:pt idx="31">
                  <c:v>42370</c:v>
                </c:pt>
              </c:numCache>
            </c:numRef>
          </c:cat>
          <c:val>
            <c:numRef>
              <c:f>'S6-Data'!$F$2:$F$33</c:f>
              <c:numCache>
                <c:formatCode>0.0%</c:formatCode>
                <c:ptCount val="32"/>
                <c:pt idx="0">
                  <c:v>1.8708800000000001E-2</c:v>
                </c:pt>
                <c:pt idx="1">
                  <c:v>3.6014200000000003E-2</c:v>
                </c:pt>
                <c:pt idx="2">
                  <c:v>1.1945900000000001E-2</c:v>
                </c:pt>
                <c:pt idx="3">
                  <c:v>8.2369000000000001E-3</c:v>
                </c:pt>
                <c:pt idx="4">
                  <c:v>1.7280299999999998E-2</c:v>
                </c:pt>
                <c:pt idx="5">
                  <c:v>-1.2804899999999999E-2</c:v>
                </c:pt>
                <c:pt idx="6">
                  <c:v>-2.9222100000000001E-2</c:v>
                </c:pt>
                <c:pt idx="7">
                  <c:v>-7.7426999999999999E-3</c:v>
                </c:pt>
                <c:pt idx="8">
                  <c:v>-5.3318000000000003E-3</c:v>
                </c:pt>
                <c:pt idx="9">
                  <c:v>1.1620600000000002E-2</c:v>
                </c:pt>
                <c:pt idx="10">
                  <c:v>3.1328599999999998E-2</c:v>
                </c:pt>
                <c:pt idx="11">
                  <c:v>1.45322E-2</c:v>
                </c:pt>
                <c:pt idx="12">
                  <c:v>2.0571100000000002E-2</c:v>
                </c:pt>
                <c:pt idx="13">
                  <c:v>3.6763400000000002E-2</c:v>
                </c:pt>
                <c:pt idx="14">
                  <c:v>2.4752E-2</c:v>
                </c:pt>
                <c:pt idx="15">
                  <c:v>-2.0625999999999999E-3</c:v>
                </c:pt>
                <c:pt idx="16">
                  <c:v>-2.2171400000000001E-2</c:v>
                </c:pt>
                <c:pt idx="17">
                  <c:v>-1.1302099999999999E-2</c:v>
                </c:pt>
                <c:pt idx="18">
                  <c:v>-1.2543999999999999E-3</c:v>
                </c:pt>
                <c:pt idx="19">
                  <c:v>-3.4673E-3</c:v>
                </c:pt>
                <c:pt idx="20">
                  <c:v>1.0704400000000001E-2</c:v>
                </c:pt>
                <c:pt idx="21">
                  <c:v>7.7983999999999996E-3</c:v>
                </c:pt>
                <c:pt idx="22">
                  <c:v>1.3419499999999999E-2</c:v>
                </c:pt>
                <c:pt idx="23">
                  <c:v>-3.5649799999999995E-2</c:v>
                </c:pt>
                <c:pt idx="24">
                  <c:v>-7.0082999999999994E-3</c:v>
                </c:pt>
                <c:pt idx="25">
                  <c:v>-2.5824799999999998E-2</c:v>
                </c:pt>
                <c:pt idx="26">
                  <c:v>-1.5559E-2</c:v>
                </c:pt>
                <c:pt idx="27">
                  <c:v>-1.3108E-3</c:v>
                </c:pt>
                <c:pt idx="28">
                  <c:v>3.53078E-2</c:v>
                </c:pt>
                <c:pt idx="29">
                  <c:v>-1.4778899999999999E-2</c:v>
                </c:pt>
                <c:pt idx="30">
                  <c:v>5.2060700000000001E-2</c:v>
                </c:pt>
                <c:pt idx="31">
                  <c:v>3.16093E-2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B-4CF4-877C-83B1B5D8E719}"/>
            </c:ext>
          </c:extLst>
        </c:ser>
        <c:ser>
          <c:idx val="1"/>
          <c:order val="1"/>
          <c:tx>
            <c:strRef>
              <c:f>'S6-Data'!$H$1</c:f>
              <c:strCache>
                <c:ptCount val="1"/>
                <c:pt idx="0">
                  <c:v>Zero line</c:v>
                </c:pt>
              </c:strCache>
            </c:strRef>
          </c:tx>
          <c:spPr>
            <a:ln w="1270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'S6-Data'!$D$2:$D$33</c:f>
              <c:numCache>
                <c:formatCode>m/d/yyyy</c:formatCode>
                <c:ptCount val="32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  <c:pt idx="31">
                  <c:v>42370</c:v>
                </c:pt>
              </c:numCache>
            </c:numRef>
          </c:cat>
          <c:val>
            <c:numRef>
              <c:f>'S6-Data'!$H$2:$H$33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4B-4CF4-877C-83B1B5D8E719}"/>
            </c:ext>
          </c:extLst>
        </c:ser>
        <c:ser>
          <c:idx val="2"/>
          <c:order val="2"/>
          <c:tx>
            <c:strRef>
              <c:f>'S6-Data'!$G$1</c:f>
              <c:strCache>
                <c:ptCount val="1"/>
                <c:pt idx="0">
                  <c:v>1985-2014 Average</c:v>
                </c:pt>
              </c:strCache>
            </c:strRef>
          </c:tx>
          <c:spPr>
            <a:ln w="28575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9.4233072717901295E-2"/>
                  <c:y val="-0.2569445432731680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1986-2016 Average</a:t>
                    </a:r>
                  </a:p>
                  <a:p>
                    <a:pPr>
                      <a:defRPr/>
                    </a:pPr>
                    <a:fld id="{B5748F64-5A36-4B9C-B579-728D3A305A5F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34B-4CF4-877C-83B1B5D8E71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cat>
            <c:numRef>
              <c:f>'S6-Data'!$D$2:$D$33</c:f>
              <c:numCache>
                <c:formatCode>m/d/yyyy</c:formatCode>
                <c:ptCount val="32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  <c:pt idx="31">
                  <c:v>42370</c:v>
                </c:pt>
              </c:numCache>
            </c:numRef>
          </c:cat>
          <c:val>
            <c:numRef>
              <c:f>'S6-Data'!$G$2:$G$33</c:f>
              <c:numCache>
                <c:formatCode>0.00%</c:formatCode>
                <c:ptCount val="32"/>
                <c:pt idx="0">
                  <c:v>4.4146733333333332E-3</c:v>
                </c:pt>
                <c:pt idx="1">
                  <c:v>4.4146733333333332E-3</c:v>
                </c:pt>
                <c:pt idx="2">
                  <c:v>4.4146733333333332E-3</c:v>
                </c:pt>
                <c:pt idx="3">
                  <c:v>4.4146733333333332E-3</c:v>
                </c:pt>
                <c:pt idx="4">
                  <c:v>4.4146733333333332E-3</c:v>
                </c:pt>
                <c:pt idx="5">
                  <c:v>4.4146733333333332E-3</c:v>
                </c:pt>
                <c:pt idx="6">
                  <c:v>4.4146733333333332E-3</c:v>
                </c:pt>
                <c:pt idx="7">
                  <c:v>4.4146733333333332E-3</c:v>
                </c:pt>
                <c:pt idx="8">
                  <c:v>4.4146733333333332E-3</c:v>
                </c:pt>
                <c:pt idx="9">
                  <c:v>4.4146733333333332E-3</c:v>
                </c:pt>
                <c:pt idx="10">
                  <c:v>4.4146733333333332E-3</c:v>
                </c:pt>
                <c:pt idx="11">
                  <c:v>4.4146733333333332E-3</c:v>
                </c:pt>
                <c:pt idx="12">
                  <c:v>4.4146733333333332E-3</c:v>
                </c:pt>
                <c:pt idx="13">
                  <c:v>4.4146733333333332E-3</c:v>
                </c:pt>
                <c:pt idx="14">
                  <c:v>4.4146733333333332E-3</c:v>
                </c:pt>
                <c:pt idx="15">
                  <c:v>4.4146733333333332E-3</c:v>
                </c:pt>
                <c:pt idx="16">
                  <c:v>4.4146733333333332E-3</c:v>
                </c:pt>
                <c:pt idx="17">
                  <c:v>4.4146733333333332E-3</c:v>
                </c:pt>
                <c:pt idx="18">
                  <c:v>4.4146733333333332E-3</c:v>
                </c:pt>
                <c:pt idx="19">
                  <c:v>4.4146733333333332E-3</c:v>
                </c:pt>
                <c:pt idx="20">
                  <c:v>4.4146733333333332E-3</c:v>
                </c:pt>
                <c:pt idx="21">
                  <c:v>4.4146733333333332E-3</c:v>
                </c:pt>
                <c:pt idx="22">
                  <c:v>4.4146733333333332E-3</c:v>
                </c:pt>
                <c:pt idx="23">
                  <c:v>4.4146733333333332E-3</c:v>
                </c:pt>
                <c:pt idx="24">
                  <c:v>4.4146733333333332E-3</c:v>
                </c:pt>
                <c:pt idx="25">
                  <c:v>4.4146733333333332E-3</c:v>
                </c:pt>
                <c:pt idx="26">
                  <c:v>4.4146733333333332E-3</c:v>
                </c:pt>
                <c:pt idx="27">
                  <c:v>4.4146733333333332E-3</c:v>
                </c:pt>
                <c:pt idx="28">
                  <c:v>4.4146733333333332E-3</c:v>
                </c:pt>
                <c:pt idx="29">
                  <c:v>4.4146733333333332E-3</c:v>
                </c:pt>
                <c:pt idx="30">
                  <c:v>4.4146733333333332E-3</c:v>
                </c:pt>
                <c:pt idx="31">
                  <c:v>4.4146733333333332E-3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4B-4CF4-877C-83B1B5D8E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2233856"/>
        <c:axId val="-132243776"/>
      </c:lineChart>
      <c:dateAx>
        <c:axId val="-132233856"/>
        <c:scaling>
          <c:orientation val="minMax"/>
          <c:max val="42370"/>
          <c:min val="31413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/>
        </c:spPr>
        <c:txPr>
          <a:bodyPr rot="0" vert="horz"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2243776"/>
        <c:crossesAt val="-10000"/>
        <c:auto val="1"/>
        <c:lblOffset val="100"/>
        <c:baseTimeUnit val="years"/>
        <c:majorUnit val="2"/>
        <c:majorTimeUnit val="years"/>
      </c:dateAx>
      <c:valAx>
        <c:axId val="-13224377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404040"/>
                </a:solidFill>
              </a:defRPr>
            </a:pPr>
            <a:endParaRPr lang="en-US"/>
          </a:p>
        </c:txPr>
        <c:crossAx val="-13223385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dLbls>
            <c:dLbl>
              <c:idx val="27"/>
              <c:layout>
                <c:manualLayout>
                  <c:x val="-6.01851851851853E-2"/>
                  <c:y val="5.59115266841643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2016:</a:t>
                    </a:r>
                  </a:p>
                  <a:p>
                    <a:fld id="{2E841205-0463-48F0-A8A2-60EA5D74C14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77-44FD-B450-110FC72BF9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'S7-Data'!$C$2:$C$29</c:f>
              <c:strCache>
                <c:ptCount val="28"/>
                <c:pt idx="0">
                  <c:v>'89</c:v>
                </c:pt>
                <c:pt idx="1">
                  <c:v>'90</c:v>
                </c:pt>
                <c:pt idx="2">
                  <c:v>'91</c:v>
                </c:pt>
                <c:pt idx="3">
                  <c:v>'92</c:v>
                </c:pt>
                <c:pt idx="4">
                  <c:v>'93</c:v>
                </c:pt>
                <c:pt idx="5">
                  <c:v>'94</c:v>
                </c:pt>
                <c:pt idx="6">
                  <c:v>'95</c:v>
                </c:pt>
                <c:pt idx="7">
                  <c:v>'96</c:v>
                </c:pt>
                <c:pt idx="8">
                  <c:v>'97</c:v>
                </c:pt>
                <c:pt idx="9">
                  <c:v>'98</c:v>
                </c:pt>
                <c:pt idx="10">
                  <c:v>'99</c:v>
                </c:pt>
                <c:pt idx="11">
                  <c:v>'00</c:v>
                </c:pt>
                <c:pt idx="12">
                  <c:v>'01</c:v>
                </c:pt>
                <c:pt idx="13">
                  <c:v>'02</c:v>
                </c:pt>
                <c:pt idx="14">
                  <c:v>'03</c:v>
                </c:pt>
                <c:pt idx="15">
                  <c:v>'04</c:v>
                </c:pt>
                <c:pt idx="16">
                  <c:v>'05</c:v>
                </c:pt>
                <c:pt idx="17">
                  <c:v>'06</c:v>
                </c:pt>
                <c:pt idx="18">
                  <c:v>'07</c:v>
                </c:pt>
                <c:pt idx="19">
                  <c:v>'08</c:v>
                </c:pt>
                <c:pt idx="20">
                  <c:v>'09</c:v>
                </c:pt>
                <c:pt idx="21">
                  <c:v>'10</c:v>
                </c:pt>
                <c:pt idx="22">
                  <c:v>'11</c:v>
                </c:pt>
                <c:pt idx="23">
                  <c:v>'12</c:v>
                </c:pt>
                <c:pt idx="24">
                  <c:v>'13</c:v>
                </c:pt>
                <c:pt idx="25">
                  <c:v>'14</c:v>
                </c:pt>
                <c:pt idx="26">
                  <c:v>'15</c:v>
                </c:pt>
                <c:pt idx="27">
                  <c:v>'16</c:v>
                </c:pt>
              </c:strCache>
            </c:strRef>
          </c:cat>
          <c:val>
            <c:numRef>
              <c:f>'S7-Data'!$E$2:$E$29</c:f>
              <c:numCache>
                <c:formatCode>General</c:formatCode>
                <c:ptCount val="28"/>
                <c:pt idx="0">
                  <c:v>69.2</c:v>
                </c:pt>
                <c:pt idx="1">
                  <c:v>71</c:v>
                </c:pt>
                <c:pt idx="2">
                  <c:v>69.3</c:v>
                </c:pt>
                <c:pt idx="3">
                  <c:v>68.400000000000006</c:v>
                </c:pt>
                <c:pt idx="4">
                  <c:v>67</c:v>
                </c:pt>
                <c:pt idx="5">
                  <c:v>65.900000000000006</c:v>
                </c:pt>
                <c:pt idx="6">
                  <c:v>64.599999999999994</c:v>
                </c:pt>
                <c:pt idx="7">
                  <c:v>64.099999999999994</c:v>
                </c:pt>
                <c:pt idx="8">
                  <c:v>63.6</c:v>
                </c:pt>
                <c:pt idx="9">
                  <c:v>64.3</c:v>
                </c:pt>
                <c:pt idx="10">
                  <c:v>64.400000000000006</c:v>
                </c:pt>
                <c:pt idx="11">
                  <c:v>65.900000000000006</c:v>
                </c:pt>
                <c:pt idx="12">
                  <c:v>65.099999999999994</c:v>
                </c:pt>
                <c:pt idx="13">
                  <c:v>65</c:v>
                </c:pt>
                <c:pt idx="14">
                  <c:v>66.099999999999994</c:v>
                </c:pt>
                <c:pt idx="15">
                  <c:v>66.400000000000006</c:v>
                </c:pt>
                <c:pt idx="16">
                  <c:v>66.7</c:v>
                </c:pt>
                <c:pt idx="17">
                  <c:v>68.599999999999994</c:v>
                </c:pt>
                <c:pt idx="18">
                  <c:v>69.3</c:v>
                </c:pt>
                <c:pt idx="19">
                  <c:v>68.099999999999994</c:v>
                </c:pt>
                <c:pt idx="20">
                  <c:v>66.2</c:v>
                </c:pt>
                <c:pt idx="21">
                  <c:v>64.099999999999994</c:v>
                </c:pt>
                <c:pt idx="22">
                  <c:v>63.2</c:v>
                </c:pt>
                <c:pt idx="23">
                  <c:v>63</c:v>
                </c:pt>
                <c:pt idx="24">
                  <c:v>62.5</c:v>
                </c:pt>
                <c:pt idx="25">
                  <c:v>62.9</c:v>
                </c:pt>
                <c:pt idx="26">
                  <c:v>62.5</c:v>
                </c:pt>
                <c:pt idx="27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A-41E4-8565-DE1743EE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2165552"/>
        <c:axId val="-132162800"/>
      </c:lineChart>
      <c:catAx>
        <c:axId val="-132165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/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2162800"/>
        <c:crosses val="autoZero"/>
        <c:auto val="1"/>
        <c:lblAlgn val="ctr"/>
        <c:lblOffset val="100"/>
        <c:tickMarkSkip val="1"/>
        <c:noMultiLvlLbl val="1"/>
      </c:catAx>
      <c:valAx>
        <c:axId val="-13216280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2165552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5.21116082162306E-2"/>
          <c:y val="0.13957806749503299"/>
          <c:w val="0.92418504984947603"/>
          <c:h val="0.764609702773279"/>
        </c:manualLayout>
      </c:layout>
      <c:lineChart>
        <c:grouping val="standard"/>
        <c:varyColors val="1"/>
        <c:ser>
          <c:idx val="0"/>
          <c:order val="0"/>
          <c:tx>
            <c:strRef>
              <c:f>'S8-Data'!$G$4</c:f>
              <c:strCache>
                <c:ptCount val="1"/>
                <c:pt idx="0">
                  <c:v>3 month Treasury bill: secondary market rate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cat>
            <c:numRef>
              <c:f>'S8-Data'!$E$5:$E$187</c:f>
              <c:numCache>
                <c:formatCode>m/d/yyyy</c:formatCode>
                <c:ptCount val="183"/>
                <c:pt idx="0">
                  <c:v>26299</c:v>
                </c:pt>
                <c:pt idx="1">
                  <c:v>26390</c:v>
                </c:pt>
                <c:pt idx="2">
                  <c:v>26481</c:v>
                </c:pt>
                <c:pt idx="3">
                  <c:v>26573</c:v>
                </c:pt>
                <c:pt idx="4">
                  <c:v>26665</c:v>
                </c:pt>
                <c:pt idx="5">
                  <c:v>26755</c:v>
                </c:pt>
                <c:pt idx="6">
                  <c:v>26846</c:v>
                </c:pt>
                <c:pt idx="7">
                  <c:v>26938</c:v>
                </c:pt>
                <c:pt idx="8">
                  <c:v>27030</c:v>
                </c:pt>
                <c:pt idx="9">
                  <c:v>27120</c:v>
                </c:pt>
                <c:pt idx="10">
                  <c:v>27211</c:v>
                </c:pt>
                <c:pt idx="11">
                  <c:v>27303</c:v>
                </c:pt>
                <c:pt idx="12">
                  <c:v>27395</c:v>
                </c:pt>
                <c:pt idx="13">
                  <c:v>27485</c:v>
                </c:pt>
                <c:pt idx="14">
                  <c:v>27576</c:v>
                </c:pt>
                <c:pt idx="15">
                  <c:v>27668</c:v>
                </c:pt>
                <c:pt idx="16">
                  <c:v>27760</c:v>
                </c:pt>
                <c:pt idx="17">
                  <c:v>27851</c:v>
                </c:pt>
                <c:pt idx="18">
                  <c:v>27942</c:v>
                </c:pt>
                <c:pt idx="19">
                  <c:v>28034</c:v>
                </c:pt>
                <c:pt idx="20">
                  <c:v>28126</c:v>
                </c:pt>
                <c:pt idx="21">
                  <c:v>28216</c:v>
                </c:pt>
                <c:pt idx="22">
                  <c:v>28307</c:v>
                </c:pt>
                <c:pt idx="23">
                  <c:v>28399</c:v>
                </c:pt>
                <c:pt idx="24">
                  <c:v>28491</c:v>
                </c:pt>
                <c:pt idx="25">
                  <c:v>28581</c:v>
                </c:pt>
                <c:pt idx="26">
                  <c:v>28672</c:v>
                </c:pt>
                <c:pt idx="27">
                  <c:v>28764</c:v>
                </c:pt>
                <c:pt idx="28">
                  <c:v>28856</c:v>
                </c:pt>
                <c:pt idx="29">
                  <c:v>28946</c:v>
                </c:pt>
                <c:pt idx="30">
                  <c:v>29037</c:v>
                </c:pt>
                <c:pt idx="31">
                  <c:v>29129</c:v>
                </c:pt>
                <c:pt idx="32">
                  <c:v>29221</c:v>
                </c:pt>
                <c:pt idx="33">
                  <c:v>29312</c:v>
                </c:pt>
                <c:pt idx="34">
                  <c:v>29403</c:v>
                </c:pt>
                <c:pt idx="35">
                  <c:v>29495</c:v>
                </c:pt>
                <c:pt idx="36">
                  <c:v>29587</c:v>
                </c:pt>
                <c:pt idx="37">
                  <c:v>29677</c:v>
                </c:pt>
                <c:pt idx="38">
                  <c:v>29768</c:v>
                </c:pt>
                <c:pt idx="39">
                  <c:v>29860</c:v>
                </c:pt>
                <c:pt idx="40">
                  <c:v>29952</c:v>
                </c:pt>
                <c:pt idx="41">
                  <c:v>30042</c:v>
                </c:pt>
                <c:pt idx="42">
                  <c:v>30133</c:v>
                </c:pt>
                <c:pt idx="43">
                  <c:v>30225</c:v>
                </c:pt>
                <c:pt idx="44">
                  <c:v>30317</c:v>
                </c:pt>
                <c:pt idx="45">
                  <c:v>30407</c:v>
                </c:pt>
                <c:pt idx="46">
                  <c:v>30498</c:v>
                </c:pt>
                <c:pt idx="47">
                  <c:v>30590</c:v>
                </c:pt>
                <c:pt idx="48">
                  <c:v>30682</c:v>
                </c:pt>
                <c:pt idx="49">
                  <c:v>30773</c:v>
                </c:pt>
                <c:pt idx="50">
                  <c:v>30864</c:v>
                </c:pt>
                <c:pt idx="51">
                  <c:v>30956</c:v>
                </c:pt>
                <c:pt idx="52">
                  <c:v>31048</c:v>
                </c:pt>
                <c:pt idx="53">
                  <c:v>31138</c:v>
                </c:pt>
                <c:pt idx="54">
                  <c:v>31229</c:v>
                </c:pt>
                <c:pt idx="55">
                  <c:v>31321</c:v>
                </c:pt>
                <c:pt idx="56">
                  <c:v>31413</c:v>
                </c:pt>
                <c:pt idx="57">
                  <c:v>31503</c:v>
                </c:pt>
                <c:pt idx="58">
                  <c:v>31594</c:v>
                </c:pt>
                <c:pt idx="59">
                  <c:v>31686</c:v>
                </c:pt>
                <c:pt idx="60">
                  <c:v>31778</c:v>
                </c:pt>
                <c:pt idx="61">
                  <c:v>31868</c:v>
                </c:pt>
                <c:pt idx="62">
                  <c:v>31959</c:v>
                </c:pt>
                <c:pt idx="63">
                  <c:v>32051</c:v>
                </c:pt>
                <c:pt idx="64">
                  <c:v>32143</c:v>
                </c:pt>
                <c:pt idx="65">
                  <c:v>32234</c:v>
                </c:pt>
                <c:pt idx="66">
                  <c:v>32325</c:v>
                </c:pt>
                <c:pt idx="67">
                  <c:v>32417</c:v>
                </c:pt>
                <c:pt idx="68">
                  <c:v>32509</c:v>
                </c:pt>
                <c:pt idx="69">
                  <c:v>32599</c:v>
                </c:pt>
                <c:pt idx="70">
                  <c:v>32690</c:v>
                </c:pt>
                <c:pt idx="71">
                  <c:v>32782</c:v>
                </c:pt>
                <c:pt idx="72">
                  <c:v>32874</c:v>
                </c:pt>
                <c:pt idx="73">
                  <c:v>32964</c:v>
                </c:pt>
                <c:pt idx="74">
                  <c:v>33055</c:v>
                </c:pt>
                <c:pt idx="75">
                  <c:v>33147</c:v>
                </c:pt>
                <c:pt idx="76">
                  <c:v>33239</c:v>
                </c:pt>
                <c:pt idx="77">
                  <c:v>33329</c:v>
                </c:pt>
                <c:pt idx="78">
                  <c:v>33420</c:v>
                </c:pt>
                <c:pt idx="79">
                  <c:v>33512</c:v>
                </c:pt>
                <c:pt idx="80">
                  <c:v>33604</c:v>
                </c:pt>
                <c:pt idx="81">
                  <c:v>33695</c:v>
                </c:pt>
                <c:pt idx="82">
                  <c:v>33786</c:v>
                </c:pt>
                <c:pt idx="83">
                  <c:v>33878</c:v>
                </c:pt>
                <c:pt idx="84">
                  <c:v>33970</c:v>
                </c:pt>
                <c:pt idx="85">
                  <c:v>34060</c:v>
                </c:pt>
                <c:pt idx="86">
                  <c:v>34151</c:v>
                </c:pt>
                <c:pt idx="87">
                  <c:v>34243</c:v>
                </c:pt>
                <c:pt idx="88">
                  <c:v>34335</c:v>
                </c:pt>
                <c:pt idx="89">
                  <c:v>34425</c:v>
                </c:pt>
                <c:pt idx="90">
                  <c:v>34516</c:v>
                </c:pt>
                <c:pt idx="91">
                  <c:v>34608</c:v>
                </c:pt>
                <c:pt idx="92">
                  <c:v>34700</c:v>
                </c:pt>
                <c:pt idx="93">
                  <c:v>34790</c:v>
                </c:pt>
                <c:pt idx="94">
                  <c:v>34881</c:v>
                </c:pt>
                <c:pt idx="95">
                  <c:v>34973</c:v>
                </c:pt>
                <c:pt idx="96">
                  <c:v>35065</c:v>
                </c:pt>
                <c:pt idx="97">
                  <c:v>35156</c:v>
                </c:pt>
                <c:pt idx="98">
                  <c:v>35247</c:v>
                </c:pt>
                <c:pt idx="99">
                  <c:v>35339</c:v>
                </c:pt>
                <c:pt idx="100">
                  <c:v>35431</c:v>
                </c:pt>
                <c:pt idx="101">
                  <c:v>35521</c:v>
                </c:pt>
                <c:pt idx="102">
                  <c:v>35612</c:v>
                </c:pt>
                <c:pt idx="103">
                  <c:v>35704</c:v>
                </c:pt>
                <c:pt idx="104">
                  <c:v>35796</c:v>
                </c:pt>
                <c:pt idx="105">
                  <c:v>35886</c:v>
                </c:pt>
                <c:pt idx="106">
                  <c:v>35977</c:v>
                </c:pt>
                <c:pt idx="107">
                  <c:v>36069</c:v>
                </c:pt>
                <c:pt idx="108">
                  <c:v>36161</c:v>
                </c:pt>
                <c:pt idx="109">
                  <c:v>36251</c:v>
                </c:pt>
                <c:pt idx="110">
                  <c:v>36342</c:v>
                </c:pt>
                <c:pt idx="111">
                  <c:v>36434</c:v>
                </c:pt>
                <c:pt idx="112">
                  <c:v>36526</c:v>
                </c:pt>
                <c:pt idx="113">
                  <c:v>36617</c:v>
                </c:pt>
                <c:pt idx="114">
                  <c:v>36708</c:v>
                </c:pt>
                <c:pt idx="115">
                  <c:v>36800</c:v>
                </c:pt>
                <c:pt idx="116">
                  <c:v>36892</c:v>
                </c:pt>
                <c:pt idx="117">
                  <c:v>36982</c:v>
                </c:pt>
                <c:pt idx="118">
                  <c:v>37073</c:v>
                </c:pt>
                <c:pt idx="119">
                  <c:v>37165</c:v>
                </c:pt>
                <c:pt idx="120">
                  <c:v>37257</c:v>
                </c:pt>
                <c:pt idx="121">
                  <c:v>37347</c:v>
                </c:pt>
                <c:pt idx="122">
                  <c:v>37438</c:v>
                </c:pt>
                <c:pt idx="123">
                  <c:v>37530</c:v>
                </c:pt>
                <c:pt idx="124">
                  <c:v>37622</c:v>
                </c:pt>
                <c:pt idx="125">
                  <c:v>37712</c:v>
                </c:pt>
                <c:pt idx="126">
                  <c:v>37803</c:v>
                </c:pt>
                <c:pt idx="127">
                  <c:v>37895</c:v>
                </c:pt>
                <c:pt idx="128">
                  <c:v>37987</c:v>
                </c:pt>
                <c:pt idx="129">
                  <c:v>38078</c:v>
                </c:pt>
                <c:pt idx="130">
                  <c:v>38169</c:v>
                </c:pt>
                <c:pt idx="131">
                  <c:v>38261</c:v>
                </c:pt>
                <c:pt idx="132">
                  <c:v>38353</c:v>
                </c:pt>
                <c:pt idx="133">
                  <c:v>38443</c:v>
                </c:pt>
                <c:pt idx="134">
                  <c:v>38534</c:v>
                </c:pt>
                <c:pt idx="135">
                  <c:v>38626</c:v>
                </c:pt>
                <c:pt idx="136">
                  <c:v>38718</c:v>
                </c:pt>
                <c:pt idx="137">
                  <c:v>38808</c:v>
                </c:pt>
                <c:pt idx="138">
                  <c:v>38899</c:v>
                </c:pt>
                <c:pt idx="139">
                  <c:v>38991</c:v>
                </c:pt>
                <c:pt idx="140">
                  <c:v>39083</c:v>
                </c:pt>
                <c:pt idx="141">
                  <c:v>39173</c:v>
                </c:pt>
                <c:pt idx="142">
                  <c:v>39264</c:v>
                </c:pt>
                <c:pt idx="143">
                  <c:v>39356</c:v>
                </c:pt>
                <c:pt idx="144">
                  <c:v>39448</c:v>
                </c:pt>
                <c:pt idx="145">
                  <c:v>39539</c:v>
                </c:pt>
                <c:pt idx="146">
                  <c:v>39630</c:v>
                </c:pt>
                <c:pt idx="147">
                  <c:v>39722</c:v>
                </c:pt>
                <c:pt idx="148">
                  <c:v>39814</c:v>
                </c:pt>
                <c:pt idx="149">
                  <c:v>39904</c:v>
                </c:pt>
                <c:pt idx="150">
                  <c:v>39995</c:v>
                </c:pt>
                <c:pt idx="151">
                  <c:v>40087</c:v>
                </c:pt>
                <c:pt idx="152">
                  <c:v>40179</c:v>
                </c:pt>
                <c:pt idx="153">
                  <c:v>40269</c:v>
                </c:pt>
                <c:pt idx="154">
                  <c:v>40360</c:v>
                </c:pt>
                <c:pt idx="155">
                  <c:v>40452</c:v>
                </c:pt>
                <c:pt idx="156">
                  <c:v>40544</c:v>
                </c:pt>
                <c:pt idx="157">
                  <c:v>40634</c:v>
                </c:pt>
                <c:pt idx="158">
                  <c:v>40725</c:v>
                </c:pt>
                <c:pt idx="159">
                  <c:v>40817</c:v>
                </c:pt>
                <c:pt idx="160">
                  <c:v>40909</c:v>
                </c:pt>
                <c:pt idx="161">
                  <c:v>41000</c:v>
                </c:pt>
                <c:pt idx="162">
                  <c:v>41091</c:v>
                </c:pt>
                <c:pt idx="163">
                  <c:v>41183</c:v>
                </c:pt>
                <c:pt idx="164">
                  <c:v>41275</c:v>
                </c:pt>
                <c:pt idx="165">
                  <c:v>41365</c:v>
                </c:pt>
                <c:pt idx="166">
                  <c:v>41456</c:v>
                </c:pt>
                <c:pt idx="167">
                  <c:v>41548</c:v>
                </c:pt>
                <c:pt idx="168">
                  <c:v>41640</c:v>
                </c:pt>
                <c:pt idx="169">
                  <c:v>41730</c:v>
                </c:pt>
                <c:pt idx="170">
                  <c:v>41821</c:v>
                </c:pt>
                <c:pt idx="171">
                  <c:v>41913</c:v>
                </c:pt>
                <c:pt idx="172">
                  <c:v>42005</c:v>
                </c:pt>
                <c:pt idx="173">
                  <c:v>42095</c:v>
                </c:pt>
                <c:pt idx="174">
                  <c:v>42186</c:v>
                </c:pt>
                <c:pt idx="175">
                  <c:v>42278</c:v>
                </c:pt>
                <c:pt idx="176">
                  <c:v>42370</c:v>
                </c:pt>
                <c:pt idx="177">
                  <c:v>42461</c:v>
                </c:pt>
                <c:pt idx="178">
                  <c:v>42552</c:v>
                </c:pt>
                <c:pt idx="179">
                  <c:v>42644</c:v>
                </c:pt>
                <c:pt idx="180">
                  <c:v>42736</c:v>
                </c:pt>
                <c:pt idx="181">
                  <c:v>42826</c:v>
                </c:pt>
                <c:pt idx="182">
                  <c:v>42917</c:v>
                </c:pt>
              </c:numCache>
            </c:numRef>
          </c:cat>
          <c:val>
            <c:numRef>
              <c:f>'S8-Data'!$G$5:$G$187</c:f>
              <c:numCache>
                <c:formatCode>0.00%</c:formatCode>
                <c:ptCount val="183"/>
                <c:pt idx="0">
                  <c:v>3.44E-2</c:v>
                </c:pt>
                <c:pt idx="1">
                  <c:v>3.7699999999999997E-2</c:v>
                </c:pt>
                <c:pt idx="2">
                  <c:v>4.2199999999999994E-2</c:v>
                </c:pt>
                <c:pt idx="3">
                  <c:v>4.8600000000000004E-2</c:v>
                </c:pt>
                <c:pt idx="4">
                  <c:v>5.7000000000000002E-2</c:v>
                </c:pt>
                <c:pt idx="5">
                  <c:v>6.6000000000000003E-2</c:v>
                </c:pt>
                <c:pt idx="6">
                  <c:v>8.3199999999999996E-2</c:v>
                </c:pt>
                <c:pt idx="7">
                  <c:v>7.4999999999999997E-2</c:v>
                </c:pt>
                <c:pt idx="8">
                  <c:v>7.6200000000000004E-2</c:v>
                </c:pt>
                <c:pt idx="9">
                  <c:v>8.1500000000000003E-2</c:v>
                </c:pt>
                <c:pt idx="10">
                  <c:v>8.1900000000000001E-2</c:v>
                </c:pt>
                <c:pt idx="11">
                  <c:v>7.3599999999999999E-2</c:v>
                </c:pt>
                <c:pt idx="12">
                  <c:v>5.7500000000000002E-2</c:v>
                </c:pt>
                <c:pt idx="13">
                  <c:v>5.3899999999999997E-2</c:v>
                </c:pt>
                <c:pt idx="14">
                  <c:v>6.3299999999999995E-2</c:v>
                </c:pt>
                <c:pt idx="15">
                  <c:v>5.6299999999999996E-2</c:v>
                </c:pt>
                <c:pt idx="16">
                  <c:v>4.9200000000000001E-2</c:v>
                </c:pt>
                <c:pt idx="17">
                  <c:v>5.16E-2</c:v>
                </c:pt>
                <c:pt idx="18">
                  <c:v>5.1500000000000004E-2</c:v>
                </c:pt>
                <c:pt idx="19">
                  <c:v>4.6699999999999998E-2</c:v>
                </c:pt>
                <c:pt idx="20">
                  <c:v>4.6300000000000001E-2</c:v>
                </c:pt>
                <c:pt idx="21">
                  <c:v>4.8399999999999999E-2</c:v>
                </c:pt>
                <c:pt idx="22">
                  <c:v>5.5E-2</c:v>
                </c:pt>
                <c:pt idx="23">
                  <c:v>6.1100000000000002E-2</c:v>
                </c:pt>
                <c:pt idx="24">
                  <c:v>6.3899999999999998E-2</c:v>
                </c:pt>
                <c:pt idx="25">
                  <c:v>6.480000000000001E-2</c:v>
                </c:pt>
                <c:pt idx="26">
                  <c:v>7.3099999999999998E-2</c:v>
                </c:pt>
                <c:pt idx="27">
                  <c:v>8.5699999999999998E-2</c:v>
                </c:pt>
                <c:pt idx="28">
                  <c:v>9.3800000000000008E-2</c:v>
                </c:pt>
                <c:pt idx="29">
                  <c:v>9.3800000000000008E-2</c:v>
                </c:pt>
                <c:pt idx="30">
                  <c:v>9.6699999999999994E-2</c:v>
                </c:pt>
                <c:pt idx="31">
                  <c:v>0.11840000000000001</c:v>
                </c:pt>
                <c:pt idx="32">
                  <c:v>0.13350000000000001</c:v>
                </c:pt>
                <c:pt idx="33">
                  <c:v>9.6199999999999994E-2</c:v>
                </c:pt>
                <c:pt idx="34">
                  <c:v>9.1499999999999998E-2</c:v>
                </c:pt>
                <c:pt idx="35">
                  <c:v>0.1361</c:v>
                </c:pt>
                <c:pt idx="36">
                  <c:v>0.1439</c:v>
                </c:pt>
                <c:pt idx="37">
                  <c:v>0.14910000000000001</c:v>
                </c:pt>
                <c:pt idx="38">
                  <c:v>0.15049999999999999</c:v>
                </c:pt>
                <c:pt idx="39">
                  <c:v>0.11749999999999999</c:v>
                </c:pt>
                <c:pt idx="40">
                  <c:v>0.12809999999999999</c:v>
                </c:pt>
                <c:pt idx="41">
                  <c:v>0.1242</c:v>
                </c:pt>
                <c:pt idx="42">
                  <c:v>9.3200000000000005E-2</c:v>
                </c:pt>
                <c:pt idx="43">
                  <c:v>7.9100000000000004E-2</c:v>
                </c:pt>
                <c:pt idx="44">
                  <c:v>8.1099999999999992E-2</c:v>
                </c:pt>
                <c:pt idx="45">
                  <c:v>8.4000000000000005E-2</c:v>
                </c:pt>
                <c:pt idx="46">
                  <c:v>9.1400000000000009E-2</c:v>
                </c:pt>
                <c:pt idx="47">
                  <c:v>8.8000000000000009E-2</c:v>
                </c:pt>
                <c:pt idx="48">
                  <c:v>9.1700000000000004E-2</c:v>
                </c:pt>
                <c:pt idx="49">
                  <c:v>9.8000000000000004E-2</c:v>
                </c:pt>
                <c:pt idx="50">
                  <c:v>0.1032</c:v>
                </c:pt>
                <c:pt idx="51">
                  <c:v>8.8000000000000009E-2</c:v>
                </c:pt>
                <c:pt idx="52">
                  <c:v>8.1799999999999998E-2</c:v>
                </c:pt>
                <c:pt idx="53">
                  <c:v>7.46E-2</c:v>
                </c:pt>
                <c:pt idx="54">
                  <c:v>7.1099999999999997E-2</c:v>
                </c:pt>
                <c:pt idx="55">
                  <c:v>7.17E-2</c:v>
                </c:pt>
                <c:pt idx="56">
                  <c:v>6.9000000000000006E-2</c:v>
                </c:pt>
                <c:pt idx="57">
                  <c:v>6.1399999999999996E-2</c:v>
                </c:pt>
                <c:pt idx="58">
                  <c:v>5.5199999999999999E-2</c:v>
                </c:pt>
                <c:pt idx="59">
                  <c:v>5.3499999999999999E-2</c:v>
                </c:pt>
                <c:pt idx="60">
                  <c:v>5.5399999999999998E-2</c:v>
                </c:pt>
                <c:pt idx="61">
                  <c:v>5.6600000000000004E-2</c:v>
                </c:pt>
                <c:pt idx="62">
                  <c:v>6.0400000000000002E-2</c:v>
                </c:pt>
                <c:pt idx="63">
                  <c:v>5.8600000000000006E-2</c:v>
                </c:pt>
                <c:pt idx="64">
                  <c:v>5.7200000000000001E-2</c:v>
                </c:pt>
                <c:pt idx="65">
                  <c:v>6.2100000000000002E-2</c:v>
                </c:pt>
                <c:pt idx="66">
                  <c:v>7.0099999999999996E-2</c:v>
                </c:pt>
                <c:pt idx="67">
                  <c:v>7.7300000000000008E-2</c:v>
                </c:pt>
                <c:pt idx="68">
                  <c:v>8.539999999999999E-2</c:v>
                </c:pt>
                <c:pt idx="69">
                  <c:v>8.4100000000000008E-2</c:v>
                </c:pt>
                <c:pt idx="70">
                  <c:v>7.8399999999999997E-2</c:v>
                </c:pt>
                <c:pt idx="71">
                  <c:v>7.6499999999999999E-2</c:v>
                </c:pt>
                <c:pt idx="72">
                  <c:v>7.7600000000000002E-2</c:v>
                </c:pt>
                <c:pt idx="73">
                  <c:v>7.7499999999999999E-2</c:v>
                </c:pt>
                <c:pt idx="74">
                  <c:v>7.4800000000000005E-2</c:v>
                </c:pt>
                <c:pt idx="75">
                  <c:v>6.9900000000000004E-2</c:v>
                </c:pt>
                <c:pt idx="76">
                  <c:v>6.0199999999999997E-2</c:v>
                </c:pt>
                <c:pt idx="77">
                  <c:v>5.5599999999999997E-2</c:v>
                </c:pt>
                <c:pt idx="78">
                  <c:v>5.3800000000000001E-2</c:v>
                </c:pt>
                <c:pt idx="79">
                  <c:v>4.5400000000000003E-2</c:v>
                </c:pt>
                <c:pt idx="80">
                  <c:v>3.8900000000000004E-2</c:v>
                </c:pt>
                <c:pt idx="81">
                  <c:v>3.6799999999999999E-2</c:v>
                </c:pt>
                <c:pt idx="82">
                  <c:v>3.0800000000000001E-2</c:v>
                </c:pt>
                <c:pt idx="83">
                  <c:v>3.0699999999999998E-2</c:v>
                </c:pt>
                <c:pt idx="84">
                  <c:v>2.9600000000000001E-2</c:v>
                </c:pt>
                <c:pt idx="85">
                  <c:v>2.9700000000000001E-2</c:v>
                </c:pt>
                <c:pt idx="86">
                  <c:v>0.03</c:v>
                </c:pt>
                <c:pt idx="87">
                  <c:v>3.0600000000000002E-2</c:v>
                </c:pt>
                <c:pt idx="88">
                  <c:v>3.2400000000000005E-2</c:v>
                </c:pt>
                <c:pt idx="89">
                  <c:v>3.9900000000000005E-2</c:v>
                </c:pt>
                <c:pt idx="90">
                  <c:v>4.4800000000000006E-2</c:v>
                </c:pt>
                <c:pt idx="91">
                  <c:v>5.28E-2</c:v>
                </c:pt>
                <c:pt idx="92">
                  <c:v>5.74E-2</c:v>
                </c:pt>
                <c:pt idx="93">
                  <c:v>5.5999999999999994E-2</c:v>
                </c:pt>
                <c:pt idx="94">
                  <c:v>5.3699999999999998E-2</c:v>
                </c:pt>
                <c:pt idx="95">
                  <c:v>5.2600000000000001E-2</c:v>
                </c:pt>
                <c:pt idx="96">
                  <c:v>4.9299999999999997E-2</c:v>
                </c:pt>
                <c:pt idx="97">
                  <c:v>5.0199999999999995E-2</c:v>
                </c:pt>
                <c:pt idx="98">
                  <c:v>5.0999999999999997E-2</c:v>
                </c:pt>
                <c:pt idx="99">
                  <c:v>4.9800000000000004E-2</c:v>
                </c:pt>
                <c:pt idx="100">
                  <c:v>5.0599999999999999E-2</c:v>
                </c:pt>
                <c:pt idx="101">
                  <c:v>5.0499999999999996E-2</c:v>
                </c:pt>
                <c:pt idx="102">
                  <c:v>5.0499999999999996E-2</c:v>
                </c:pt>
                <c:pt idx="103">
                  <c:v>5.0900000000000001E-2</c:v>
                </c:pt>
                <c:pt idx="104">
                  <c:v>5.0499999999999996E-2</c:v>
                </c:pt>
                <c:pt idx="105">
                  <c:v>4.9800000000000004E-2</c:v>
                </c:pt>
                <c:pt idx="106">
                  <c:v>4.82E-2</c:v>
                </c:pt>
                <c:pt idx="107">
                  <c:v>4.2500000000000003E-2</c:v>
                </c:pt>
                <c:pt idx="108">
                  <c:v>4.41E-2</c:v>
                </c:pt>
                <c:pt idx="109">
                  <c:v>4.4500000000000005E-2</c:v>
                </c:pt>
                <c:pt idx="110">
                  <c:v>4.6500000000000007E-2</c:v>
                </c:pt>
                <c:pt idx="111">
                  <c:v>5.04E-2</c:v>
                </c:pt>
                <c:pt idx="112">
                  <c:v>5.5199999999999999E-2</c:v>
                </c:pt>
                <c:pt idx="113">
                  <c:v>5.7099999999999998E-2</c:v>
                </c:pt>
                <c:pt idx="114">
                  <c:v>6.0199999999999997E-2</c:v>
                </c:pt>
                <c:pt idx="115">
                  <c:v>6.0199999999999997E-2</c:v>
                </c:pt>
                <c:pt idx="116">
                  <c:v>4.82E-2</c:v>
                </c:pt>
                <c:pt idx="117">
                  <c:v>3.6600000000000001E-2</c:v>
                </c:pt>
                <c:pt idx="118">
                  <c:v>3.1699999999999999E-2</c:v>
                </c:pt>
                <c:pt idx="119">
                  <c:v>1.9099999999999999E-2</c:v>
                </c:pt>
                <c:pt idx="120">
                  <c:v>1.72E-2</c:v>
                </c:pt>
                <c:pt idx="121">
                  <c:v>1.7100000000000001E-2</c:v>
                </c:pt>
                <c:pt idx="122">
                  <c:v>1.6399999999999998E-2</c:v>
                </c:pt>
                <c:pt idx="123">
                  <c:v>1.3300000000000001E-2</c:v>
                </c:pt>
                <c:pt idx="124">
                  <c:v>1.1599999999999999E-2</c:v>
                </c:pt>
                <c:pt idx="125">
                  <c:v>1.04E-2</c:v>
                </c:pt>
                <c:pt idx="126">
                  <c:v>9.300000000000001E-3</c:v>
                </c:pt>
                <c:pt idx="127">
                  <c:v>9.1999999999999998E-3</c:v>
                </c:pt>
                <c:pt idx="128">
                  <c:v>9.1999999999999998E-3</c:v>
                </c:pt>
                <c:pt idx="129">
                  <c:v>1.0800000000000001E-2</c:v>
                </c:pt>
                <c:pt idx="130">
                  <c:v>1.49E-2</c:v>
                </c:pt>
                <c:pt idx="131">
                  <c:v>2.0099999999999996E-2</c:v>
                </c:pt>
                <c:pt idx="132">
                  <c:v>2.5399999999999999E-2</c:v>
                </c:pt>
                <c:pt idx="133">
                  <c:v>2.86E-2</c:v>
                </c:pt>
                <c:pt idx="134">
                  <c:v>3.3599999999999998E-2</c:v>
                </c:pt>
                <c:pt idx="135">
                  <c:v>3.8300000000000001E-2</c:v>
                </c:pt>
                <c:pt idx="136">
                  <c:v>4.3899999999999995E-2</c:v>
                </c:pt>
                <c:pt idx="137">
                  <c:v>4.7E-2</c:v>
                </c:pt>
                <c:pt idx="138">
                  <c:v>4.9100000000000005E-2</c:v>
                </c:pt>
                <c:pt idx="139">
                  <c:v>4.9000000000000002E-2</c:v>
                </c:pt>
                <c:pt idx="140">
                  <c:v>4.9800000000000004E-2</c:v>
                </c:pt>
                <c:pt idx="141">
                  <c:v>4.7400000000000005E-2</c:v>
                </c:pt>
                <c:pt idx="142">
                  <c:v>4.2999999999999997E-2</c:v>
                </c:pt>
                <c:pt idx="143">
                  <c:v>3.39E-2</c:v>
                </c:pt>
                <c:pt idx="144">
                  <c:v>2.0400000000000001E-2</c:v>
                </c:pt>
                <c:pt idx="145">
                  <c:v>1.6299999999999999E-2</c:v>
                </c:pt>
                <c:pt idx="146">
                  <c:v>1.49E-2</c:v>
                </c:pt>
                <c:pt idx="147">
                  <c:v>3.0000000000000001E-3</c:v>
                </c:pt>
                <c:pt idx="148">
                  <c:v>2.0999999999999999E-3</c:v>
                </c:pt>
                <c:pt idx="149">
                  <c:v>1.7000000000000001E-3</c:v>
                </c:pt>
                <c:pt idx="150">
                  <c:v>1.6000000000000001E-3</c:v>
                </c:pt>
                <c:pt idx="151">
                  <c:v>5.9999999999999995E-4</c:v>
                </c:pt>
                <c:pt idx="152">
                  <c:v>1.1000000000000001E-3</c:v>
                </c:pt>
                <c:pt idx="153">
                  <c:v>1.5E-3</c:v>
                </c:pt>
                <c:pt idx="154">
                  <c:v>1.6000000000000001E-3</c:v>
                </c:pt>
                <c:pt idx="155">
                  <c:v>1.4000000000000002E-3</c:v>
                </c:pt>
                <c:pt idx="156">
                  <c:v>1.2999999999999999E-3</c:v>
                </c:pt>
                <c:pt idx="157">
                  <c:v>5.0000000000000001E-4</c:v>
                </c:pt>
                <c:pt idx="158">
                  <c:v>2.0000000000000001E-4</c:v>
                </c:pt>
                <c:pt idx="159">
                  <c:v>1E-4</c:v>
                </c:pt>
                <c:pt idx="160">
                  <c:v>7.000000000000001E-4</c:v>
                </c:pt>
                <c:pt idx="161">
                  <c:v>8.9999999999999998E-4</c:v>
                </c:pt>
                <c:pt idx="162">
                  <c:v>1E-3</c:v>
                </c:pt>
                <c:pt idx="163">
                  <c:v>8.9999999999999998E-4</c:v>
                </c:pt>
                <c:pt idx="164">
                  <c:v>8.9999999999999998E-4</c:v>
                </c:pt>
                <c:pt idx="165">
                  <c:v>5.0000000000000001E-4</c:v>
                </c:pt>
                <c:pt idx="166">
                  <c:v>2.9999999999999997E-4</c:v>
                </c:pt>
                <c:pt idx="167">
                  <c:v>5.9999999999999995E-4</c:v>
                </c:pt>
                <c:pt idx="168">
                  <c:v>5.0000000000000001E-4</c:v>
                </c:pt>
                <c:pt idx="169">
                  <c:v>2.9999999999999997E-4</c:v>
                </c:pt>
                <c:pt idx="170">
                  <c:v>2.9999999999999997E-4</c:v>
                </c:pt>
                <c:pt idx="171">
                  <c:v>2.0000000000000001E-4</c:v>
                </c:pt>
                <c:pt idx="172">
                  <c:v>2.9999999999999997E-4</c:v>
                </c:pt>
                <c:pt idx="173">
                  <c:v>2.0000000000000001E-4</c:v>
                </c:pt>
                <c:pt idx="174">
                  <c:v>4.0000000000000002E-4</c:v>
                </c:pt>
                <c:pt idx="175">
                  <c:v>1.1999999999999999E-3</c:v>
                </c:pt>
                <c:pt idx="176">
                  <c:v>2.8999999999999998E-3</c:v>
                </c:pt>
                <c:pt idx="177">
                  <c:v>2.5999999999999999E-3</c:v>
                </c:pt>
                <c:pt idx="178">
                  <c:v>3.0000000000000001E-3</c:v>
                </c:pt>
                <c:pt idx="179">
                  <c:v>4.3E-3</c:v>
                </c:pt>
                <c:pt idx="180">
                  <c:v>5.8999999999999999E-3</c:v>
                </c:pt>
                <c:pt idx="181">
                  <c:v>8.8999999999999999E-3</c:v>
                </c:pt>
                <c:pt idx="182">
                  <c:v>1.04E-2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62-46ED-A37B-C948F2B27148}"/>
            </c:ext>
          </c:extLst>
        </c:ser>
        <c:ser>
          <c:idx val="1"/>
          <c:order val="1"/>
          <c:tx>
            <c:strRef>
              <c:f>'S8-Data'!$H$4</c:f>
              <c:strCache>
                <c:ptCount val="1"/>
                <c:pt idx="0">
                  <c:v>10 year Treasury constant maturity rate</c:v>
                </c:pt>
              </c:strCache>
            </c:strRef>
          </c:tx>
          <c:spPr>
            <a:ln w="25400" cmpd="sng">
              <a:solidFill>
                <a:srgbClr val="111D31"/>
              </a:solidFill>
            </a:ln>
          </c:spPr>
          <c:marker>
            <c:symbol val="none"/>
          </c:marker>
          <c:cat>
            <c:numRef>
              <c:f>'S8-Data'!$E$5:$E$187</c:f>
              <c:numCache>
                <c:formatCode>m/d/yyyy</c:formatCode>
                <c:ptCount val="183"/>
                <c:pt idx="0">
                  <c:v>26299</c:v>
                </c:pt>
                <c:pt idx="1">
                  <c:v>26390</c:v>
                </c:pt>
                <c:pt idx="2">
                  <c:v>26481</c:v>
                </c:pt>
                <c:pt idx="3">
                  <c:v>26573</c:v>
                </c:pt>
                <c:pt idx="4">
                  <c:v>26665</c:v>
                </c:pt>
                <c:pt idx="5">
                  <c:v>26755</c:v>
                </c:pt>
                <c:pt idx="6">
                  <c:v>26846</c:v>
                </c:pt>
                <c:pt idx="7">
                  <c:v>26938</c:v>
                </c:pt>
                <c:pt idx="8">
                  <c:v>27030</c:v>
                </c:pt>
                <c:pt idx="9">
                  <c:v>27120</c:v>
                </c:pt>
                <c:pt idx="10">
                  <c:v>27211</c:v>
                </c:pt>
                <c:pt idx="11">
                  <c:v>27303</c:v>
                </c:pt>
                <c:pt idx="12">
                  <c:v>27395</c:v>
                </c:pt>
                <c:pt idx="13">
                  <c:v>27485</c:v>
                </c:pt>
                <c:pt idx="14">
                  <c:v>27576</c:v>
                </c:pt>
                <c:pt idx="15">
                  <c:v>27668</c:v>
                </c:pt>
                <c:pt idx="16">
                  <c:v>27760</c:v>
                </c:pt>
                <c:pt idx="17">
                  <c:v>27851</c:v>
                </c:pt>
                <c:pt idx="18">
                  <c:v>27942</c:v>
                </c:pt>
                <c:pt idx="19">
                  <c:v>28034</c:v>
                </c:pt>
                <c:pt idx="20">
                  <c:v>28126</c:v>
                </c:pt>
                <c:pt idx="21">
                  <c:v>28216</c:v>
                </c:pt>
                <c:pt idx="22">
                  <c:v>28307</c:v>
                </c:pt>
                <c:pt idx="23">
                  <c:v>28399</c:v>
                </c:pt>
                <c:pt idx="24">
                  <c:v>28491</c:v>
                </c:pt>
                <c:pt idx="25">
                  <c:v>28581</c:v>
                </c:pt>
                <c:pt idx="26">
                  <c:v>28672</c:v>
                </c:pt>
                <c:pt idx="27">
                  <c:v>28764</c:v>
                </c:pt>
                <c:pt idx="28">
                  <c:v>28856</c:v>
                </c:pt>
                <c:pt idx="29">
                  <c:v>28946</c:v>
                </c:pt>
                <c:pt idx="30">
                  <c:v>29037</c:v>
                </c:pt>
                <c:pt idx="31">
                  <c:v>29129</c:v>
                </c:pt>
                <c:pt idx="32">
                  <c:v>29221</c:v>
                </c:pt>
                <c:pt idx="33">
                  <c:v>29312</c:v>
                </c:pt>
                <c:pt idx="34">
                  <c:v>29403</c:v>
                </c:pt>
                <c:pt idx="35">
                  <c:v>29495</c:v>
                </c:pt>
                <c:pt idx="36">
                  <c:v>29587</c:v>
                </c:pt>
                <c:pt idx="37">
                  <c:v>29677</c:v>
                </c:pt>
                <c:pt idx="38">
                  <c:v>29768</c:v>
                </c:pt>
                <c:pt idx="39">
                  <c:v>29860</c:v>
                </c:pt>
                <c:pt idx="40">
                  <c:v>29952</c:v>
                </c:pt>
                <c:pt idx="41">
                  <c:v>30042</c:v>
                </c:pt>
                <c:pt idx="42">
                  <c:v>30133</c:v>
                </c:pt>
                <c:pt idx="43">
                  <c:v>30225</c:v>
                </c:pt>
                <c:pt idx="44">
                  <c:v>30317</c:v>
                </c:pt>
                <c:pt idx="45">
                  <c:v>30407</c:v>
                </c:pt>
                <c:pt idx="46">
                  <c:v>30498</c:v>
                </c:pt>
                <c:pt idx="47">
                  <c:v>30590</c:v>
                </c:pt>
                <c:pt idx="48">
                  <c:v>30682</c:v>
                </c:pt>
                <c:pt idx="49">
                  <c:v>30773</c:v>
                </c:pt>
                <c:pt idx="50">
                  <c:v>30864</c:v>
                </c:pt>
                <c:pt idx="51">
                  <c:v>30956</c:v>
                </c:pt>
                <c:pt idx="52">
                  <c:v>31048</c:v>
                </c:pt>
                <c:pt idx="53">
                  <c:v>31138</c:v>
                </c:pt>
                <c:pt idx="54">
                  <c:v>31229</c:v>
                </c:pt>
                <c:pt idx="55">
                  <c:v>31321</c:v>
                </c:pt>
                <c:pt idx="56">
                  <c:v>31413</c:v>
                </c:pt>
                <c:pt idx="57">
                  <c:v>31503</c:v>
                </c:pt>
                <c:pt idx="58">
                  <c:v>31594</c:v>
                </c:pt>
                <c:pt idx="59">
                  <c:v>31686</c:v>
                </c:pt>
                <c:pt idx="60">
                  <c:v>31778</c:v>
                </c:pt>
                <c:pt idx="61">
                  <c:v>31868</c:v>
                </c:pt>
                <c:pt idx="62">
                  <c:v>31959</c:v>
                </c:pt>
                <c:pt idx="63">
                  <c:v>32051</c:v>
                </c:pt>
                <c:pt idx="64">
                  <c:v>32143</c:v>
                </c:pt>
                <c:pt idx="65">
                  <c:v>32234</c:v>
                </c:pt>
                <c:pt idx="66">
                  <c:v>32325</c:v>
                </c:pt>
                <c:pt idx="67">
                  <c:v>32417</c:v>
                </c:pt>
                <c:pt idx="68">
                  <c:v>32509</c:v>
                </c:pt>
                <c:pt idx="69">
                  <c:v>32599</c:v>
                </c:pt>
                <c:pt idx="70">
                  <c:v>32690</c:v>
                </c:pt>
                <c:pt idx="71">
                  <c:v>32782</c:v>
                </c:pt>
                <c:pt idx="72">
                  <c:v>32874</c:v>
                </c:pt>
                <c:pt idx="73">
                  <c:v>32964</c:v>
                </c:pt>
                <c:pt idx="74">
                  <c:v>33055</c:v>
                </c:pt>
                <c:pt idx="75">
                  <c:v>33147</c:v>
                </c:pt>
                <c:pt idx="76">
                  <c:v>33239</c:v>
                </c:pt>
                <c:pt idx="77">
                  <c:v>33329</c:v>
                </c:pt>
                <c:pt idx="78">
                  <c:v>33420</c:v>
                </c:pt>
                <c:pt idx="79">
                  <c:v>33512</c:v>
                </c:pt>
                <c:pt idx="80">
                  <c:v>33604</c:v>
                </c:pt>
                <c:pt idx="81">
                  <c:v>33695</c:v>
                </c:pt>
                <c:pt idx="82">
                  <c:v>33786</c:v>
                </c:pt>
                <c:pt idx="83">
                  <c:v>33878</c:v>
                </c:pt>
                <c:pt idx="84">
                  <c:v>33970</c:v>
                </c:pt>
                <c:pt idx="85">
                  <c:v>34060</c:v>
                </c:pt>
                <c:pt idx="86">
                  <c:v>34151</c:v>
                </c:pt>
                <c:pt idx="87">
                  <c:v>34243</c:v>
                </c:pt>
                <c:pt idx="88">
                  <c:v>34335</c:v>
                </c:pt>
                <c:pt idx="89">
                  <c:v>34425</c:v>
                </c:pt>
                <c:pt idx="90">
                  <c:v>34516</c:v>
                </c:pt>
                <c:pt idx="91">
                  <c:v>34608</c:v>
                </c:pt>
                <c:pt idx="92">
                  <c:v>34700</c:v>
                </c:pt>
                <c:pt idx="93">
                  <c:v>34790</c:v>
                </c:pt>
                <c:pt idx="94">
                  <c:v>34881</c:v>
                </c:pt>
                <c:pt idx="95">
                  <c:v>34973</c:v>
                </c:pt>
                <c:pt idx="96">
                  <c:v>35065</c:v>
                </c:pt>
                <c:pt idx="97">
                  <c:v>35156</c:v>
                </c:pt>
                <c:pt idx="98">
                  <c:v>35247</c:v>
                </c:pt>
                <c:pt idx="99">
                  <c:v>35339</c:v>
                </c:pt>
                <c:pt idx="100">
                  <c:v>35431</c:v>
                </c:pt>
                <c:pt idx="101">
                  <c:v>35521</c:v>
                </c:pt>
                <c:pt idx="102">
                  <c:v>35612</c:v>
                </c:pt>
                <c:pt idx="103">
                  <c:v>35704</c:v>
                </c:pt>
                <c:pt idx="104">
                  <c:v>35796</c:v>
                </c:pt>
                <c:pt idx="105">
                  <c:v>35886</c:v>
                </c:pt>
                <c:pt idx="106">
                  <c:v>35977</c:v>
                </c:pt>
                <c:pt idx="107">
                  <c:v>36069</c:v>
                </c:pt>
                <c:pt idx="108">
                  <c:v>36161</c:v>
                </c:pt>
                <c:pt idx="109">
                  <c:v>36251</c:v>
                </c:pt>
                <c:pt idx="110">
                  <c:v>36342</c:v>
                </c:pt>
                <c:pt idx="111">
                  <c:v>36434</c:v>
                </c:pt>
                <c:pt idx="112">
                  <c:v>36526</c:v>
                </c:pt>
                <c:pt idx="113">
                  <c:v>36617</c:v>
                </c:pt>
                <c:pt idx="114">
                  <c:v>36708</c:v>
                </c:pt>
                <c:pt idx="115">
                  <c:v>36800</c:v>
                </c:pt>
                <c:pt idx="116">
                  <c:v>36892</c:v>
                </c:pt>
                <c:pt idx="117">
                  <c:v>36982</c:v>
                </c:pt>
                <c:pt idx="118">
                  <c:v>37073</c:v>
                </c:pt>
                <c:pt idx="119">
                  <c:v>37165</c:v>
                </c:pt>
                <c:pt idx="120">
                  <c:v>37257</c:v>
                </c:pt>
                <c:pt idx="121">
                  <c:v>37347</c:v>
                </c:pt>
                <c:pt idx="122">
                  <c:v>37438</c:v>
                </c:pt>
                <c:pt idx="123">
                  <c:v>37530</c:v>
                </c:pt>
                <c:pt idx="124">
                  <c:v>37622</c:v>
                </c:pt>
                <c:pt idx="125">
                  <c:v>37712</c:v>
                </c:pt>
                <c:pt idx="126">
                  <c:v>37803</c:v>
                </c:pt>
                <c:pt idx="127">
                  <c:v>37895</c:v>
                </c:pt>
                <c:pt idx="128">
                  <c:v>37987</c:v>
                </c:pt>
                <c:pt idx="129">
                  <c:v>38078</c:v>
                </c:pt>
                <c:pt idx="130">
                  <c:v>38169</c:v>
                </c:pt>
                <c:pt idx="131">
                  <c:v>38261</c:v>
                </c:pt>
                <c:pt idx="132">
                  <c:v>38353</c:v>
                </c:pt>
                <c:pt idx="133">
                  <c:v>38443</c:v>
                </c:pt>
                <c:pt idx="134">
                  <c:v>38534</c:v>
                </c:pt>
                <c:pt idx="135">
                  <c:v>38626</c:v>
                </c:pt>
                <c:pt idx="136">
                  <c:v>38718</c:v>
                </c:pt>
                <c:pt idx="137">
                  <c:v>38808</c:v>
                </c:pt>
                <c:pt idx="138">
                  <c:v>38899</c:v>
                </c:pt>
                <c:pt idx="139">
                  <c:v>38991</c:v>
                </c:pt>
                <c:pt idx="140">
                  <c:v>39083</c:v>
                </c:pt>
                <c:pt idx="141">
                  <c:v>39173</c:v>
                </c:pt>
                <c:pt idx="142">
                  <c:v>39264</c:v>
                </c:pt>
                <c:pt idx="143">
                  <c:v>39356</c:v>
                </c:pt>
                <c:pt idx="144">
                  <c:v>39448</c:v>
                </c:pt>
                <c:pt idx="145">
                  <c:v>39539</c:v>
                </c:pt>
                <c:pt idx="146">
                  <c:v>39630</c:v>
                </c:pt>
                <c:pt idx="147">
                  <c:v>39722</c:v>
                </c:pt>
                <c:pt idx="148">
                  <c:v>39814</c:v>
                </c:pt>
                <c:pt idx="149">
                  <c:v>39904</c:v>
                </c:pt>
                <c:pt idx="150">
                  <c:v>39995</c:v>
                </c:pt>
                <c:pt idx="151">
                  <c:v>40087</c:v>
                </c:pt>
                <c:pt idx="152">
                  <c:v>40179</c:v>
                </c:pt>
                <c:pt idx="153">
                  <c:v>40269</c:v>
                </c:pt>
                <c:pt idx="154">
                  <c:v>40360</c:v>
                </c:pt>
                <c:pt idx="155">
                  <c:v>40452</c:v>
                </c:pt>
                <c:pt idx="156">
                  <c:v>40544</c:v>
                </c:pt>
                <c:pt idx="157">
                  <c:v>40634</c:v>
                </c:pt>
                <c:pt idx="158">
                  <c:v>40725</c:v>
                </c:pt>
                <c:pt idx="159">
                  <c:v>40817</c:v>
                </c:pt>
                <c:pt idx="160">
                  <c:v>40909</c:v>
                </c:pt>
                <c:pt idx="161">
                  <c:v>41000</c:v>
                </c:pt>
                <c:pt idx="162">
                  <c:v>41091</c:v>
                </c:pt>
                <c:pt idx="163">
                  <c:v>41183</c:v>
                </c:pt>
                <c:pt idx="164">
                  <c:v>41275</c:v>
                </c:pt>
                <c:pt idx="165">
                  <c:v>41365</c:v>
                </c:pt>
                <c:pt idx="166">
                  <c:v>41456</c:v>
                </c:pt>
                <c:pt idx="167">
                  <c:v>41548</c:v>
                </c:pt>
                <c:pt idx="168">
                  <c:v>41640</c:v>
                </c:pt>
                <c:pt idx="169">
                  <c:v>41730</c:v>
                </c:pt>
                <c:pt idx="170">
                  <c:v>41821</c:v>
                </c:pt>
                <c:pt idx="171">
                  <c:v>41913</c:v>
                </c:pt>
                <c:pt idx="172">
                  <c:v>42005</c:v>
                </c:pt>
                <c:pt idx="173">
                  <c:v>42095</c:v>
                </c:pt>
                <c:pt idx="174">
                  <c:v>42186</c:v>
                </c:pt>
                <c:pt idx="175">
                  <c:v>42278</c:v>
                </c:pt>
                <c:pt idx="176">
                  <c:v>42370</c:v>
                </c:pt>
                <c:pt idx="177">
                  <c:v>42461</c:v>
                </c:pt>
                <c:pt idx="178">
                  <c:v>42552</c:v>
                </c:pt>
                <c:pt idx="179">
                  <c:v>42644</c:v>
                </c:pt>
                <c:pt idx="180">
                  <c:v>42736</c:v>
                </c:pt>
                <c:pt idx="181">
                  <c:v>42826</c:v>
                </c:pt>
                <c:pt idx="182">
                  <c:v>42917</c:v>
                </c:pt>
              </c:numCache>
            </c:numRef>
          </c:cat>
          <c:val>
            <c:numRef>
              <c:f>'S8-Data'!$H$5:$H$187</c:f>
              <c:numCache>
                <c:formatCode>0.00%</c:formatCode>
                <c:ptCount val="183"/>
                <c:pt idx="0">
                  <c:v>6.0299999999999999E-2</c:v>
                </c:pt>
                <c:pt idx="1">
                  <c:v>6.1399999999999996E-2</c:v>
                </c:pt>
                <c:pt idx="2">
                  <c:v>6.2899999999999998E-2</c:v>
                </c:pt>
                <c:pt idx="3">
                  <c:v>6.3700000000000007E-2</c:v>
                </c:pt>
                <c:pt idx="4">
                  <c:v>6.6000000000000003E-2</c:v>
                </c:pt>
                <c:pt idx="5">
                  <c:v>6.8099999999999994E-2</c:v>
                </c:pt>
                <c:pt idx="6">
                  <c:v>7.22E-2</c:v>
                </c:pt>
                <c:pt idx="7">
                  <c:v>6.7599999999999993E-2</c:v>
                </c:pt>
                <c:pt idx="8">
                  <c:v>7.0599999999999996E-2</c:v>
                </c:pt>
                <c:pt idx="9">
                  <c:v>7.5399999999999995E-2</c:v>
                </c:pt>
                <c:pt idx="10">
                  <c:v>7.9600000000000004E-2</c:v>
                </c:pt>
                <c:pt idx="11">
                  <c:v>7.6700000000000004E-2</c:v>
                </c:pt>
                <c:pt idx="12">
                  <c:v>7.5399999999999995E-2</c:v>
                </c:pt>
                <c:pt idx="13">
                  <c:v>8.0500000000000002E-2</c:v>
                </c:pt>
                <c:pt idx="14">
                  <c:v>8.2899999999999988E-2</c:v>
                </c:pt>
                <c:pt idx="15">
                  <c:v>8.0600000000000005E-2</c:v>
                </c:pt>
                <c:pt idx="16">
                  <c:v>7.7499999999999999E-2</c:v>
                </c:pt>
                <c:pt idx="17">
                  <c:v>7.7699999999999991E-2</c:v>
                </c:pt>
                <c:pt idx="18">
                  <c:v>7.7300000000000008E-2</c:v>
                </c:pt>
                <c:pt idx="19">
                  <c:v>7.1800000000000003E-2</c:v>
                </c:pt>
                <c:pt idx="20">
                  <c:v>7.3599999999999999E-2</c:v>
                </c:pt>
                <c:pt idx="21">
                  <c:v>7.3700000000000002E-2</c:v>
                </c:pt>
                <c:pt idx="22">
                  <c:v>7.3599999999999999E-2</c:v>
                </c:pt>
                <c:pt idx="23">
                  <c:v>7.5999999999999998E-2</c:v>
                </c:pt>
                <c:pt idx="24">
                  <c:v>8.0100000000000005E-2</c:v>
                </c:pt>
                <c:pt idx="25">
                  <c:v>8.3299999999999999E-2</c:v>
                </c:pt>
                <c:pt idx="26">
                  <c:v>8.4900000000000003E-2</c:v>
                </c:pt>
                <c:pt idx="27">
                  <c:v>8.8200000000000001E-2</c:v>
                </c:pt>
                <c:pt idx="28">
                  <c:v>9.11E-2</c:v>
                </c:pt>
                <c:pt idx="29">
                  <c:v>9.1199999999999989E-2</c:v>
                </c:pt>
                <c:pt idx="30">
                  <c:v>9.0999999999999998E-2</c:v>
                </c:pt>
                <c:pt idx="31">
                  <c:v>0.10439999999999999</c:v>
                </c:pt>
                <c:pt idx="32">
                  <c:v>0.11960000000000001</c:v>
                </c:pt>
                <c:pt idx="33">
                  <c:v>0.1048</c:v>
                </c:pt>
                <c:pt idx="34">
                  <c:v>0.1094</c:v>
                </c:pt>
                <c:pt idx="35">
                  <c:v>0.1241</c:v>
                </c:pt>
                <c:pt idx="36">
                  <c:v>0.1295</c:v>
                </c:pt>
                <c:pt idx="37">
                  <c:v>0.13739999999999999</c:v>
                </c:pt>
                <c:pt idx="38">
                  <c:v>0.1484</c:v>
                </c:pt>
                <c:pt idx="39">
                  <c:v>0.14119999999999999</c:v>
                </c:pt>
                <c:pt idx="40">
                  <c:v>0.14269999999999999</c:v>
                </c:pt>
                <c:pt idx="41">
                  <c:v>0.1394</c:v>
                </c:pt>
                <c:pt idx="42">
                  <c:v>0.13109999999999999</c:v>
                </c:pt>
                <c:pt idx="43">
                  <c:v>0.1066</c:v>
                </c:pt>
                <c:pt idx="44">
                  <c:v>0.1056</c:v>
                </c:pt>
                <c:pt idx="45">
                  <c:v>0.10550000000000001</c:v>
                </c:pt>
                <c:pt idx="46">
                  <c:v>0.1164</c:v>
                </c:pt>
                <c:pt idx="47">
                  <c:v>0.11689999999999999</c:v>
                </c:pt>
                <c:pt idx="48">
                  <c:v>0.1195</c:v>
                </c:pt>
                <c:pt idx="49">
                  <c:v>0.1321</c:v>
                </c:pt>
                <c:pt idx="50">
                  <c:v>0.12869999999999998</c:v>
                </c:pt>
                <c:pt idx="51">
                  <c:v>0.1176</c:v>
                </c:pt>
                <c:pt idx="52">
                  <c:v>0.1159</c:v>
                </c:pt>
                <c:pt idx="53">
                  <c:v>0.1082</c:v>
                </c:pt>
                <c:pt idx="54">
                  <c:v>0.10339999999999999</c:v>
                </c:pt>
                <c:pt idx="55">
                  <c:v>9.7699999999999995E-2</c:v>
                </c:pt>
                <c:pt idx="56">
                  <c:v>8.5699999999999998E-2</c:v>
                </c:pt>
                <c:pt idx="57">
                  <c:v>7.5999999999999998E-2</c:v>
                </c:pt>
                <c:pt idx="58">
                  <c:v>7.3099999999999998E-2</c:v>
                </c:pt>
                <c:pt idx="59">
                  <c:v>7.2599999999999998E-2</c:v>
                </c:pt>
                <c:pt idx="60">
                  <c:v>7.2000000000000008E-2</c:v>
                </c:pt>
                <c:pt idx="61">
                  <c:v>8.3400000000000002E-2</c:v>
                </c:pt>
                <c:pt idx="62">
                  <c:v>8.8699999999999987E-2</c:v>
                </c:pt>
                <c:pt idx="63">
                  <c:v>9.1300000000000006E-2</c:v>
                </c:pt>
                <c:pt idx="64">
                  <c:v>8.4100000000000008E-2</c:v>
                </c:pt>
                <c:pt idx="65">
                  <c:v>8.9099999999999999E-2</c:v>
                </c:pt>
                <c:pt idx="66">
                  <c:v>9.0999999999999998E-2</c:v>
                </c:pt>
                <c:pt idx="67">
                  <c:v>8.9600000000000013E-2</c:v>
                </c:pt>
                <c:pt idx="68">
                  <c:v>9.2100000000000015E-2</c:v>
                </c:pt>
                <c:pt idx="69">
                  <c:v>8.7599999999999997E-2</c:v>
                </c:pt>
                <c:pt idx="70">
                  <c:v>8.1099999999999992E-2</c:v>
                </c:pt>
                <c:pt idx="71">
                  <c:v>7.9100000000000004E-2</c:v>
                </c:pt>
                <c:pt idx="72">
                  <c:v>8.4199999999999997E-2</c:v>
                </c:pt>
                <c:pt idx="73">
                  <c:v>8.6699999999999999E-2</c:v>
                </c:pt>
                <c:pt idx="74">
                  <c:v>8.6999999999999994E-2</c:v>
                </c:pt>
                <c:pt idx="75">
                  <c:v>8.4100000000000008E-2</c:v>
                </c:pt>
                <c:pt idx="76">
                  <c:v>8.0199999999999994E-2</c:v>
                </c:pt>
                <c:pt idx="77">
                  <c:v>8.1300000000000011E-2</c:v>
                </c:pt>
                <c:pt idx="78">
                  <c:v>7.9500000000000001E-2</c:v>
                </c:pt>
                <c:pt idx="79">
                  <c:v>7.3499999999999996E-2</c:v>
                </c:pt>
                <c:pt idx="80">
                  <c:v>7.3099999999999998E-2</c:v>
                </c:pt>
                <c:pt idx="81">
                  <c:v>7.3800000000000004E-2</c:v>
                </c:pt>
                <c:pt idx="82">
                  <c:v>6.6199999999999995E-2</c:v>
                </c:pt>
                <c:pt idx="83">
                  <c:v>6.7400000000000002E-2</c:v>
                </c:pt>
                <c:pt idx="84">
                  <c:v>6.2600000000000003E-2</c:v>
                </c:pt>
                <c:pt idx="85">
                  <c:v>5.9900000000000002E-2</c:v>
                </c:pt>
                <c:pt idx="86">
                  <c:v>5.62E-2</c:v>
                </c:pt>
                <c:pt idx="87">
                  <c:v>5.62E-2</c:v>
                </c:pt>
                <c:pt idx="88">
                  <c:v>6.0899999999999996E-2</c:v>
                </c:pt>
                <c:pt idx="89">
                  <c:v>7.0900000000000005E-2</c:v>
                </c:pt>
                <c:pt idx="90">
                  <c:v>7.3300000000000004E-2</c:v>
                </c:pt>
                <c:pt idx="91">
                  <c:v>7.8399999999999997E-2</c:v>
                </c:pt>
                <c:pt idx="92">
                  <c:v>7.4700000000000003E-2</c:v>
                </c:pt>
                <c:pt idx="93">
                  <c:v>6.6000000000000003E-2</c:v>
                </c:pt>
                <c:pt idx="94">
                  <c:v>6.3299999999999995E-2</c:v>
                </c:pt>
                <c:pt idx="95">
                  <c:v>5.9000000000000004E-2</c:v>
                </c:pt>
                <c:pt idx="96">
                  <c:v>5.91E-2</c:v>
                </c:pt>
                <c:pt idx="97">
                  <c:v>6.7099999999999993E-2</c:v>
                </c:pt>
                <c:pt idx="98">
                  <c:v>6.7799999999999999E-2</c:v>
                </c:pt>
                <c:pt idx="99">
                  <c:v>6.3500000000000001E-2</c:v>
                </c:pt>
                <c:pt idx="100">
                  <c:v>6.5700000000000008E-2</c:v>
                </c:pt>
                <c:pt idx="101">
                  <c:v>6.7000000000000004E-2</c:v>
                </c:pt>
                <c:pt idx="102">
                  <c:v>6.2400000000000004E-2</c:v>
                </c:pt>
                <c:pt idx="103">
                  <c:v>5.91E-2</c:v>
                </c:pt>
                <c:pt idx="104">
                  <c:v>5.5899999999999998E-2</c:v>
                </c:pt>
                <c:pt idx="105">
                  <c:v>5.5899999999999998E-2</c:v>
                </c:pt>
                <c:pt idx="106">
                  <c:v>5.21E-2</c:v>
                </c:pt>
                <c:pt idx="107">
                  <c:v>4.6600000000000003E-2</c:v>
                </c:pt>
                <c:pt idx="108">
                  <c:v>0.05</c:v>
                </c:pt>
                <c:pt idx="109">
                  <c:v>5.5399999999999998E-2</c:v>
                </c:pt>
                <c:pt idx="110">
                  <c:v>5.8799999999999998E-2</c:v>
                </c:pt>
                <c:pt idx="111">
                  <c:v>6.1399999999999996E-2</c:v>
                </c:pt>
                <c:pt idx="112">
                  <c:v>6.4699999999999994E-2</c:v>
                </c:pt>
                <c:pt idx="113">
                  <c:v>6.1799999999999994E-2</c:v>
                </c:pt>
                <c:pt idx="114">
                  <c:v>5.8899999999999994E-2</c:v>
                </c:pt>
                <c:pt idx="115">
                  <c:v>5.57E-2</c:v>
                </c:pt>
                <c:pt idx="116">
                  <c:v>5.04E-2</c:v>
                </c:pt>
                <c:pt idx="117">
                  <c:v>5.28E-2</c:v>
                </c:pt>
                <c:pt idx="118">
                  <c:v>0.05</c:v>
                </c:pt>
                <c:pt idx="119">
                  <c:v>4.7599999999999996E-2</c:v>
                </c:pt>
                <c:pt idx="120">
                  <c:v>5.0799999999999998E-2</c:v>
                </c:pt>
                <c:pt idx="121">
                  <c:v>5.1100000000000007E-2</c:v>
                </c:pt>
                <c:pt idx="122">
                  <c:v>4.2699999999999995E-2</c:v>
                </c:pt>
                <c:pt idx="123">
                  <c:v>0.04</c:v>
                </c:pt>
                <c:pt idx="124">
                  <c:v>3.9199999999999999E-2</c:v>
                </c:pt>
                <c:pt idx="125">
                  <c:v>3.6200000000000003E-2</c:v>
                </c:pt>
                <c:pt idx="126">
                  <c:v>4.2300000000000004E-2</c:v>
                </c:pt>
                <c:pt idx="127">
                  <c:v>4.2900000000000001E-2</c:v>
                </c:pt>
                <c:pt idx="128">
                  <c:v>4.0099999999999997E-2</c:v>
                </c:pt>
                <c:pt idx="129">
                  <c:v>4.5999999999999999E-2</c:v>
                </c:pt>
                <c:pt idx="130">
                  <c:v>4.2999999999999997E-2</c:v>
                </c:pt>
                <c:pt idx="131">
                  <c:v>4.1799999999999997E-2</c:v>
                </c:pt>
                <c:pt idx="132">
                  <c:v>4.2999999999999997E-2</c:v>
                </c:pt>
                <c:pt idx="133">
                  <c:v>4.1599999999999998E-2</c:v>
                </c:pt>
                <c:pt idx="134">
                  <c:v>4.2199999999999994E-2</c:v>
                </c:pt>
                <c:pt idx="135">
                  <c:v>4.4900000000000002E-2</c:v>
                </c:pt>
                <c:pt idx="136">
                  <c:v>4.58E-2</c:v>
                </c:pt>
                <c:pt idx="137">
                  <c:v>5.0700000000000002E-2</c:v>
                </c:pt>
                <c:pt idx="138">
                  <c:v>4.8899999999999999E-2</c:v>
                </c:pt>
                <c:pt idx="139">
                  <c:v>4.6300000000000001E-2</c:v>
                </c:pt>
                <c:pt idx="140">
                  <c:v>4.6799999999999994E-2</c:v>
                </c:pt>
                <c:pt idx="141">
                  <c:v>4.8499999999999995E-2</c:v>
                </c:pt>
                <c:pt idx="142">
                  <c:v>4.7400000000000005E-2</c:v>
                </c:pt>
                <c:pt idx="143">
                  <c:v>4.2699999999999995E-2</c:v>
                </c:pt>
                <c:pt idx="144">
                  <c:v>3.6699999999999997E-2</c:v>
                </c:pt>
                <c:pt idx="145">
                  <c:v>3.8800000000000001E-2</c:v>
                </c:pt>
                <c:pt idx="146">
                  <c:v>3.8599999999999995E-2</c:v>
                </c:pt>
                <c:pt idx="147">
                  <c:v>3.2300000000000002E-2</c:v>
                </c:pt>
                <c:pt idx="148">
                  <c:v>2.7400000000000001E-2</c:v>
                </c:pt>
                <c:pt idx="149">
                  <c:v>3.32E-2</c:v>
                </c:pt>
                <c:pt idx="150">
                  <c:v>3.5200000000000002E-2</c:v>
                </c:pt>
                <c:pt idx="151">
                  <c:v>3.4599999999999999E-2</c:v>
                </c:pt>
                <c:pt idx="152">
                  <c:v>3.7200000000000004E-2</c:v>
                </c:pt>
                <c:pt idx="153">
                  <c:v>3.49E-2</c:v>
                </c:pt>
                <c:pt idx="154">
                  <c:v>2.7799999999999998E-2</c:v>
                </c:pt>
                <c:pt idx="155">
                  <c:v>2.8799999999999999E-2</c:v>
                </c:pt>
                <c:pt idx="156">
                  <c:v>3.4599999999999999E-2</c:v>
                </c:pt>
                <c:pt idx="157">
                  <c:v>3.2000000000000001E-2</c:v>
                </c:pt>
                <c:pt idx="158">
                  <c:v>2.41E-2</c:v>
                </c:pt>
                <c:pt idx="159">
                  <c:v>2.0499999999999997E-2</c:v>
                </c:pt>
                <c:pt idx="160">
                  <c:v>2.0400000000000001E-2</c:v>
                </c:pt>
                <c:pt idx="161">
                  <c:v>1.83E-2</c:v>
                </c:pt>
                <c:pt idx="162">
                  <c:v>1.6399999999999998E-2</c:v>
                </c:pt>
                <c:pt idx="163">
                  <c:v>1.7100000000000001E-2</c:v>
                </c:pt>
                <c:pt idx="164">
                  <c:v>1.95E-2</c:v>
                </c:pt>
                <c:pt idx="165">
                  <c:v>1.9900000000000001E-2</c:v>
                </c:pt>
                <c:pt idx="166">
                  <c:v>2.7099999999999999E-2</c:v>
                </c:pt>
                <c:pt idx="167">
                  <c:v>2.7400000000000001E-2</c:v>
                </c:pt>
                <c:pt idx="168">
                  <c:v>2.7699999999999999E-2</c:v>
                </c:pt>
                <c:pt idx="169">
                  <c:v>2.6200000000000001E-2</c:v>
                </c:pt>
                <c:pt idx="170">
                  <c:v>2.5000000000000001E-2</c:v>
                </c:pt>
                <c:pt idx="171">
                  <c:v>2.2799999999999997E-2</c:v>
                </c:pt>
                <c:pt idx="172">
                  <c:v>1.9699999999999999E-2</c:v>
                </c:pt>
                <c:pt idx="173">
                  <c:v>2.1600000000000001E-2</c:v>
                </c:pt>
                <c:pt idx="174">
                  <c:v>2.2200000000000001E-2</c:v>
                </c:pt>
                <c:pt idx="175">
                  <c:v>2.1899999999999999E-2</c:v>
                </c:pt>
                <c:pt idx="176">
                  <c:v>1.9099999999999999E-2</c:v>
                </c:pt>
                <c:pt idx="177">
                  <c:v>1.7500000000000002E-2</c:v>
                </c:pt>
                <c:pt idx="178">
                  <c:v>1.5600000000000001E-2</c:v>
                </c:pt>
                <c:pt idx="179">
                  <c:v>2.1400000000000002E-2</c:v>
                </c:pt>
                <c:pt idx="180">
                  <c:v>2.4500000000000001E-2</c:v>
                </c:pt>
                <c:pt idx="181">
                  <c:v>2.2599999999999999E-2</c:v>
                </c:pt>
                <c:pt idx="182">
                  <c:v>2.2400000000000003E-2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2-46ED-A37B-C948F2B27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9505568"/>
        <c:axId val="-2195023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'S8-Data'!$I$4</c15:sqref>
                        </c15:formulaRef>
                      </c:ext>
                    </c:extLst>
                    <c:strCache>
                      <c:ptCount val="1"/>
                      <c:pt idx="0">
                        <c:v>3-mo 1976-2006 avg</c:v>
                      </c:pt>
                    </c:strCache>
                  </c:strRef>
                </c:tx>
                <c:spPr>
                  <a:ln w="28575">
                    <a:prstDash val="dash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'S8-Data'!$E$5:$E$187</c15:sqref>
                        </c15:formulaRef>
                      </c:ext>
                    </c:extLst>
                    <c:numCache>
                      <c:formatCode>m/d/yyyy</c:formatCode>
                      <c:ptCount val="183"/>
                      <c:pt idx="0">
                        <c:v>26299</c:v>
                      </c:pt>
                      <c:pt idx="1">
                        <c:v>26390</c:v>
                      </c:pt>
                      <c:pt idx="2">
                        <c:v>26481</c:v>
                      </c:pt>
                      <c:pt idx="3">
                        <c:v>26573</c:v>
                      </c:pt>
                      <c:pt idx="4">
                        <c:v>26665</c:v>
                      </c:pt>
                      <c:pt idx="5">
                        <c:v>26755</c:v>
                      </c:pt>
                      <c:pt idx="6">
                        <c:v>26846</c:v>
                      </c:pt>
                      <c:pt idx="7">
                        <c:v>26938</c:v>
                      </c:pt>
                      <c:pt idx="8">
                        <c:v>27030</c:v>
                      </c:pt>
                      <c:pt idx="9">
                        <c:v>27120</c:v>
                      </c:pt>
                      <c:pt idx="10">
                        <c:v>27211</c:v>
                      </c:pt>
                      <c:pt idx="11">
                        <c:v>27303</c:v>
                      </c:pt>
                      <c:pt idx="12">
                        <c:v>27395</c:v>
                      </c:pt>
                      <c:pt idx="13">
                        <c:v>27485</c:v>
                      </c:pt>
                      <c:pt idx="14">
                        <c:v>27576</c:v>
                      </c:pt>
                      <c:pt idx="15">
                        <c:v>27668</c:v>
                      </c:pt>
                      <c:pt idx="16">
                        <c:v>27760</c:v>
                      </c:pt>
                      <c:pt idx="17">
                        <c:v>27851</c:v>
                      </c:pt>
                      <c:pt idx="18">
                        <c:v>27942</c:v>
                      </c:pt>
                      <c:pt idx="19">
                        <c:v>28034</c:v>
                      </c:pt>
                      <c:pt idx="20">
                        <c:v>28126</c:v>
                      </c:pt>
                      <c:pt idx="21">
                        <c:v>28216</c:v>
                      </c:pt>
                      <c:pt idx="22">
                        <c:v>28307</c:v>
                      </c:pt>
                      <c:pt idx="23">
                        <c:v>28399</c:v>
                      </c:pt>
                      <c:pt idx="24">
                        <c:v>28491</c:v>
                      </c:pt>
                      <c:pt idx="25">
                        <c:v>28581</c:v>
                      </c:pt>
                      <c:pt idx="26">
                        <c:v>28672</c:v>
                      </c:pt>
                      <c:pt idx="27">
                        <c:v>28764</c:v>
                      </c:pt>
                      <c:pt idx="28">
                        <c:v>28856</c:v>
                      </c:pt>
                      <c:pt idx="29">
                        <c:v>28946</c:v>
                      </c:pt>
                      <c:pt idx="30">
                        <c:v>29037</c:v>
                      </c:pt>
                      <c:pt idx="31">
                        <c:v>29129</c:v>
                      </c:pt>
                      <c:pt idx="32">
                        <c:v>29221</c:v>
                      </c:pt>
                      <c:pt idx="33">
                        <c:v>29312</c:v>
                      </c:pt>
                      <c:pt idx="34">
                        <c:v>29403</c:v>
                      </c:pt>
                      <c:pt idx="35">
                        <c:v>29495</c:v>
                      </c:pt>
                      <c:pt idx="36">
                        <c:v>29587</c:v>
                      </c:pt>
                      <c:pt idx="37">
                        <c:v>29677</c:v>
                      </c:pt>
                      <c:pt idx="38">
                        <c:v>29768</c:v>
                      </c:pt>
                      <c:pt idx="39">
                        <c:v>29860</c:v>
                      </c:pt>
                      <c:pt idx="40">
                        <c:v>29952</c:v>
                      </c:pt>
                      <c:pt idx="41">
                        <c:v>30042</c:v>
                      </c:pt>
                      <c:pt idx="42">
                        <c:v>30133</c:v>
                      </c:pt>
                      <c:pt idx="43">
                        <c:v>30225</c:v>
                      </c:pt>
                      <c:pt idx="44">
                        <c:v>30317</c:v>
                      </c:pt>
                      <c:pt idx="45">
                        <c:v>30407</c:v>
                      </c:pt>
                      <c:pt idx="46">
                        <c:v>30498</c:v>
                      </c:pt>
                      <c:pt idx="47">
                        <c:v>30590</c:v>
                      </c:pt>
                      <c:pt idx="48">
                        <c:v>30682</c:v>
                      </c:pt>
                      <c:pt idx="49">
                        <c:v>30773</c:v>
                      </c:pt>
                      <c:pt idx="50">
                        <c:v>30864</c:v>
                      </c:pt>
                      <c:pt idx="51">
                        <c:v>30956</c:v>
                      </c:pt>
                      <c:pt idx="52">
                        <c:v>31048</c:v>
                      </c:pt>
                      <c:pt idx="53">
                        <c:v>31138</c:v>
                      </c:pt>
                      <c:pt idx="54">
                        <c:v>31229</c:v>
                      </c:pt>
                      <c:pt idx="55">
                        <c:v>31321</c:v>
                      </c:pt>
                      <c:pt idx="56">
                        <c:v>31413</c:v>
                      </c:pt>
                      <c:pt idx="57">
                        <c:v>31503</c:v>
                      </c:pt>
                      <c:pt idx="58">
                        <c:v>31594</c:v>
                      </c:pt>
                      <c:pt idx="59">
                        <c:v>31686</c:v>
                      </c:pt>
                      <c:pt idx="60">
                        <c:v>31778</c:v>
                      </c:pt>
                      <c:pt idx="61">
                        <c:v>31868</c:v>
                      </c:pt>
                      <c:pt idx="62">
                        <c:v>31959</c:v>
                      </c:pt>
                      <c:pt idx="63">
                        <c:v>32051</c:v>
                      </c:pt>
                      <c:pt idx="64">
                        <c:v>32143</c:v>
                      </c:pt>
                      <c:pt idx="65">
                        <c:v>32234</c:v>
                      </c:pt>
                      <c:pt idx="66">
                        <c:v>32325</c:v>
                      </c:pt>
                      <c:pt idx="67">
                        <c:v>32417</c:v>
                      </c:pt>
                      <c:pt idx="68">
                        <c:v>32509</c:v>
                      </c:pt>
                      <c:pt idx="69">
                        <c:v>32599</c:v>
                      </c:pt>
                      <c:pt idx="70">
                        <c:v>32690</c:v>
                      </c:pt>
                      <c:pt idx="71">
                        <c:v>32782</c:v>
                      </c:pt>
                      <c:pt idx="72">
                        <c:v>32874</c:v>
                      </c:pt>
                      <c:pt idx="73">
                        <c:v>32964</c:v>
                      </c:pt>
                      <c:pt idx="74">
                        <c:v>33055</c:v>
                      </c:pt>
                      <c:pt idx="75">
                        <c:v>33147</c:v>
                      </c:pt>
                      <c:pt idx="76">
                        <c:v>33239</c:v>
                      </c:pt>
                      <c:pt idx="77">
                        <c:v>33329</c:v>
                      </c:pt>
                      <c:pt idx="78">
                        <c:v>33420</c:v>
                      </c:pt>
                      <c:pt idx="79">
                        <c:v>33512</c:v>
                      </c:pt>
                      <c:pt idx="80">
                        <c:v>33604</c:v>
                      </c:pt>
                      <c:pt idx="81">
                        <c:v>33695</c:v>
                      </c:pt>
                      <c:pt idx="82">
                        <c:v>33786</c:v>
                      </c:pt>
                      <c:pt idx="83">
                        <c:v>33878</c:v>
                      </c:pt>
                      <c:pt idx="84">
                        <c:v>33970</c:v>
                      </c:pt>
                      <c:pt idx="85">
                        <c:v>34060</c:v>
                      </c:pt>
                      <c:pt idx="86">
                        <c:v>34151</c:v>
                      </c:pt>
                      <c:pt idx="87">
                        <c:v>34243</c:v>
                      </c:pt>
                      <c:pt idx="88">
                        <c:v>34335</c:v>
                      </c:pt>
                      <c:pt idx="89">
                        <c:v>34425</c:v>
                      </c:pt>
                      <c:pt idx="90">
                        <c:v>34516</c:v>
                      </c:pt>
                      <c:pt idx="91">
                        <c:v>34608</c:v>
                      </c:pt>
                      <c:pt idx="92">
                        <c:v>34700</c:v>
                      </c:pt>
                      <c:pt idx="93">
                        <c:v>34790</c:v>
                      </c:pt>
                      <c:pt idx="94">
                        <c:v>34881</c:v>
                      </c:pt>
                      <c:pt idx="95">
                        <c:v>34973</c:v>
                      </c:pt>
                      <c:pt idx="96">
                        <c:v>35065</c:v>
                      </c:pt>
                      <c:pt idx="97">
                        <c:v>35156</c:v>
                      </c:pt>
                      <c:pt idx="98">
                        <c:v>35247</c:v>
                      </c:pt>
                      <c:pt idx="99">
                        <c:v>35339</c:v>
                      </c:pt>
                      <c:pt idx="100">
                        <c:v>35431</c:v>
                      </c:pt>
                      <c:pt idx="101">
                        <c:v>35521</c:v>
                      </c:pt>
                      <c:pt idx="102">
                        <c:v>35612</c:v>
                      </c:pt>
                      <c:pt idx="103">
                        <c:v>35704</c:v>
                      </c:pt>
                      <c:pt idx="104">
                        <c:v>35796</c:v>
                      </c:pt>
                      <c:pt idx="105">
                        <c:v>35886</c:v>
                      </c:pt>
                      <c:pt idx="106">
                        <c:v>35977</c:v>
                      </c:pt>
                      <c:pt idx="107">
                        <c:v>36069</c:v>
                      </c:pt>
                      <c:pt idx="108">
                        <c:v>36161</c:v>
                      </c:pt>
                      <c:pt idx="109">
                        <c:v>36251</c:v>
                      </c:pt>
                      <c:pt idx="110">
                        <c:v>36342</c:v>
                      </c:pt>
                      <c:pt idx="111">
                        <c:v>36434</c:v>
                      </c:pt>
                      <c:pt idx="112">
                        <c:v>36526</c:v>
                      </c:pt>
                      <c:pt idx="113">
                        <c:v>36617</c:v>
                      </c:pt>
                      <c:pt idx="114">
                        <c:v>36708</c:v>
                      </c:pt>
                      <c:pt idx="115">
                        <c:v>36800</c:v>
                      </c:pt>
                      <c:pt idx="116">
                        <c:v>36892</c:v>
                      </c:pt>
                      <c:pt idx="117">
                        <c:v>36982</c:v>
                      </c:pt>
                      <c:pt idx="118">
                        <c:v>37073</c:v>
                      </c:pt>
                      <c:pt idx="119">
                        <c:v>37165</c:v>
                      </c:pt>
                      <c:pt idx="120">
                        <c:v>37257</c:v>
                      </c:pt>
                      <c:pt idx="121">
                        <c:v>37347</c:v>
                      </c:pt>
                      <c:pt idx="122">
                        <c:v>37438</c:v>
                      </c:pt>
                      <c:pt idx="123">
                        <c:v>37530</c:v>
                      </c:pt>
                      <c:pt idx="124">
                        <c:v>37622</c:v>
                      </c:pt>
                      <c:pt idx="125">
                        <c:v>37712</c:v>
                      </c:pt>
                      <c:pt idx="126">
                        <c:v>37803</c:v>
                      </c:pt>
                      <c:pt idx="127">
                        <c:v>37895</c:v>
                      </c:pt>
                      <c:pt idx="128">
                        <c:v>37987</c:v>
                      </c:pt>
                      <c:pt idx="129">
                        <c:v>38078</c:v>
                      </c:pt>
                      <c:pt idx="130">
                        <c:v>38169</c:v>
                      </c:pt>
                      <c:pt idx="131">
                        <c:v>38261</c:v>
                      </c:pt>
                      <c:pt idx="132">
                        <c:v>38353</c:v>
                      </c:pt>
                      <c:pt idx="133">
                        <c:v>38443</c:v>
                      </c:pt>
                      <c:pt idx="134">
                        <c:v>38534</c:v>
                      </c:pt>
                      <c:pt idx="135">
                        <c:v>38626</c:v>
                      </c:pt>
                      <c:pt idx="136">
                        <c:v>38718</c:v>
                      </c:pt>
                      <c:pt idx="137">
                        <c:v>38808</c:v>
                      </c:pt>
                      <c:pt idx="138">
                        <c:v>38899</c:v>
                      </c:pt>
                      <c:pt idx="139">
                        <c:v>38991</c:v>
                      </c:pt>
                      <c:pt idx="140">
                        <c:v>39083</c:v>
                      </c:pt>
                      <c:pt idx="141">
                        <c:v>39173</c:v>
                      </c:pt>
                      <c:pt idx="142">
                        <c:v>39264</c:v>
                      </c:pt>
                      <c:pt idx="143">
                        <c:v>39356</c:v>
                      </c:pt>
                      <c:pt idx="144">
                        <c:v>39448</c:v>
                      </c:pt>
                      <c:pt idx="145">
                        <c:v>39539</c:v>
                      </c:pt>
                      <c:pt idx="146">
                        <c:v>39630</c:v>
                      </c:pt>
                      <c:pt idx="147">
                        <c:v>39722</c:v>
                      </c:pt>
                      <c:pt idx="148">
                        <c:v>39814</c:v>
                      </c:pt>
                      <c:pt idx="149">
                        <c:v>39904</c:v>
                      </c:pt>
                      <c:pt idx="150">
                        <c:v>39995</c:v>
                      </c:pt>
                      <c:pt idx="151">
                        <c:v>40087</c:v>
                      </c:pt>
                      <c:pt idx="152">
                        <c:v>40179</c:v>
                      </c:pt>
                      <c:pt idx="153">
                        <c:v>40269</c:v>
                      </c:pt>
                      <c:pt idx="154">
                        <c:v>40360</c:v>
                      </c:pt>
                      <c:pt idx="155">
                        <c:v>40452</c:v>
                      </c:pt>
                      <c:pt idx="156">
                        <c:v>40544</c:v>
                      </c:pt>
                      <c:pt idx="157">
                        <c:v>40634</c:v>
                      </c:pt>
                      <c:pt idx="158">
                        <c:v>40725</c:v>
                      </c:pt>
                      <c:pt idx="159">
                        <c:v>40817</c:v>
                      </c:pt>
                      <c:pt idx="160">
                        <c:v>40909</c:v>
                      </c:pt>
                      <c:pt idx="161">
                        <c:v>41000</c:v>
                      </c:pt>
                      <c:pt idx="162">
                        <c:v>41091</c:v>
                      </c:pt>
                      <c:pt idx="163">
                        <c:v>41183</c:v>
                      </c:pt>
                      <c:pt idx="164">
                        <c:v>41275</c:v>
                      </c:pt>
                      <c:pt idx="165">
                        <c:v>41365</c:v>
                      </c:pt>
                      <c:pt idx="166">
                        <c:v>41456</c:v>
                      </c:pt>
                      <c:pt idx="167">
                        <c:v>41548</c:v>
                      </c:pt>
                      <c:pt idx="168">
                        <c:v>41640</c:v>
                      </c:pt>
                      <c:pt idx="169">
                        <c:v>41730</c:v>
                      </c:pt>
                      <c:pt idx="170">
                        <c:v>41821</c:v>
                      </c:pt>
                      <c:pt idx="171">
                        <c:v>41913</c:v>
                      </c:pt>
                      <c:pt idx="172">
                        <c:v>42005</c:v>
                      </c:pt>
                      <c:pt idx="173">
                        <c:v>42095</c:v>
                      </c:pt>
                      <c:pt idx="174">
                        <c:v>42186</c:v>
                      </c:pt>
                      <c:pt idx="175">
                        <c:v>42278</c:v>
                      </c:pt>
                      <c:pt idx="176">
                        <c:v>42370</c:v>
                      </c:pt>
                      <c:pt idx="177">
                        <c:v>42461</c:v>
                      </c:pt>
                      <c:pt idx="178">
                        <c:v>42552</c:v>
                      </c:pt>
                      <c:pt idx="179">
                        <c:v>42644</c:v>
                      </c:pt>
                      <c:pt idx="180">
                        <c:v>42736</c:v>
                      </c:pt>
                      <c:pt idx="181">
                        <c:v>42826</c:v>
                      </c:pt>
                      <c:pt idx="182">
                        <c:v>42917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'S8-Data'!$I$21:$I$144</c15:sqref>
                        </c15:formulaRef>
                      </c:ext>
                    </c:extLst>
                    <c:numCache>
                      <c:formatCode>0.00%</c:formatCode>
                      <c:ptCount val="124"/>
                      <c:pt idx="0">
                        <c:v>5.9775806451612935E-2</c:v>
                      </c:pt>
                      <c:pt idx="1">
                        <c:v>5.9775806451612935E-2</c:v>
                      </c:pt>
                      <c:pt idx="2">
                        <c:v>5.9775806451612935E-2</c:v>
                      </c:pt>
                      <c:pt idx="3">
                        <c:v>5.9775806451612935E-2</c:v>
                      </c:pt>
                      <c:pt idx="4">
                        <c:v>5.9775806451612935E-2</c:v>
                      </c:pt>
                      <c:pt idx="5">
                        <c:v>5.9775806451612935E-2</c:v>
                      </c:pt>
                      <c:pt idx="6">
                        <c:v>5.9775806451612935E-2</c:v>
                      </c:pt>
                      <c:pt idx="7">
                        <c:v>5.9775806451612935E-2</c:v>
                      </c:pt>
                      <c:pt idx="8">
                        <c:v>5.9775806451612935E-2</c:v>
                      </c:pt>
                      <c:pt idx="9">
                        <c:v>5.9775806451612935E-2</c:v>
                      </c:pt>
                      <c:pt idx="10">
                        <c:v>5.9775806451612935E-2</c:v>
                      </c:pt>
                      <c:pt idx="11">
                        <c:v>5.9775806451612935E-2</c:v>
                      </c:pt>
                      <c:pt idx="12">
                        <c:v>5.9775806451612935E-2</c:v>
                      </c:pt>
                      <c:pt idx="13">
                        <c:v>5.9775806451612935E-2</c:v>
                      </c:pt>
                      <c:pt idx="14">
                        <c:v>5.9775806451612935E-2</c:v>
                      </c:pt>
                      <c:pt idx="15">
                        <c:v>5.9775806451612935E-2</c:v>
                      </c:pt>
                      <c:pt idx="16">
                        <c:v>5.9775806451612935E-2</c:v>
                      </c:pt>
                      <c:pt idx="17">
                        <c:v>5.9775806451612935E-2</c:v>
                      </c:pt>
                      <c:pt idx="18">
                        <c:v>5.9775806451612935E-2</c:v>
                      </c:pt>
                      <c:pt idx="19">
                        <c:v>5.9775806451612935E-2</c:v>
                      </c:pt>
                      <c:pt idx="20">
                        <c:v>5.9775806451612935E-2</c:v>
                      </c:pt>
                      <c:pt idx="21">
                        <c:v>5.9775806451612935E-2</c:v>
                      </c:pt>
                      <c:pt idx="22">
                        <c:v>5.9775806451612935E-2</c:v>
                      </c:pt>
                      <c:pt idx="23">
                        <c:v>5.9775806451612935E-2</c:v>
                      </c:pt>
                      <c:pt idx="24">
                        <c:v>5.9775806451612935E-2</c:v>
                      </c:pt>
                      <c:pt idx="25">
                        <c:v>5.9775806451612935E-2</c:v>
                      </c:pt>
                      <c:pt idx="26">
                        <c:v>5.9775806451612935E-2</c:v>
                      </c:pt>
                      <c:pt idx="27">
                        <c:v>5.9775806451612935E-2</c:v>
                      </c:pt>
                      <c:pt idx="28">
                        <c:v>5.9775806451612935E-2</c:v>
                      </c:pt>
                      <c:pt idx="29">
                        <c:v>5.9775806451612935E-2</c:v>
                      </c:pt>
                      <c:pt idx="30">
                        <c:v>5.9775806451612935E-2</c:v>
                      </c:pt>
                      <c:pt idx="31">
                        <c:v>5.9775806451612935E-2</c:v>
                      </c:pt>
                      <c:pt idx="32">
                        <c:v>5.9775806451612935E-2</c:v>
                      </c:pt>
                      <c:pt idx="33">
                        <c:v>5.9775806451612935E-2</c:v>
                      </c:pt>
                      <c:pt idx="34">
                        <c:v>5.9775806451612935E-2</c:v>
                      </c:pt>
                      <c:pt idx="35">
                        <c:v>5.9775806451612935E-2</c:v>
                      </c:pt>
                      <c:pt idx="36">
                        <c:v>5.9775806451612935E-2</c:v>
                      </c:pt>
                      <c:pt idx="37">
                        <c:v>5.9775806451612935E-2</c:v>
                      </c:pt>
                      <c:pt idx="38">
                        <c:v>5.9775806451612935E-2</c:v>
                      </c:pt>
                      <c:pt idx="39">
                        <c:v>5.9775806451612935E-2</c:v>
                      </c:pt>
                      <c:pt idx="40">
                        <c:v>5.9775806451612935E-2</c:v>
                      </c:pt>
                      <c:pt idx="41">
                        <c:v>5.9775806451612935E-2</c:v>
                      </c:pt>
                      <c:pt idx="42">
                        <c:v>5.9775806451612935E-2</c:v>
                      </c:pt>
                      <c:pt idx="43">
                        <c:v>5.9775806451612935E-2</c:v>
                      </c:pt>
                      <c:pt idx="44">
                        <c:v>5.9775806451612935E-2</c:v>
                      </c:pt>
                      <c:pt idx="45">
                        <c:v>5.9775806451612935E-2</c:v>
                      </c:pt>
                      <c:pt idx="46">
                        <c:v>5.9775806451612935E-2</c:v>
                      </c:pt>
                      <c:pt idx="47">
                        <c:v>5.9775806451612935E-2</c:v>
                      </c:pt>
                      <c:pt idx="48">
                        <c:v>5.9775806451612935E-2</c:v>
                      </c:pt>
                      <c:pt idx="49">
                        <c:v>5.9775806451612935E-2</c:v>
                      </c:pt>
                      <c:pt idx="50">
                        <c:v>5.9775806451612935E-2</c:v>
                      </c:pt>
                      <c:pt idx="51">
                        <c:v>5.9775806451612935E-2</c:v>
                      </c:pt>
                      <c:pt idx="52">
                        <c:v>5.9775806451612935E-2</c:v>
                      </c:pt>
                      <c:pt idx="53">
                        <c:v>5.9775806451612935E-2</c:v>
                      </c:pt>
                      <c:pt idx="54">
                        <c:v>5.9775806451612935E-2</c:v>
                      </c:pt>
                      <c:pt idx="55">
                        <c:v>5.9775806451612935E-2</c:v>
                      </c:pt>
                      <c:pt idx="56">
                        <c:v>5.9775806451612935E-2</c:v>
                      </c:pt>
                      <c:pt idx="57">
                        <c:v>5.9775806451612935E-2</c:v>
                      </c:pt>
                      <c:pt idx="58">
                        <c:v>5.9775806451612935E-2</c:v>
                      </c:pt>
                      <c:pt idx="59">
                        <c:v>5.9775806451612935E-2</c:v>
                      </c:pt>
                      <c:pt idx="60">
                        <c:v>5.9775806451612935E-2</c:v>
                      </c:pt>
                      <c:pt idx="61">
                        <c:v>5.9775806451612935E-2</c:v>
                      </c:pt>
                      <c:pt idx="62">
                        <c:v>5.9775806451612935E-2</c:v>
                      </c:pt>
                      <c:pt idx="63">
                        <c:v>5.9775806451612935E-2</c:v>
                      </c:pt>
                      <c:pt idx="64">
                        <c:v>5.9775806451612935E-2</c:v>
                      </c:pt>
                      <c:pt idx="65">
                        <c:v>5.9775806451612935E-2</c:v>
                      </c:pt>
                      <c:pt idx="66">
                        <c:v>5.9775806451612935E-2</c:v>
                      </c:pt>
                      <c:pt idx="67">
                        <c:v>5.9775806451612935E-2</c:v>
                      </c:pt>
                      <c:pt idx="68">
                        <c:v>5.9775806451612935E-2</c:v>
                      </c:pt>
                      <c:pt idx="69">
                        <c:v>5.9775806451612935E-2</c:v>
                      </c:pt>
                      <c:pt idx="70">
                        <c:v>5.9775806451612935E-2</c:v>
                      </c:pt>
                      <c:pt idx="71">
                        <c:v>5.9775806451612935E-2</c:v>
                      </c:pt>
                      <c:pt idx="72">
                        <c:v>5.9775806451612935E-2</c:v>
                      </c:pt>
                      <c:pt idx="73">
                        <c:v>5.9775806451612935E-2</c:v>
                      </c:pt>
                      <c:pt idx="74">
                        <c:v>5.9775806451612935E-2</c:v>
                      </c:pt>
                      <c:pt idx="75">
                        <c:v>5.9775806451612935E-2</c:v>
                      </c:pt>
                      <c:pt idx="76">
                        <c:v>5.9775806451612935E-2</c:v>
                      </c:pt>
                      <c:pt idx="77">
                        <c:v>5.9775806451612935E-2</c:v>
                      </c:pt>
                      <c:pt idx="78">
                        <c:v>5.9775806451612935E-2</c:v>
                      </c:pt>
                      <c:pt idx="79">
                        <c:v>5.9775806451612935E-2</c:v>
                      </c:pt>
                      <c:pt idx="80">
                        <c:v>5.9775806451612935E-2</c:v>
                      </c:pt>
                      <c:pt idx="81">
                        <c:v>5.9775806451612935E-2</c:v>
                      </c:pt>
                      <c:pt idx="82">
                        <c:v>5.9775806451612935E-2</c:v>
                      </c:pt>
                      <c:pt idx="83">
                        <c:v>5.9775806451612935E-2</c:v>
                      </c:pt>
                      <c:pt idx="84">
                        <c:v>5.9775806451612935E-2</c:v>
                      </c:pt>
                      <c:pt idx="85">
                        <c:v>5.9775806451612935E-2</c:v>
                      </c:pt>
                      <c:pt idx="86">
                        <c:v>5.9775806451612935E-2</c:v>
                      </c:pt>
                      <c:pt idx="87">
                        <c:v>5.9775806451612935E-2</c:v>
                      </c:pt>
                      <c:pt idx="88">
                        <c:v>5.9775806451612935E-2</c:v>
                      </c:pt>
                      <c:pt idx="89">
                        <c:v>5.9775806451612935E-2</c:v>
                      </c:pt>
                      <c:pt idx="90">
                        <c:v>5.9775806451612935E-2</c:v>
                      </c:pt>
                      <c:pt idx="91">
                        <c:v>5.9775806451612935E-2</c:v>
                      </c:pt>
                      <c:pt idx="92">
                        <c:v>5.9775806451612935E-2</c:v>
                      </c:pt>
                      <c:pt idx="93">
                        <c:v>5.9775806451612935E-2</c:v>
                      </c:pt>
                      <c:pt idx="94">
                        <c:v>5.9775806451612935E-2</c:v>
                      </c:pt>
                      <c:pt idx="95">
                        <c:v>5.9775806451612935E-2</c:v>
                      </c:pt>
                      <c:pt idx="96">
                        <c:v>5.9775806451612935E-2</c:v>
                      </c:pt>
                      <c:pt idx="97">
                        <c:v>5.9775806451612935E-2</c:v>
                      </c:pt>
                      <c:pt idx="98">
                        <c:v>5.9775806451612935E-2</c:v>
                      </c:pt>
                      <c:pt idx="99">
                        <c:v>5.9775806451612935E-2</c:v>
                      </c:pt>
                      <c:pt idx="100">
                        <c:v>5.9775806451612935E-2</c:v>
                      </c:pt>
                      <c:pt idx="101">
                        <c:v>5.9775806451612935E-2</c:v>
                      </c:pt>
                      <c:pt idx="102">
                        <c:v>5.9775806451612935E-2</c:v>
                      </c:pt>
                      <c:pt idx="103">
                        <c:v>5.9775806451612935E-2</c:v>
                      </c:pt>
                      <c:pt idx="104">
                        <c:v>5.9775806451612935E-2</c:v>
                      </c:pt>
                      <c:pt idx="105">
                        <c:v>5.9775806451612935E-2</c:v>
                      </c:pt>
                      <c:pt idx="106">
                        <c:v>5.9775806451612935E-2</c:v>
                      </c:pt>
                      <c:pt idx="107">
                        <c:v>5.9775806451612935E-2</c:v>
                      </c:pt>
                      <c:pt idx="108">
                        <c:v>5.9775806451612935E-2</c:v>
                      </c:pt>
                      <c:pt idx="109">
                        <c:v>5.9775806451612935E-2</c:v>
                      </c:pt>
                      <c:pt idx="110">
                        <c:v>5.9775806451612935E-2</c:v>
                      </c:pt>
                      <c:pt idx="111">
                        <c:v>5.9775806451612935E-2</c:v>
                      </c:pt>
                      <c:pt idx="112">
                        <c:v>5.9775806451612935E-2</c:v>
                      </c:pt>
                      <c:pt idx="113">
                        <c:v>5.9775806451612935E-2</c:v>
                      </c:pt>
                      <c:pt idx="114">
                        <c:v>5.9775806451612935E-2</c:v>
                      </c:pt>
                      <c:pt idx="115">
                        <c:v>5.9775806451612935E-2</c:v>
                      </c:pt>
                      <c:pt idx="116">
                        <c:v>5.9775806451612935E-2</c:v>
                      </c:pt>
                      <c:pt idx="117">
                        <c:v>5.9775806451612935E-2</c:v>
                      </c:pt>
                      <c:pt idx="118">
                        <c:v>5.9775806451612935E-2</c:v>
                      </c:pt>
                      <c:pt idx="119">
                        <c:v>5.9775806451612935E-2</c:v>
                      </c:pt>
                      <c:pt idx="120">
                        <c:v>5.9775806451612935E-2</c:v>
                      </c:pt>
                      <c:pt idx="121">
                        <c:v>5.9775806451612935E-2</c:v>
                      </c:pt>
                      <c:pt idx="122">
                        <c:v>5.9775806451612935E-2</c:v>
                      </c:pt>
                      <c:pt idx="123">
                        <c:v>5.9775806451612935E-2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562-46ED-A37B-C948F2B2714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'S8-Data'!$J$4</c15:sqref>
                        </c15:formulaRef>
                      </c:ext>
                    </c:extLst>
                    <c:strCache>
                      <c:ptCount val="1"/>
                      <c:pt idx="0">
                        <c:v>3-mo 2007-2016 Avg</c:v>
                      </c:pt>
                    </c:strCache>
                  </c:strRef>
                </c:tx>
                <c:spPr>
                  <a:ln w="28575">
                    <a:solidFill>
                      <a:schemeClr val="accent3"/>
                    </a:solidFill>
                    <a:prstDash val="dash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'S8-Data'!$E$5:$E$187</c15:sqref>
                        </c15:formulaRef>
                      </c:ext>
                    </c:extLst>
                    <c:numCache>
                      <c:formatCode>m/d/yyyy</c:formatCode>
                      <c:ptCount val="183"/>
                      <c:pt idx="0">
                        <c:v>26299</c:v>
                      </c:pt>
                      <c:pt idx="1">
                        <c:v>26390</c:v>
                      </c:pt>
                      <c:pt idx="2">
                        <c:v>26481</c:v>
                      </c:pt>
                      <c:pt idx="3">
                        <c:v>26573</c:v>
                      </c:pt>
                      <c:pt idx="4">
                        <c:v>26665</c:v>
                      </c:pt>
                      <c:pt idx="5">
                        <c:v>26755</c:v>
                      </c:pt>
                      <c:pt idx="6">
                        <c:v>26846</c:v>
                      </c:pt>
                      <c:pt idx="7">
                        <c:v>26938</c:v>
                      </c:pt>
                      <c:pt idx="8">
                        <c:v>27030</c:v>
                      </c:pt>
                      <c:pt idx="9">
                        <c:v>27120</c:v>
                      </c:pt>
                      <c:pt idx="10">
                        <c:v>27211</c:v>
                      </c:pt>
                      <c:pt idx="11">
                        <c:v>27303</c:v>
                      </c:pt>
                      <c:pt idx="12">
                        <c:v>27395</c:v>
                      </c:pt>
                      <c:pt idx="13">
                        <c:v>27485</c:v>
                      </c:pt>
                      <c:pt idx="14">
                        <c:v>27576</c:v>
                      </c:pt>
                      <c:pt idx="15">
                        <c:v>27668</c:v>
                      </c:pt>
                      <c:pt idx="16">
                        <c:v>27760</c:v>
                      </c:pt>
                      <c:pt idx="17">
                        <c:v>27851</c:v>
                      </c:pt>
                      <c:pt idx="18">
                        <c:v>27942</c:v>
                      </c:pt>
                      <c:pt idx="19">
                        <c:v>28034</c:v>
                      </c:pt>
                      <c:pt idx="20">
                        <c:v>28126</c:v>
                      </c:pt>
                      <c:pt idx="21">
                        <c:v>28216</c:v>
                      </c:pt>
                      <c:pt idx="22">
                        <c:v>28307</c:v>
                      </c:pt>
                      <c:pt idx="23">
                        <c:v>28399</c:v>
                      </c:pt>
                      <c:pt idx="24">
                        <c:v>28491</c:v>
                      </c:pt>
                      <c:pt idx="25">
                        <c:v>28581</c:v>
                      </c:pt>
                      <c:pt idx="26">
                        <c:v>28672</c:v>
                      </c:pt>
                      <c:pt idx="27">
                        <c:v>28764</c:v>
                      </c:pt>
                      <c:pt idx="28">
                        <c:v>28856</c:v>
                      </c:pt>
                      <c:pt idx="29">
                        <c:v>28946</c:v>
                      </c:pt>
                      <c:pt idx="30">
                        <c:v>29037</c:v>
                      </c:pt>
                      <c:pt idx="31">
                        <c:v>29129</c:v>
                      </c:pt>
                      <c:pt idx="32">
                        <c:v>29221</c:v>
                      </c:pt>
                      <c:pt idx="33">
                        <c:v>29312</c:v>
                      </c:pt>
                      <c:pt idx="34">
                        <c:v>29403</c:v>
                      </c:pt>
                      <c:pt idx="35">
                        <c:v>29495</c:v>
                      </c:pt>
                      <c:pt idx="36">
                        <c:v>29587</c:v>
                      </c:pt>
                      <c:pt idx="37">
                        <c:v>29677</c:v>
                      </c:pt>
                      <c:pt idx="38">
                        <c:v>29768</c:v>
                      </c:pt>
                      <c:pt idx="39">
                        <c:v>29860</c:v>
                      </c:pt>
                      <c:pt idx="40">
                        <c:v>29952</c:v>
                      </c:pt>
                      <c:pt idx="41">
                        <c:v>30042</c:v>
                      </c:pt>
                      <c:pt idx="42">
                        <c:v>30133</c:v>
                      </c:pt>
                      <c:pt idx="43">
                        <c:v>30225</c:v>
                      </c:pt>
                      <c:pt idx="44">
                        <c:v>30317</c:v>
                      </c:pt>
                      <c:pt idx="45">
                        <c:v>30407</c:v>
                      </c:pt>
                      <c:pt idx="46">
                        <c:v>30498</c:v>
                      </c:pt>
                      <c:pt idx="47">
                        <c:v>30590</c:v>
                      </c:pt>
                      <c:pt idx="48">
                        <c:v>30682</c:v>
                      </c:pt>
                      <c:pt idx="49">
                        <c:v>30773</c:v>
                      </c:pt>
                      <c:pt idx="50">
                        <c:v>30864</c:v>
                      </c:pt>
                      <c:pt idx="51">
                        <c:v>30956</c:v>
                      </c:pt>
                      <c:pt idx="52">
                        <c:v>31048</c:v>
                      </c:pt>
                      <c:pt idx="53">
                        <c:v>31138</c:v>
                      </c:pt>
                      <c:pt idx="54">
                        <c:v>31229</c:v>
                      </c:pt>
                      <c:pt idx="55">
                        <c:v>31321</c:v>
                      </c:pt>
                      <c:pt idx="56">
                        <c:v>31413</c:v>
                      </c:pt>
                      <c:pt idx="57">
                        <c:v>31503</c:v>
                      </c:pt>
                      <c:pt idx="58">
                        <c:v>31594</c:v>
                      </c:pt>
                      <c:pt idx="59">
                        <c:v>31686</c:v>
                      </c:pt>
                      <c:pt idx="60">
                        <c:v>31778</c:v>
                      </c:pt>
                      <c:pt idx="61">
                        <c:v>31868</c:v>
                      </c:pt>
                      <c:pt idx="62">
                        <c:v>31959</c:v>
                      </c:pt>
                      <c:pt idx="63">
                        <c:v>32051</c:v>
                      </c:pt>
                      <c:pt idx="64">
                        <c:v>32143</c:v>
                      </c:pt>
                      <c:pt idx="65">
                        <c:v>32234</c:v>
                      </c:pt>
                      <c:pt idx="66">
                        <c:v>32325</c:v>
                      </c:pt>
                      <c:pt idx="67">
                        <c:v>32417</c:v>
                      </c:pt>
                      <c:pt idx="68">
                        <c:v>32509</c:v>
                      </c:pt>
                      <c:pt idx="69">
                        <c:v>32599</c:v>
                      </c:pt>
                      <c:pt idx="70">
                        <c:v>32690</c:v>
                      </c:pt>
                      <c:pt idx="71">
                        <c:v>32782</c:v>
                      </c:pt>
                      <c:pt idx="72">
                        <c:v>32874</c:v>
                      </c:pt>
                      <c:pt idx="73">
                        <c:v>32964</c:v>
                      </c:pt>
                      <c:pt idx="74">
                        <c:v>33055</c:v>
                      </c:pt>
                      <c:pt idx="75">
                        <c:v>33147</c:v>
                      </c:pt>
                      <c:pt idx="76">
                        <c:v>33239</c:v>
                      </c:pt>
                      <c:pt idx="77">
                        <c:v>33329</c:v>
                      </c:pt>
                      <c:pt idx="78">
                        <c:v>33420</c:v>
                      </c:pt>
                      <c:pt idx="79">
                        <c:v>33512</c:v>
                      </c:pt>
                      <c:pt idx="80">
                        <c:v>33604</c:v>
                      </c:pt>
                      <c:pt idx="81">
                        <c:v>33695</c:v>
                      </c:pt>
                      <c:pt idx="82">
                        <c:v>33786</c:v>
                      </c:pt>
                      <c:pt idx="83">
                        <c:v>33878</c:v>
                      </c:pt>
                      <c:pt idx="84">
                        <c:v>33970</c:v>
                      </c:pt>
                      <c:pt idx="85">
                        <c:v>34060</c:v>
                      </c:pt>
                      <c:pt idx="86">
                        <c:v>34151</c:v>
                      </c:pt>
                      <c:pt idx="87">
                        <c:v>34243</c:v>
                      </c:pt>
                      <c:pt idx="88">
                        <c:v>34335</c:v>
                      </c:pt>
                      <c:pt idx="89">
                        <c:v>34425</c:v>
                      </c:pt>
                      <c:pt idx="90">
                        <c:v>34516</c:v>
                      </c:pt>
                      <c:pt idx="91">
                        <c:v>34608</c:v>
                      </c:pt>
                      <c:pt idx="92">
                        <c:v>34700</c:v>
                      </c:pt>
                      <c:pt idx="93">
                        <c:v>34790</c:v>
                      </c:pt>
                      <c:pt idx="94">
                        <c:v>34881</c:v>
                      </c:pt>
                      <c:pt idx="95">
                        <c:v>34973</c:v>
                      </c:pt>
                      <c:pt idx="96">
                        <c:v>35065</c:v>
                      </c:pt>
                      <c:pt idx="97">
                        <c:v>35156</c:v>
                      </c:pt>
                      <c:pt idx="98">
                        <c:v>35247</c:v>
                      </c:pt>
                      <c:pt idx="99">
                        <c:v>35339</c:v>
                      </c:pt>
                      <c:pt idx="100">
                        <c:v>35431</c:v>
                      </c:pt>
                      <c:pt idx="101">
                        <c:v>35521</c:v>
                      </c:pt>
                      <c:pt idx="102">
                        <c:v>35612</c:v>
                      </c:pt>
                      <c:pt idx="103">
                        <c:v>35704</c:v>
                      </c:pt>
                      <c:pt idx="104">
                        <c:v>35796</c:v>
                      </c:pt>
                      <c:pt idx="105">
                        <c:v>35886</c:v>
                      </c:pt>
                      <c:pt idx="106">
                        <c:v>35977</c:v>
                      </c:pt>
                      <c:pt idx="107">
                        <c:v>36069</c:v>
                      </c:pt>
                      <c:pt idx="108">
                        <c:v>36161</c:v>
                      </c:pt>
                      <c:pt idx="109">
                        <c:v>36251</c:v>
                      </c:pt>
                      <c:pt idx="110">
                        <c:v>36342</c:v>
                      </c:pt>
                      <c:pt idx="111">
                        <c:v>36434</c:v>
                      </c:pt>
                      <c:pt idx="112">
                        <c:v>36526</c:v>
                      </c:pt>
                      <c:pt idx="113">
                        <c:v>36617</c:v>
                      </c:pt>
                      <c:pt idx="114">
                        <c:v>36708</c:v>
                      </c:pt>
                      <c:pt idx="115">
                        <c:v>36800</c:v>
                      </c:pt>
                      <c:pt idx="116">
                        <c:v>36892</c:v>
                      </c:pt>
                      <c:pt idx="117">
                        <c:v>36982</c:v>
                      </c:pt>
                      <c:pt idx="118">
                        <c:v>37073</c:v>
                      </c:pt>
                      <c:pt idx="119">
                        <c:v>37165</c:v>
                      </c:pt>
                      <c:pt idx="120">
                        <c:v>37257</c:v>
                      </c:pt>
                      <c:pt idx="121">
                        <c:v>37347</c:v>
                      </c:pt>
                      <c:pt idx="122">
                        <c:v>37438</c:v>
                      </c:pt>
                      <c:pt idx="123">
                        <c:v>37530</c:v>
                      </c:pt>
                      <c:pt idx="124">
                        <c:v>37622</c:v>
                      </c:pt>
                      <c:pt idx="125">
                        <c:v>37712</c:v>
                      </c:pt>
                      <c:pt idx="126">
                        <c:v>37803</c:v>
                      </c:pt>
                      <c:pt idx="127">
                        <c:v>37895</c:v>
                      </c:pt>
                      <c:pt idx="128">
                        <c:v>37987</c:v>
                      </c:pt>
                      <c:pt idx="129">
                        <c:v>38078</c:v>
                      </c:pt>
                      <c:pt idx="130">
                        <c:v>38169</c:v>
                      </c:pt>
                      <c:pt idx="131">
                        <c:v>38261</c:v>
                      </c:pt>
                      <c:pt idx="132">
                        <c:v>38353</c:v>
                      </c:pt>
                      <c:pt idx="133">
                        <c:v>38443</c:v>
                      </c:pt>
                      <c:pt idx="134">
                        <c:v>38534</c:v>
                      </c:pt>
                      <c:pt idx="135">
                        <c:v>38626</c:v>
                      </c:pt>
                      <c:pt idx="136">
                        <c:v>38718</c:v>
                      </c:pt>
                      <c:pt idx="137">
                        <c:v>38808</c:v>
                      </c:pt>
                      <c:pt idx="138">
                        <c:v>38899</c:v>
                      </c:pt>
                      <c:pt idx="139">
                        <c:v>38991</c:v>
                      </c:pt>
                      <c:pt idx="140">
                        <c:v>39083</c:v>
                      </c:pt>
                      <c:pt idx="141">
                        <c:v>39173</c:v>
                      </c:pt>
                      <c:pt idx="142">
                        <c:v>39264</c:v>
                      </c:pt>
                      <c:pt idx="143">
                        <c:v>39356</c:v>
                      </c:pt>
                      <c:pt idx="144">
                        <c:v>39448</c:v>
                      </c:pt>
                      <c:pt idx="145">
                        <c:v>39539</c:v>
                      </c:pt>
                      <c:pt idx="146">
                        <c:v>39630</c:v>
                      </c:pt>
                      <c:pt idx="147">
                        <c:v>39722</c:v>
                      </c:pt>
                      <c:pt idx="148">
                        <c:v>39814</c:v>
                      </c:pt>
                      <c:pt idx="149">
                        <c:v>39904</c:v>
                      </c:pt>
                      <c:pt idx="150">
                        <c:v>39995</c:v>
                      </c:pt>
                      <c:pt idx="151">
                        <c:v>40087</c:v>
                      </c:pt>
                      <c:pt idx="152">
                        <c:v>40179</c:v>
                      </c:pt>
                      <c:pt idx="153">
                        <c:v>40269</c:v>
                      </c:pt>
                      <c:pt idx="154">
                        <c:v>40360</c:v>
                      </c:pt>
                      <c:pt idx="155">
                        <c:v>40452</c:v>
                      </c:pt>
                      <c:pt idx="156">
                        <c:v>40544</c:v>
                      </c:pt>
                      <c:pt idx="157">
                        <c:v>40634</c:v>
                      </c:pt>
                      <c:pt idx="158">
                        <c:v>40725</c:v>
                      </c:pt>
                      <c:pt idx="159">
                        <c:v>40817</c:v>
                      </c:pt>
                      <c:pt idx="160">
                        <c:v>40909</c:v>
                      </c:pt>
                      <c:pt idx="161">
                        <c:v>41000</c:v>
                      </c:pt>
                      <c:pt idx="162">
                        <c:v>41091</c:v>
                      </c:pt>
                      <c:pt idx="163">
                        <c:v>41183</c:v>
                      </c:pt>
                      <c:pt idx="164">
                        <c:v>41275</c:v>
                      </c:pt>
                      <c:pt idx="165">
                        <c:v>41365</c:v>
                      </c:pt>
                      <c:pt idx="166">
                        <c:v>41456</c:v>
                      </c:pt>
                      <c:pt idx="167">
                        <c:v>41548</c:v>
                      </c:pt>
                      <c:pt idx="168">
                        <c:v>41640</c:v>
                      </c:pt>
                      <c:pt idx="169">
                        <c:v>41730</c:v>
                      </c:pt>
                      <c:pt idx="170">
                        <c:v>41821</c:v>
                      </c:pt>
                      <c:pt idx="171">
                        <c:v>41913</c:v>
                      </c:pt>
                      <c:pt idx="172">
                        <c:v>42005</c:v>
                      </c:pt>
                      <c:pt idx="173">
                        <c:v>42095</c:v>
                      </c:pt>
                      <c:pt idx="174">
                        <c:v>42186</c:v>
                      </c:pt>
                      <c:pt idx="175">
                        <c:v>42278</c:v>
                      </c:pt>
                      <c:pt idx="176">
                        <c:v>42370</c:v>
                      </c:pt>
                      <c:pt idx="177">
                        <c:v>42461</c:v>
                      </c:pt>
                      <c:pt idx="178">
                        <c:v>42552</c:v>
                      </c:pt>
                      <c:pt idx="179">
                        <c:v>42644</c:v>
                      </c:pt>
                      <c:pt idx="180">
                        <c:v>42736</c:v>
                      </c:pt>
                      <c:pt idx="181">
                        <c:v>42826</c:v>
                      </c:pt>
                      <c:pt idx="182">
                        <c:v>42917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'S8-Data'!$J$5:$J$185</c15:sqref>
                        </c15:formulaRef>
                      </c:ext>
                    </c:extLst>
                    <c:numCache>
                      <c:formatCode>General</c:formatCode>
                      <c:ptCount val="181"/>
                      <c:pt idx="140" formatCode="0.000%">
                        <c:v>1.0182978723404255E-2</c:v>
                      </c:pt>
                      <c:pt idx="141" formatCode="0.000%">
                        <c:v>1.0182978723404255E-2</c:v>
                      </c:pt>
                      <c:pt idx="142" formatCode="0.000%">
                        <c:v>1.0182978723404255E-2</c:v>
                      </c:pt>
                      <c:pt idx="143" formatCode="0.000%">
                        <c:v>1.0182978723404255E-2</c:v>
                      </c:pt>
                      <c:pt idx="144" formatCode="0.000%">
                        <c:v>1.0182978723404255E-2</c:v>
                      </c:pt>
                      <c:pt idx="145" formatCode="0.000%">
                        <c:v>1.0182978723404255E-2</c:v>
                      </c:pt>
                      <c:pt idx="146" formatCode="0.000%">
                        <c:v>1.0182978723404255E-2</c:v>
                      </c:pt>
                      <c:pt idx="147" formatCode="0.000%">
                        <c:v>1.0182978723404255E-2</c:v>
                      </c:pt>
                      <c:pt idx="148" formatCode="0.000%">
                        <c:v>1.0182978723404255E-2</c:v>
                      </c:pt>
                      <c:pt idx="149" formatCode="0.000%">
                        <c:v>1.0182978723404255E-2</c:v>
                      </c:pt>
                      <c:pt idx="150" formatCode="0.000%">
                        <c:v>1.0182978723404255E-2</c:v>
                      </c:pt>
                      <c:pt idx="151" formatCode="0.000%">
                        <c:v>1.0182978723404255E-2</c:v>
                      </c:pt>
                      <c:pt idx="152" formatCode="0.000%">
                        <c:v>1.0182978723404255E-2</c:v>
                      </c:pt>
                      <c:pt idx="153" formatCode="0.000%">
                        <c:v>1.0182978723404255E-2</c:v>
                      </c:pt>
                      <c:pt idx="154" formatCode="0.000%">
                        <c:v>1.0182978723404255E-2</c:v>
                      </c:pt>
                      <c:pt idx="155" formatCode="0.000%">
                        <c:v>1.0182978723404255E-2</c:v>
                      </c:pt>
                      <c:pt idx="156" formatCode="0.000%">
                        <c:v>1.0182978723404255E-2</c:v>
                      </c:pt>
                      <c:pt idx="157" formatCode="0.000%">
                        <c:v>1.0182978723404255E-2</c:v>
                      </c:pt>
                      <c:pt idx="158" formatCode="0.000%">
                        <c:v>1.0182978723404255E-2</c:v>
                      </c:pt>
                      <c:pt idx="159" formatCode="0.000%">
                        <c:v>1.0182978723404255E-2</c:v>
                      </c:pt>
                      <c:pt idx="160" formatCode="0.000%">
                        <c:v>1.0182978723404255E-2</c:v>
                      </c:pt>
                      <c:pt idx="161" formatCode="0.000%">
                        <c:v>1.0182978723404255E-2</c:v>
                      </c:pt>
                      <c:pt idx="162" formatCode="0.000%">
                        <c:v>1.0182978723404255E-2</c:v>
                      </c:pt>
                      <c:pt idx="163" formatCode="0.000%">
                        <c:v>1.0182978723404255E-2</c:v>
                      </c:pt>
                      <c:pt idx="164" formatCode="0.000%">
                        <c:v>1.0182978723404255E-2</c:v>
                      </c:pt>
                      <c:pt idx="165" formatCode="0.000%">
                        <c:v>1.0182978723404255E-2</c:v>
                      </c:pt>
                      <c:pt idx="166" formatCode="0.000%">
                        <c:v>1.0182978723404255E-2</c:v>
                      </c:pt>
                      <c:pt idx="167" formatCode="0.000%">
                        <c:v>1.0182978723404255E-2</c:v>
                      </c:pt>
                      <c:pt idx="168" formatCode="0.000%">
                        <c:v>1.0182978723404255E-2</c:v>
                      </c:pt>
                      <c:pt idx="169" formatCode="0.000%">
                        <c:v>1.0182978723404255E-2</c:v>
                      </c:pt>
                      <c:pt idx="170" formatCode="0.000%">
                        <c:v>1.0182978723404255E-2</c:v>
                      </c:pt>
                      <c:pt idx="171" formatCode="0.000%">
                        <c:v>1.0182978723404255E-2</c:v>
                      </c:pt>
                      <c:pt idx="172" formatCode="0.000%">
                        <c:v>1.0182978723404255E-2</c:v>
                      </c:pt>
                      <c:pt idx="173" formatCode="0.000%">
                        <c:v>1.0182978723404255E-2</c:v>
                      </c:pt>
                      <c:pt idx="174" formatCode="0.000%">
                        <c:v>1.0182978723404255E-2</c:v>
                      </c:pt>
                      <c:pt idx="175" formatCode="0.000%">
                        <c:v>1.0182978723404255E-2</c:v>
                      </c:pt>
                      <c:pt idx="176" formatCode="0.000%">
                        <c:v>1.0182978723404255E-2</c:v>
                      </c:pt>
                      <c:pt idx="177" formatCode="0.000%">
                        <c:v>1.0182978723404255E-2</c:v>
                      </c:pt>
                      <c:pt idx="178" formatCode="0.000%">
                        <c:v>1.0182978723404255E-2</c:v>
                      </c:pt>
                      <c:pt idx="179" formatCode="0.000%">
                        <c:v>1.0182978723404255E-2</c:v>
                      </c:pt>
                      <c:pt idx="180" formatCode="0.000%">
                        <c:v>1.0182978723404255E-2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562-46ED-A37B-C948F2B27148}"/>
                  </c:ext>
                </c:extLst>
              </c15:ser>
            </c15:filteredLineSeries>
          </c:ext>
        </c:extLst>
      </c:lineChart>
      <c:dateAx>
        <c:axId val="-219505568"/>
        <c:scaling>
          <c:orientation val="minMax"/>
          <c:min val="26665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 lvl="0">
              <a:defRPr/>
            </a:pPr>
            <a:endParaRPr lang="en-US"/>
          </a:p>
        </c:txPr>
        <c:crossAx val="-219502304"/>
        <c:crosses val="autoZero"/>
        <c:auto val="1"/>
        <c:lblOffset val="100"/>
        <c:baseTimeUnit val="months"/>
        <c:majorUnit val="2"/>
        <c:majorTimeUnit val="years"/>
        <c:minorUnit val="12"/>
        <c:minorTimeUnit val="months"/>
      </c:dateAx>
      <c:valAx>
        <c:axId val="-21950230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%" sourceLinked="0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219505568"/>
        <c:crosses val="autoZero"/>
        <c:crossBetween val="midCat"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13701606869160399"/>
          <c:y val="4.0436486342897399E-2"/>
          <c:w val="0.72596774136835396"/>
          <c:h val="6.8808650630999904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5.9175905898603103E-2"/>
          <c:y val="0.114780500601756"/>
          <c:w val="0.92252467375379898"/>
          <c:h val="0.79327951495998195"/>
        </c:manualLayout>
      </c:layout>
      <c:lineChart>
        <c:grouping val="standard"/>
        <c:varyColors val="1"/>
        <c:ser>
          <c:idx val="0"/>
          <c:order val="0"/>
          <c:tx>
            <c:strRef>
              <c:f>'S9-Data'!$C$1</c:f>
              <c:strCache>
                <c:ptCount val="1"/>
                <c:pt idx="0">
                  <c:v>Reported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cat>
            <c:numRef>
              <c:f>'S9-Data'!$A$2:$A$69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'S9-Data'!$C$2:$C$69</c:f>
              <c:numCache>
                <c:formatCode>0.0%</c:formatCode>
                <c:ptCount val="68"/>
                <c:pt idx="0">
                  <c:v>1.7000000000000001E-2</c:v>
                </c:pt>
                <c:pt idx="1">
                  <c:v>1.7000000000000001E-2</c:v>
                </c:pt>
                <c:pt idx="2">
                  <c:v>1.6E-2</c:v>
                </c:pt>
                <c:pt idx="3">
                  <c:v>1.2999999999999999E-2</c:v>
                </c:pt>
                <c:pt idx="4">
                  <c:v>1.2E-2</c:v>
                </c:pt>
                <c:pt idx="5">
                  <c:v>0.01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8.9999999999999993E-3</c:v>
                </c:pt>
                <c:pt idx="9">
                  <c:v>1.0999999999999999E-2</c:v>
                </c:pt>
                <c:pt idx="10">
                  <c:v>1.4999999999999999E-2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2.9000000000000001E-2</c:v>
                </c:pt>
                <c:pt idx="14">
                  <c:v>3.4000000000000002E-2</c:v>
                </c:pt>
                <c:pt idx="15">
                  <c:v>3.7999999999999999E-2</c:v>
                </c:pt>
                <c:pt idx="16">
                  <c:v>4.3999999999999997E-2</c:v>
                </c:pt>
                <c:pt idx="17">
                  <c:v>4.7E-2</c:v>
                </c:pt>
                <c:pt idx="18">
                  <c:v>4.9000000000000002E-2</c:v>
                </c:pt>
                <c:pt idx="19">
                  <c:v>4.9000000000000002E-2</c:v>
                </c:pt>
                <c:pt idx="20">
                  <c:v>0.05</c:v>
                </c:pt>
                <c:pt idx="21">
                  <c:v>4.7E-2</c:v>
                </c:pt>
                <c:pt idx="22">
                  <c:v>4.2999999999999997E-2</c:v>
                </c:pt>
                <c:pt idx="23">
                  <c:v>3.4000000000000002E-2</c:v>
                </c:pt>
                <c:pt idx="24">
                  <c:v>0.02</c:v>
                </c:pt>
                <c:pt idx="25">
                  <c:v>1.6E-2</c:v>
                </c:pt>
                <c:pt idx="26">
                  <c:v>1.4999999999999999E-2</c:v>
                </c:pt>
                <c:pt idx="27">
                  <c:v>3.0000000000000001E-3</c:v>
                </c:pt>
                <c:pt idx="28">
                  <c:v>2E-3</c:v>
                </c:pt>
                <c:pt idx="29">
                  <c:v>2E-3</c:v>
                </c:pt>
                <c:pt idx="30">
                  <c:v>2E-3</c:v>
                </c:pt>
                <c:pt idx="31">
                  <c:v>1E-3</c:v>
                </c:pt>
                <c:pt idx="32">
                  <c:v>1E-3</c:v>
                </c:pt>
                <c:pt idx="33">
                  <c:v>2E-3</c:v>
                </c:pt>
                <c:pt idx="34">
                  <c:v>2E-3</c:v>
                </c:pt>
                <c:pt idx="35">
                  <c:v>1E-3</c:v>
                </c:pt>
                <c:pt idx="36">
                  <c:v>1E-3</c:v>
                </c:pt>
                <c:pt idx="37">
                  <c:v>1E-3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1E-3</c:v>
                </c:pt>
                <c:pt idx="42">
                  <c:v>1E-3</c:v>
                </c:pt>
                <c:pt idx="43">
                  <c:v>1E-3</c:v>
                </c:pt>
                <c:pt idx="44">
                  <c:v>1E-3</c:v>
                </c:pt>
                <c:pt idx="45">
                  <c:v>1E-3</c:v>
                </c:pt>
                <c:pt idx="46">
                  <c:v>0</c:v>
                </c:pt>
                <c:pt idx="47">
                  <c:v>1E-3</c:v>
                </c:pt>
                <c:pt idx="48">
                  <c:v>1E-3</c:v>
                </c:pt>
                <c:pt idx="49">
                  <c:v>1E-3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1E-3</c:v>
                </c:pt>
                <c:pt idx="56">
                  <c:v>3.0000000000000001E-3</c:v>
                </c:pt>
                <c:pt idx="57">
                  <c:v>3.0000000000000001E-3</c:v>
                </c:pt>
                <c:pt idx="58">
                  <c:v>3.0000000000000001E-3</c:v>
                </c:pt>
                <c:pt idx="59">
                  <c:v>4.0000000000000001E-3</c:v>
                </c:pt>
                <c:pt idx="60">
                  <c:v>6.0000000000000001E-3</c:v>
                </c:pt>
                <c:pt idx="61">
                  <c:v>8.9999999999999993E-3</c:v>
                </c:pt>
                <c:pt idx="62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D-48B6-A86E-8869FFA9E48A}"/>
            </c:ext>
          </c:extLst>
        </c:ser>
        <c:ser>
          <c:idx val="1"/>
          <c:order val="1"/>
          <c:tx>
            <c:strRef>
              <c:f>'S9-Data'!$E$1</c:f>
              <c:strCache>
                <c:ptCount val="1"/>
                <c:pt idx="0">
                  <c:v>Optimistic</c:v>
                </c:pt>
              </c:strCache>
            </c:strRef>
          </c:tx>
          <c:spPr>
            <a:ln w="28575" cmpd="sng"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numRef>
              <c:f>'S9-Data'!$A$2:$A$69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'S9-Data'!$E$2:$E$69</c:f>
              <c:numCache>
                <c:formatCode>General</c:formatCode>
                <c:ptCount val="68"/>
                <c:pt idx="62" formatCode="0.0%">
                  <c:v>1.0999999999999999E-2</c:v>
                </c:pt>
                <c:pt idx="63" formatCode="0.0%">
                  <c:v>1.2999999999999999E-2</c:v>
                </c:pt>
                <c:pt idx="64" formatCode="0.0%">
                  <c:v>1.4999999999999999E-2</c:v>
                </c:pt>
                <c:pt idx="65" formatCode="0.0%">
                  <c:v>1.7999999999999999E-2</c:v>
                </c:pt>
                <c:pt idx="66" formatCode="0.0%">
                  <c:v>0.02</c:v>
                </c:pt>
                <c:pt idx="67" formatCode="0.0%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D-48B6-A86E-8869FFA9E48A}"/>
            </c:ext>
          </c:extLst>
        </c:ser>
        <c:ser>
          <c:idx val="2"/>
          <c:order val="2"/>
          <c:tx>
            <c:strRef>
              <c:f>'S9-Data'!$D$1</c:f>
              <c:strCache>
                <c:ptCount val="1"/>
                <c:pt idx="0">
                  <c:v>Consensus</c:v>
                </c:pt>
              </c:strCache>
            </c:strRef>
          </c:tx>
          <c:spPr>
            <a:ln w="28575" cmpd="sng">
              <a:solidFill>
                <a:srgbClr val="A5A5A5"/>
              </a:solidFill>
              <a:prstDash val="sysDot"/>
            </a:ln>
          </c:spPr>
          <c:marker>
            <c:symbol val="none"/>
          </c:marker>
          <c:cat>
            <c:numRef>
              <c:f>'S9-Data'!$A$2:$A$69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'S9-Data'!$D$2:$D$69</c:f>
              <c:numCache>
                <c:formatCode>General</c:formatCode>
                <c:ptCount val="68"/>
                <c:pt idx="62" formatCode="0.0%">
                  <c:v>1.0999999999999999E-2</c:v>
                </c:pt>
                <c:pt idx="63" formatCode="0.0%">
                  <c:v>1.2E-2</c:v>
                </c:pt>
                <c:pt idx="64" formatCode="0.0%">
                  <c:v>1.4E-2</c:v>
                </c:pt>
                <c:pt idx="65" formatCode="0.0%">
                  <c:v>1.6E-2</c:v>
                </c:pt>
                <c:pt idx="66" formatCode="0.0%">
                  <c:v>1.7999999999999999E-2</c:v>
                </c:pt>
                <c:pt idx="67" formatCode="0.0%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ED-48B6-A86E-8869FFA9E48A}"/>
            </c:ext>
          </c:extLst>
        </c:ser>
        <c:ser>
          <c:idx val="3"/>
          <c:order val="3"/>
          <c:tx>
            <c:strRef>
              <c:f>'S9-Data'!$F$1</c:f>
              <c:strCache>
                <c:ptCount val="1"/>
                <c:pt idx="0">
                  <c:v>Pessimistic</c:v>
                </c:pt>
              </c:strCache>
            </c:strRef>
          </c:tx>
          <c:spPr>
            <a:ln w="28575" cmpd="sng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'S9-Data'!$A$2:$A$69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'S9-Data'!$F$2:$F$69</c:f>
              <c:numCache>
                <c:formatCode>General</c:formatCode>
                <c:ptCount val="68"/>
                <c:pt idx="62" formatCode="0.0%">
                  <c:v>0.01</c:v>
                </c:pt>
                <c:pt idx="63" formatCode="0.0%">
                  <c:v>1.0999999999999999E-2</c:v>
                </c:pt>
                <c:pt idx="64" formatCode="0.0%">
                  <c:v>1.2999999999999999E-2</c:v>
                </c:pt>
                <c:pt idx="65" formatCode="0.0%">
                  <c:v>1.4E-2</c:v>
                </c:pt>
                <c:pt idx="66" formatCode="0.0%">
                  <c:v>1.6E-2</c:v>
                </c:pt>
                <c:pt idx="67" formatCode="0.0%">
                  <c:v>1.7000000000000001E-2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ED-48B6-A86E-8869FFA9E48A}"/>
            </c:ext>
          </c:extLst>
        </c:ser>
        <c:ser>
          <c:idx val="4"/>
          <c:order val="4"/>
          <c:tx>
            <c:strRef>
              <c:f>'S9-Data'!$G$1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-7.7160493827160503E-2"/>
                  <c:y val="-0.156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2002-2017 Average:</a:t>
                    </a:r>
                  </a:p>
                  <a:p>
                    <a:fld id="{D31F27AB-9987-4FB2-A602-68F42533A46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4ED-48B6-A86E-8869FFA9E48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'S9-Data'!$A$2:$A$69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'S9-Data'!$G$2:$G$69</c:f>
              <c:numCache>
                <c:formatCode>0.0%</c:formatCode>
                <c:ptCount val="68"/>
                <c:pt idx="0">
                  <c:v>1.2E-2</c:v>
                </c:pt>
                <c:pt idx="1">
                  <c:v>1.2E-2</c:v>
                </c:pt>
                <c:pt idx="2">
                  <c:v>1.2E-2</c:v>
                </c:pt>
                <c:pt idx="3">
                  <c:v>1.2E-2</c:v>
                </c:pt>
                <c:pt idx="4">
                  <c:v>1.2E-2</c:v>
                </c:pt>
                <c:pt idx="5">
                  <c:v>1.2E-2</c:v>
                </c:pt>
                <c:pt idx="6">
                  <c:v>1.2E-2</c:v>
                </c:pt>
                <c:pt idx="7">
                  <c:v>1.2E-2</c:v>
                </c:pt>
                <c:pt idx="8">
                  <c:v>1.2E-2</c:v>
                </c:pt>
                <c:pt idx="9">
                  <c:v>1.2E-2</c:v>
                </c:pt>
                <c:pt idx="10">
                  <c:v>1.2E-2</c:v>
                </c:pt>
                <c:pt idx="11">
                  <c:v>1.2E-2</c:v>
                </c:pt>
                <c:pt idx="12">
                  <c:v>1.2E-2</c:v>
                </c:pt>
                <c:pt idx="13">
                  <c:v>1.2E-2</c:v>
                </c:pt>
                <c:pt idx="14">
                  <c:v>1.2E-2</c:v>
                </c:pt>
                <c:pt idx="15">
                  <c:v>1.2E-2</c:v>
                </c:pt>
                <c:pt idx="16">
                  <c:v>1.2E-2</c:v>
                </c:pt>
                <c:pt idx="17">
                  <c:v>1.2E-2</c:v>
                </c:pt>
                <c:pt idx="18">
                  <c:v>1.2E-2</c:v>
                </c:pt>
                <c:pt idx="19">
                  <c:v>1.2E-2</c:v>
                </c:pt>
                <c:pt idx="20">
                  <c:v>1.2E-2</c:v>
                </c:pt>
                <c:pt idx="21">
                  <c:v>1.2E-2</c:v>
                </c:pt>
                <c:pt idx="22">
                  <c:v>1.2E-2</c:v>
                </c:pt>
                <c:pt idx="23">
                  <c:v>1.2E-2</c:v>
                </c:pt>
                <c:pt idx="24">
                  <c:v>1.2E-2</c:v>
                </c:pt>
                <c:pt idx="25">
                  <c:v>1.2E-2</c:v>
                </c:pt>
                <c:pt idx="26">
                  <c:v>1.2E-2</c:v>
                </c:pt>
                <c:pt idx="27">
                  <c:v>1.2E-2</c:v>
                </c:pt>
                <c:pt idx="28">
                  <c:v>1.2E-2</c:v>
                </c:pt>
                <c:pt idx="29">
                  <c:v>1.2E-2</c:v>
                </c:pt>
                <c:pt idx="30">
                  <c:v>1.2E-2</c:v>
                </c:pt>
                <c:pt idx="31">
                  <c:v>1.2E-2</c:v>
                </c:pt>
                <c:pt idx="32">
                  <c:v>1.2E-2</c:v>
                </c:pt>
                <c:pt idx="33">
                  <c:v>1.2E-2</c:v>
                </c:pt>
                <c:pt idx="34">
                  <c:v>1.2E-2</c:v>
                </c:pt>
                <c:pt idx="35">
                  <c:v>1.2E-2</c:v>
                </c:pt>
                <c:pt idx="36">
                  <c:v>1.2E-2</c:v>
                </c:pt>
                <c:pt idx="37">
                  <c:v>1.2E-2</c:v>
                </c:pt>
                <c:pt idx="38">
                  <c:v>1.2E-2</c:v>
                </c:pt>
                <c:pt idx="39">
                  <c:v>1.2E-2</c:v>
                </c:pt>
                <c:pt idx="40">
                  <c:v>1.2E-2</c:v>
                </c:pt>
                <c:pt idx="41">
                  <c:v>1.2E-2</c:v>
                </c:pt>
                <c:pt idx="42">
                  <c:v>1.2E-2</c:v>
                </c:pt>
                <c:pt idx="43">
                  <c:v>1.2E-2</c:v>
                </c:pt>
                <c:pt idx="44">
                  <c:v>1.2E-2</c:v>
                </c:pt>
                <c:pt idx="45">
                  <c:v>1.2E-2</c:v>
                </c:pt>
                <c:pt idx="46">
                  <c:v>1.2E-2</c:v>
                </c:pt>
                <c:pt idx="47">
                  <c:v>1.2E-2</c:v>
                </c:pt>
                <c:pt idx="48">
                  <c:v>1.2E-2</c:v>
                </c:pt>
                <c:pt idx="49">
                  <c:v>1.2E-2</c:v>
                </c:pt>
                <c:pt idx="50">
                  <c:v>1.2E-2</c:v>
                </c:pt>
                <c:pt idx="51">
                  <c:v>1.2E-2</c:v>
                </c:pt>
                <c:pt idx="52">
                  <c:v>1.2E-2</c:v>
                </c:pt>
                <c:pt idx="53">
                  <c:v>1.2E-2</c:v>
                </c:pt>
                <c:pt idx="54">
                  <c:v>1.2E-2</c:v>
                </c:pt>
                <c:pt idx="55">
                  <c:v>1.2E-2</c:v>
                </c:pt>
                <c:pt idx="56">
                  <c:v>1.2E-2</c:v>
                </c:pt>
                <c:pt idx="57">
                  <c:v>1.2E-2</c:v>
                </c:pt>
                <c:pt idx="58">
                  <c:v>1.2E-2</c:v>
                </c:pt>
                <c:pt idx="59">
                  <c:v>1.2E-2</c:v>
                </c:pt>
                <c:pt idx="60">
                  <c:v>1.2E-2</c:v>
                </c:pt>
                <c:pt idx="61">
                  <c:v>1.2E-2</c:v>
                </c:pt>
                <c:pt idx="62">
                  <c:v>1.2E-2</c:v>
                </c:pt>
                <c:pt idx="63">
                  <c:v>1.2E-2</c:v>
                </c:pt>
                <c:pt idx="64">
                  <c:v>1.2E-2</c:v>
                </c:pt>
                <c:pt idx="65">
                  <c:v>1.2E-2</c:v>
                </c:pt>
                <c:pt idx="66">
                  <c:v>1.2E-2</c:v>
                </c:pt>
                <c:pt idx="67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ED-48B6-A86E-8869FFA9E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2098336"/>
        <c:axId val="-132100112"/>
      </c:lineChart>
      <c:dateAx>
        <c:axId val="-132098336"/>
        <c:scaling>
          <c:orientation val="minMax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 lvl="0">
              <a:defRPr>
                <a:solidFill>
                  <a:schemeClr val="tx1"/>
                </a:solidFill>
              </a:defRPr>
            </a:pPr>
            <a:endParaRPr lang="en-US"/>
          </a:p>
        </c:txPr>
        <c:crossAx val="-132100112"/>
        <c:crosses val="autoZero"/>
        <c:auto val="1"/>
        <c:lblOffset val="100"/>
        <c:baseTimeUnit val="months"/>
        <c:majorUnit val="1"/>
        <c:majorTimeUnit val="years"/>
        <c:minorUnit val="3"/>
        <c:minorTimeUnit val="months"/>
      </c:dateAx>
      <c:valAx>
        <c:axId val="-13210011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2098336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legendEntry>
        <c:idx val="4"/>
        <c:delete val="1"/>
      </c:legendEntry>
      <c:layout/>
      <c:overlay val="0"/>
      <c:txPr>
        <a:bodyPr/>
        <a:lstStyle/>
        <a:p>
          <a:pPr lvl="0">
            <a:defRPr sz="10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5.7624793428599198E-2"/>
          <c:y val="9.5171697287839002E-2"/>
          <c:w val="0.92547341304559205"/>
          <c:h val="0.82113626421697306"/>
        </c:manualLayout>
      </c:layout>
      <c:lineChart>
        <c:grouping val="standard"/>
        <c:varyColors val="1"/>
        <c:ser>
          <c:idx val="0"/>
          <c:order val="0"/>
          <c:tx>
            <c:v>Reported</c:v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cat>
            <c:numRef>
              <c:f>'S10-Data'!$A$2:$A$69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'S10-Data'!$C$2:$C$69</c:f>
              <c:numCache>
                <c:formatCode>0.0%</c:formatCode>
                <c:ptCount val="68"/>
                <c:pt idx="0">
                  <c:v>5.0999999999999997E-2</c:v>
                </c:pt>
                <c:pt idx="1">
                  <c:v>5.0999999999999997E-2</c:v>
                </c:pt>
                <c:pt idx="2">
                  <c:v>4.2999999999999997E-2</c:v>
                </c:pt>
                <c:pt idx="3">
                  <c:v>0.04</c:v>
                </c:pt>
                <c:pt idx="4">
                  <c:v>3.9E-2</c:v>
                </c:pt>
                <c:pt idx="5">
                  <c:v>3.5999999999999997E-2</c:v>
                </c:pt>
                <c:pt idx="6">
                  <c:v>4.2000000000000003E-2</c:v>
                </c:pt>
                <c:pt idx="7">
                  <c:v>4.2999999999999997E-2</c:v>
                </c:pt>
                <c:pt idx="8">
                  <c:v>0.04</c:v>
                </c:pt>
                <c:pt idx="9">
                  <c:v>4.5999999999999999E-2</c:v>
                </c:pt>
                <c:pt idx="10">
                  <c:v>4.2999999999999997E-2</c:v>
                </c:pt>
                <c:pt idx="11">
                  <c:v>4.2000000000000003E-2</c:v>
                </c:pt>
                <c:pt idx="12">
                  <c:v>4.2999999999999997E-2</c:v>
                </c:pt>
                <c:pt idx="13">
                  <c:v>4.2000000000000003E-2</c:v>
                </c:pt>
                <c:pt idx="14">
                  <c:v>4.2000000000000003E-2</c:v>
                </c:pt>
                <c:pt idx="15">
                  <c:v>4.4999999999999998E-2</c:v>
                </c:pt>
                <c:pt idx="16">
                  <c:v>4.5999999999999999E-2</c:v>
                </c:pt>
                <c:pt idx="17">
                  <c:v>5.0999999999999997E-2</c:v>
                </c:pt>
                <c:pt idx="18">
                  <c:v>4.9000000000000002E-2</c:v>
                </c:pt>
                <c:pt idx="19">
                  <c:v>4.5999999999999999E-2</c:v>
                </c:pt>
                <c:pt idx="20">
                  <c:v>4.7E-2</c:v>
                </c:pt>
                <c:pt idx="21">
                  <c:v>4.9000000000000002E-2</c:v>
                </c:pt>
                <c:pt idx="22">
                  <c:v>4.7E-2</c:v>
                </c:pt>
                <c:pt idx="23">
                  <c:v>4.2999999999999997E-2</c:v>
                </c:pt>
                <c:pt idx="24">
                  <c:v>3.6999999999999998E-2</c:v>
                </c:pt>
                <c:pt idx="25">
                  <c:v>3.9E-2</c:v>
                </c:pt>
                <c:pt idx="26">
                  <c:v>3.9E-2</c:v>
                </c:pt>
                <c:pt idx="27">
                  <c:v>3.3000000000000002E-2</c:v>
                </c:pt>
                <c:pt idx="28">
                  <c:v>2.7E-2</c:v>
                </c:pt>
                <c:pt idx="29">
                  <c:v>3.3000000000000002E-2</c:v>
                </c:pt>
                <c:pt idx="30">
                  <c:v>3.5000000000000003E-2</c:v>
                </c:pt>
                <c:pt idx="31">
                  <c:v>3.5000000000000003E-2</c:v>
                </c:pt>
                <c:pt idx="32">
                  <c:v>3.6999999999999998E-2</c:v>
                </c:pt>
                <c:pt idx="33">
                  <c:v>3.5000000000000003E-2</c:v>
                </c:pt>
                <c:pt idx="34">
                  <c:v>2.8000000000000001E-2</c:v>
                </c:pt>
                <c:pt idx="35">
                  <c:v>2.9000000000000001E-2</c:v>
                </c:pt>
                <c:pt idx="36">
                  <c:v>3.5000000000000003E-2</c:v>
                </c:pt>
                <c:pt idx="37">
                  <c:v>3.2000000000000001E-2</c:v>
                </c:pt>
                <c:pt idx="38">
                  <c:v>2.4E-2</c:v>
                </c:pt>
                <c:pt idx="39">
                  <c:v>2.1000000000000001E-2</c:v>
                </c:pt>
                <c:pt idx="40">
                  <c:v>2.1000000000000001E-2</c:v>
                </c:pt>
                <c:pt idx="41">
                  <c:v>1.7999999999999999E-2</c:v>
                </c:pt>
                <c:pt idx="42">
                  <c:v>1.6E-2</c:v>
                </c:pt>
                <c:pt idx="43">
                  <c:v>1.7000000000000001E-2</c:v>
                </c:pt>
                <c:pt idx="44">
                  <c:v>0.02</c:v>
                </c:pt>
                <c:pt idx="45">
                  <c:v>0.02</c:v>
                </c:pt>
                <c:pt idx="46">
                  <c:v>2.7E-2</c:v>
                </c:pt>
                <c:pt idx="47">
                  <c:v>2.8000000000000001E-2</c:v>
                </c:pt>
                <c:pt idx="48">
                  <c:v>2.8000000000000001E-2</c:v>
                </c:pt>
                <c:pt idx="49">
                  <c:v>2.5999999999999999E-2</c:v>
                </c:pt>
                <c:pt idx="50">
                  <c:v>2.5999999999999999E-2</c:v>
                </c:pt>
                <c:pt idx="51">
                  <c:v>2.3E-2</c:v>
                </c:pt>
                <c:pt idx="52">
                  <c:v>0.02</c:v>
                </c:pt>
                <c:pt idx="53">
                  <c:v>2.1999999999999999E-2</c:v>
                </c:pt>
                <c:pt idx="54">
                  <c:v>2.1999999999999999E-2</c:v>
                </c:pt>
                <c:pt idx="55">
                  <c:v>2.1999999999999999E-2</c:v>
                </c:pt>
                <c:pt idx="56">
                  <c:v>1.9E-2</c:v>
                </c:pt>
                <c:pt idx="57">
                  <c:v>1.7999999999999999E-2</c:v>
                </c:pt>
                <c:pt idx="58">
                  <c:v>1.6E-2</c:v>
                </c:pt>
                <c:pt idx="59">
                  <c:v>2.1000000000000001E-2</c:v>
                </c:pt>
                <c:pt idx="60">
                  <c:v>2.4E-2</c:v>
                </c:pt>
                <c:pt idx="61">
                  <c:v>2.3E-2</c:v>
                </c:pt>
                <c:pt idx="62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D-4C94-AAE8-AD140FD75368}"/>
            </c:ext>
          </c:extLst>
        </c:ser>
        <c:ser>
          <c:idx val="1"/>
          <c:order val="1"/>
          <c:tx>
            <c:v>Optimistic</c:v>
          </c:tx>
          <c:spPr>
            <a:ln w="28575" cmpd="sng"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numRef>
              <c:f>'S10-Data'!$A$2:$A$69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'S10-Data'!$E$2:$E$69</c:f>
              <c:numCache>
                <c:formatCode>General</c:formatCode>
                <c:ptCount val="68"/>
                <c:pt idx="62" formatCode="0.0%">
                  <c:v>2.1999999999999999E-2</c:v>
                </c:pt>
                <c:pt idx="63" formatCode="0.0%">
                  <c:v>2.5999999999999999E-2</c:v>
                </c:pt>
                <c:pt idx="64" formatCode="0.0%">
                  <c:v>2.8000000000000001E-2</c:v>
                </c:pt>
                <c:pt idx="65" formatCode="0.0%">
                  <c:v>0.03</c:v>
                </c:pt>
                <c:pt idx="66" formatCode="0.0%">
                  <c:v>3.2000000000000001E-2</c:v>
                </c:pt>
                <c:pt idx="67" formatCode="0.0%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D-4C94-AAE8-AD140FD75368}"/>
            </c:ext>
          </c:extLst>
        </c:ser>
        <c:ser>
          <c:idx val="2"/>
          <c:order val="2"/>
          <c:tx>
            <c:v>Concensus</c:v>
          </c:tx>
          <c:spPr>
            <a:ln w="28575" cmpd="sng">
              <a:solidFill>
                <a:srgbClr val="A5A5A5"/>
              </a:solidFill>
              <a:prstDash val="sysDot"/>
            </a:ln>
          </c:spPr>
          <c:marker>
            <c:symbol val="none"/>
          </c:marker>
          <c:cat>
            <c:numRef>
              <c:f>'S10-Data'!$A$2:$A$69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'S10-Data'!$D$2:$D$69</c:f>
              <c:numCache>
                <c:formatCode>General</c:formatCode>
                <c:ptCount val="68"/>
                <c:pt idx="62" formatCode="0.0%">
                  <c:v>2.1999999999999999E-2</c:v>
                </c:pt>
                <c:pt idx="63" formatCode="0.0%">
                  <c:v>2.4E-2</c:v>
                </c:pt>
                <c:pt idx="64" formatCode="0.0%">
                  <c:v>2.5999999999999999E-2</c:v>
                </c:pt>
                <c:pt idx="65" formatCode="0.0%">
                  <c:v>2.7E-2</c:v>
                </c:pt>
                <c:pt idx="66" formatCode="0.0%">
                  <c:v>2.9000000000000001E-2</c:v>
                </c:pt>
                <c:pt idx="67" formatCode="0.0%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AD-4C94-AAE8-AD140FD75368}"/>
            </c:ext>
          </c:extLst>
        </c:ser>
        <c:ser>
          <c:idx val="3"/>
          <c:order val="3"/>
          <c:tx>
            <c:v>Pessimistic</c:v>
          </c:tx>
          <c:spPr>
            <a:ln w="28575" cmpd="sng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'S10-Data'!$A$2:$A$69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'S10-Data'!$F$2:$F$69</c:f>
              <c:numCache>
                <c:formatCode>General</c:formatCode>
                <c:ptCount val="68"/>
                <c:pt idx="62" formatCode="0.0%">
                  <c:v>2.1999999999999999E-2</c:v>
                </c:pt>
                <c:pt idx="63" formatCode="0.0%">
                  <c:v>2.3E-2</c:v>
                </c:pt>
                <c:pt idx="64" formatCode="0.0%">
                  <c:v>2.4E-2</c:v>
                </c:pt>
                <c:pt idx="65" formatCode="0.0%">
                  <c:v>2.4E-2</c:v>
                </c:pt>
                <c:pt idx="66" formatCode="0.0%">
                  <c:v>2.5000000000000001E-2</c:v>
                </c:pt>
                <c:pt idx="67" formatCode="0.0%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AD-4C94-AAE8-AD140FD75368}"/>
            </c:ext>
          </c:extLst>
        </c:ser>
        <c:ser>
          <c:idx val="4"/>
          <c:order val="4"/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2.3148148148148098E-2"/>
                  <c:y val="0.1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2002-2016 Average:</a:t>
                    </a:r>
                  </a:p>
                  <a:p>
                    <a:fld id="{EAE04A66-B1E4-4DAF-834D-67EDC1B04BD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FAD-4C94-AAE8-AD140FD753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'S10-Data'!$A$2:$A$69</c:f>
              <c:numCache>
                <c:formatCode>m/d/yyyy</c:formatCode>
                <c:ptCount val="68"/>
                <c:pt idx="0">
                  <c:v>37257</c:v>
                </c:pt>
                <c:pt idx="1">
                  <c:v>37347</c:v>
                </c:pt>
                <c:pt idx="2">
                  <c:v>37438</c:v>
                </c:pt>
                <c:pt idx="3">
                  <c:v>37530</c:v>
                </c:pt>
                <c:pt idx="4">
                  <c:v>37622</c:v>
                </c:pt>
                <c:pt idx="5">
                  <c:v>37712</c:v>
                </c:pt>
                <c:pt idx="6">
                  <c:v>37803</c:v>
                </c:pt>
                <c:pt idx="7">
                  <c:v>37895</c:v>
                </c:pt>
                <c:pt idx="8">
                  <c:v>37987</c:v>
                </c:pt>
                <c:pt idx="9">
                  <c:v>38078</c:v>
                </c:pt>
                <c:pt idx="10">
                  <c:v>38169</c:v>
                </c:pt>
                <c:pt idx="11">
                  <c:v>38261</c:v>
                </c:pt>
                <c:pt idx="12">
                  <c:v>38353</c:v>
                </c:pt>
                <c:pt idx="13">
                  <c:v>38443</c:v>
                </c:pt>
                <c:pt idx="14">
                  <c:v>38534</c:v>
                </c:pt>
                <c:pt idx="15">
                  <c:v>38626</c:v>
                </c:pt>
                <c:pt idx="16">
                  <c:v>38718</c:v>
                </c:pt>
                <c:pt idx="17">
                  <c:v>38808</c:v>
                </c:pt>
                <c:pt idx="18">
                  <c:v>38899</c:v>
                </c:pt>
                <c:pt idx="19">
                  <c:v>38991</c:v>
                </c:pt>
                <c:pt idx="20">
                  <c:v>39083</c:v>
                </c:pt>
                <c:pt idx="21">
                  <c:v>39173</c:v>
                </c:pt>
                <c:pt idx="22">
                  <c:v>39264</c:v>
                </c:pt>
                <c:pt idx="23">
                  <c:v>39356</c:v>
                </c:pt>
                <c:pt idx="24">
                  <c:v>39448</c:v>
                </c:pt>
                <c:pt idx="25">
                  <c:v>39539</c:v>
                </c:pt>
                <c:pt idx="26">
                  <c:v>39630</c:v>
                </c:pt>
                <c:pt idx="27">
                  <c:v>39722</c:v>
                </c:pt>
                <c:pt idx="28">
                  <c:v>39814</c:v>
                </c:pt>
                <c:pt idx="29">
                  <c:v>39904</c:v>
                </c:pt>
                <c:pt idx="30">
                  <c:v>39995</c:v>
                </c:pt>
                <c:pt idx="31">
                  <c:v>40087</c:v>
                </c:pt>
                <c:pt idx="32">
                  <c:v>40179</c:v>
                </c:pt>
                <c:pt idx="33">
                  <c:v>40269</c:v>
                </c:pt>
                <c:pt idx="34">
                  <c:v>40360</c:v>
                </c:pt>
                <c:pt idx="35">
                  <c:v>40452</c:v>
                </c:pt>
                <c:pt idx="36">
                  <c:v>40544</c:v>
                </c:pt>
                <c:pt idx="37">
                  <c:v>40634</c:v>
                </c:pt>
                <c:pt idx="38">
                  <c:v>40725</c:v>
                </c:pt>
                <c:pt idx="39">
                  <c:v>40817</c:v>
                </c:pt>
                <c:pt idx="40">
                  <c:v>40909</c:v>
                </c:pt>
                <c:pt idx="41">
                  <c:v>41000</c:v>
                </c:pt>
                <c:pt idx="42">
                  <c:v>41091</c:v>
                </c:pt>
                <c:pt idx="43">
                  <c:v>41183</c:v>
                </c:pt>
                <c:pt idx="44">
                  <c:v>41275</c:v>
                </c:pt>
                <c:pt idx="45">
                  <c:v>41365</c:v>
                </c:pt>
                <c:pt idx="46">
                  <c:v>41456</c:v>
                </c:pt>
                <c:pt idx="47">
                  <c:v>41548</c:v>
                </c:pt>
                <c:pt idx="48">
                  <c:v>41640</c:v>
                </c:pt>
                <c:pt idx="49">
                  <c:v>41730</c:v>
                </c:pt>
                <c:pt idx="50">
                  <c:v>41821</c:v>
                </c:pt>
                <c:pt idx="51">
                  <c:v>41913</c:v>
                </c:pt>
                <c:pt idx="52">
                  <c:v>42005</c:v>
                </c:pt>
                <c:pt idx="53">
                  <c:v>42095</c:v>
                </c:pt>
                <c:pt idx="54">
                  <c:v>42186</c:v>
                </c:pt>
                <c:pt idx="55">
                  <c:v>42278</c:v>
                </c:pt>
                <c:pt idx="56">
                  <c:v>42370</c:v>
                </c:pt>
                <c:pt idx="57">
                  <c:v>42461</c:v>
                </c:pt>
                <c:pt idx="58">
                  <c:v>42552</c:v>
                </c:pt>
                <c:pt idx="59">
                  <c:v>42644</c:v>
                </c:pt>
                <c:pt idx="60">
                  <c:v>42736</c:v>
                </c:pt>
                <c:pt idx="61">
                  <c:v>42826</c:v>
                </c:pt>
                <c:pt idx="62">
                  <c:v>42917</c:v>
                </c:pt>
                <c:pt idx="63">
                  <c:v>43009</c:v>
                </c:pt>
                <c:pt idx="64">
                  <c:v>43101</c:v>
                </c:pt>
                <c:pt idx="65">
                  <c:v>43191</c:v>
                </c:pt>
                <c:pt idx="66">
                  <c:v>43282</c:v>
                </c:pt>
                <c:pt idx="67">
                  <c:v>43374</c:v>
                </c:pt>
              </c:numCache>
            </c:numRef>
          </c:cat>
          <c:val>
            <c:numRef>
              <c:f>'S10-Data'!$G$2:$G$65</c:f>
              <c:numCache>
                <c:formatCode>0.0%</c:formatCode>
                <c:ptCount val="64"/>
                <c:pt idx="0">
                  <c:v>3.3583333333333319E-2</c:v>
                </c:pt>
                <c:pt idx="1">
                  <c:v>3.3583333333333319E-2</c:v>
                </c:pt>
                <c:pt idx="2">
                  <c:v>3.3583333333333319E-2</c:v>
                </c:pt>
                <c:pt idx="3">
                  <c:v>3.3583333333333319E-2</c:v>
                </c:pt>
                <c:pt idx="4">
                  <c:v>3.3583333333333319E-2</c:v>
                </c:pt>
                <c:pt idx="5">
                  <c:v>3.3583333333333319E-2</c:v>
                </c:pt>
                <c:pt idx="6">
                  <c:v>3.3583333333333319E-2</c:v>
                </c:pt>
                <c:pt idx="7">
                  <c:v>3.3583333333333319E-2</c:v>
                </c:pt>
                <c:pt idx="8">
                  <c:v>3.3583333333333319E-2</c:v>
                </c:pt>
                <c:pt idx="9">
                  <c:v>3.3583333333333319E-2</c:v>
                </c:pt>
                <c:pt idx="10">
                  <c:v>3.3583333333333319E-2</c:v>
                </c:pt>
                <c:pt idx="11">
                  <c:v>3.3583333333333319E-2</c:v>
                </c:pt>
                <c:pt idx="12">
                  <c:v>3.3583333333333319E-2</c:v>
                </c:pt>
                <c:pt idx="13">
                  <c:v>3.3583333333333319E-2</c:v>
                </c:pt>
                <c:pt idx="14">
                  <c:v>3.3583333333333319E-2</c:v>
                </c:pt>
                <c:pt idx="15">
                  <c:v>3.3583333333333319E-2</c:v>
                </c:pt>
                <c:pt idx="16">
                  <c:v>3.3583333333333319E-2</c:v>
                </c:pt>
                <c:pt idx="17">
                  <c:v>3.3583333333333319E-2</c:v>
                </c:pt>
                <c:pt idx="18">
                  <c:v>3.3583333333333319E-2</c:v>
                </c:pt>
                <c:pt idx="19">
                  <c:v>3.3583333333333319E-2</c:v>
                </c:pt>
                <c:pt idx="20">
                  <c:v>3.3583333333333319E-2</c:v>
                </c:pt>
                <c:pt idx="21">
                  <c:v>3.3583333333333319E-2</c:v>
                </c:pt>
                <c:pt idx="22">
                  <c:v>3.3583333333333319E-2</c:v>
                </c:pt>
                <c:pt idx="23">
                  <c:v>3.3583333333333319E-2</c:v>
                </c:pt>
                <c:pt idx="24">
                  <c:v>3.3583333333333319E-2</c:v>
                </c:pt>
                <c:pt idx="25">
                  <c:v>3.3583333333333319E-2</c:v>
                </c:pt>
                <c:pt idx="26">
                  <c:v>3.3583333333333319E-2</c:v>
                </c:pt>
                <c:pt idx="27">
                  <c:v>3.3583333333333319E-2</c:v>
                </c:pt>
                <c:pt idx="28">
                  <c:v>3.3583333333333319E-2</c:v>
                </c:pt>
                <c:pt idx="29">
                  <c:v>3.3583333333333319E-2</c:v>
                </c:pt>
                <c:pt idx="30">
                  <c:v>3.3583333333333319E-2</c:v>
                </c:pt>
                <c:pt idx="31">
                  <c:v>3.3583333333333319E-2</c:v>
                </c:pt>
                <c:pt idx="32">
                  <c:v>3.3583333333333319E-2</c:v>
                </c:pt>
                <c:pt idx="33">
                  <c:v>3.3583333333333319E-2</c:v>
                </c:pt>
                <c:pt idx="34">
                  <c:v>3.3583333333333319E-2</c:v>
                </c:pt>
                <c:pt idx="35">
                  <c:v>3.3583333333333319E-2</c:v>
                </c:pt>
                <c:pt idx="36">
                  <c:v>3.3583333333333319E-2</c:v>
                </c:pt>
                <c:pt idx="37">
                  <c:v>3.3583333333333319E-2</c:v>
                </c:pt>
                <c:pt idx="38">
                  <c:v>3.3583333333333319E-2</c:v>
                </c:pt>
                <c:pt idx="39">
                  <c:v>3.3583333333333319E-2</c:v>
                </c:pt>
                <c:pt idx="40">
                  <c:v>3.3583333333333319E-2</c:v>
                </c:pt>
                <c:pt idx="41">
                  <c:v>3.3583333333333319E-2</c:v>
                </c:pt>
                <c:pt idx="42">
                  <c:v>3.3583333333333319E-2</c:v>
                </c:pt>
                <c:pt idx="43">
                  <c:v>3.3583333333333319E-2</c:v>
                </c:pt>
                <c:pt idx="44">
                  <c:v>3.3583333333333319E-2</c:v>
                </c:pt>
                <c:pt idx="45">
                  <c:v>3.3583333333333319E-2</c:v>
                </c:pt>
                <c:pt idx="46">
                  <c:v>3.3583333333333319E-2</c:v>
                </c:pt>
                <c:pt idx="47">
                  <c:v>3.3583333333333319E-2</c:v>
                </c:pt>
                <c:pt idx="48">
                  <c:v>3.3583333333333319E-2</c:v>
                </c:pt>
                <c:pt idx="49">
                  <c:v>3.3583333333333319E-2</c:v>
                </c:pt>
                <c:pt idx="50">
                  <c:v>3.3583333333333319E-2</c:v>
                </c:pt>
                <c:pt idx="51">
                  <c:v>3.3583333333333319E-2</c:v>
                </c:pt>
                <c:pt idx="52">
                  <c:v>3.3583333333333319E-2</c:v>
                </c:pt>
                <c:pt idx="53">
                  <c:v>3.3583333333333319E-2</c:v>
                </c:pt>
                <c:pt idx="54">
                  <c:v>3.3583333333333319E-2</c:v>
                </c:pt>
                <c:pt idx="55">
                  <c:v>3.3583333333333319E-2</c:v>
                </c:pt>
                <c:pt idx="56">
                  <c:v>3.3583333333333319E-2</c:v>
                </c:pt>
                <c:pt idx="57">
                  <c:v>3.3583333333333319E-2</c:v>
                </c:pt>
                <c:pt idx="58">
                  <c:v>3.3583333333333319E-2</c:v>
                </c:pt>
                <c:pt idx="59">
                  <c:v>3.3583333333333319E-2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AD-4C94-AAE8-AD140FD75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0591760"/>
        <c:axId val="-220593536"/>
      </c:lineChart>
      <c:dateAx>
        <c:axId val="-220591760"/>
        <c:scaling>
          <c:orientation val="minMax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 lvl="0">
              <a:defRPr/>
            </a:pPr>
            <a:endParaRPr lang="en-US"/>
          </a:p>
        </c:txPr>
        <c:crossAx val="-220593536"/>
        <c:crosses val="autoZero"/>
        <c:auto val="1"/>
        <c:lblOffset val="100"/>
        <c:baseTimeUnit val="months"/>
        <c:majorUnit val="1"/>
        <c:majorTimeUnit val="years"/>
        <c:minorUnit val="3"/>
        <c:minorTimeUnit val="months"/>
      </c:dateAx>
      <c:valAx>
        <c:axId val="-22059353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220591760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22687275201710899"/>
          <c:y val="2.7777777777777801E-2"/>
          <c:w val="0.54316807621269603"/>
          <c:h val="6.2787893700787398E-2"/>
        </c:manualLayout>
      </c:layout>
      <c:overlay val="0"/>
      <c:txPr>
        <a:bodyPr/>
        <a:lstStyle/>
        <a:p>
          <a:pPr lvl="0">
            <a:defRPr sz="10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5.75922280548265E-2"/>
          <c:y val="4.52107939632546E-2"/>
          <c:w val="0.91310634781763389"/>
          <c:h val="0.87331583552056002"/>
        </c:manualLayout>
      </c:layout>
      <c:lineChart>
        <c:grouping val="standard"/>
        <c:varyColors val="1"/>
        <c:ser>
          <c:idx val="2"/>
          <c:order val="0"/>
          <c:tx>
            <c:strRef>
              <c:f>'S11-Data'!$E$1</c:f>
              <c:strCache>
                <c:ptCount val="1"/>
                <c:pt idx="0">
                  <c:v>% Change in GDP</c:v>
                </c:pt>
              </c:strCache>
            </c:strRef>
          </c:tx>
          <c:spPr>
            <a:ln w="25400" cmpd="sng">
              <a:solidFill>
                <a:srgbClr val="5B9BD5"/>
              </a:solidFill>
            </a:ln>
          </c:spPr>
          <c:marker>
            <c:symbol val="none"/>
          </c:marker>
          <c:dLbls>
            <c:dLbl>
              <c:idx val="18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C7-488C-958B-EC38EBF6FDCD}"/>
                </c:ext>
              </c:extLst>
            </c:dLbl>
            <c:dLbl>
              <c:idx val="182"/>
              <c:layout>
                <c:manualLayout>
                  <c:x val="-2.9320987654321101E-2"/>
                  <c:y val="-0.115060695538057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 Q3:</a:t>
                    </a:r>
                  </a:p>
                  <a:p>
                    <a:fld id="{9EE5C86C-18E6-4C83-BED5-EDE046BDB45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DD1-4D15-9861-56713B8593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'S11-Data'!$C$2:$C$184</c:f>
              <c:numCache>
                <c:formatCode>m/d/yyyy</c:formatCode>
                <c:ptCount val="183"/>
                <c:pt idx="0">
                  <c:v>26299</c:v>
                </c:pt>
                <c:pt idx="1">
                  <c:v>26390</c:v>
                </c:pt>
                <c:pt idx="2">
                  <c:v>26481</c:v>
                </c:pt>
                <c:pt idx="3">
                  <c:v>26573</c:v>
                </c:pt>
                <c:pt idx="4">
                  <c:v>26665</c:v>
                </c:pt>
                <c:pt idx="5">
                  <c:v>26755</c:v>
                </c:pt>
                <c:pt idx="6">
                  <c:v>26846</c:v>
                </c:pt>
                <c:pt idx="7">
                  <c:v>26938</c:v>
                </c:pt>
                <c:pt idx="8">
                  <c:v>27030</c:v>
                </c:pt>
                <c:pt idx="9">
                  <c:v>27120</c:v>
                </c:pt>
                <c:pt idx="10">
                  <c:v>27211</c:v>
                </c:pt>
                <c:pt idx="11">
                  <c:v>27303</c:v>
                </c:pt>
                <c:pt idx="12">
                  <c:v>27395</c:v>
                </c:pt>
                <c:pt idx="13">
                  <c:v>27485</c:v>
                </c:pt>
                <c:pt idx="14">
                  <c:v>27576</c:v>
                </c:pt>
                <c:pt idx="15">
                  <c:v>27668</c:v>
                </c:pt>
                <c:pt idx="16">
                  <c:v>27760</c:v>
                </c:pt>
                <c:pt idx="17">
                  <c:v>27851</c:v>
                </c:pt>
                <c:pt idx="18">
                  <c:v>27942</c:v>
                </c:pt>
                <c:pt idx="19">
                  <c:v>28034</c:v>
                </c:pt>
                <c:pt idx="20">
                  <c:v>28126</c:v>
                </c:pt>
                <c:pt idx="21">
                  <c:v>28216</c:v>
                </c:pt>
                <c:pt idx="22">
                  <c:v>28307</c:v>
                </c:pt>
                <c:pt idx="23">
                  <c:v>28399</c:v>
                </c:pt>
                <c:pt idx="24">
                  <c:v>28491</c:v>
                </c:pt>
                <c:pt idx="25">
                  <c:v>28581</c:v>
                </c:pt>
                <c:pt idx="26">
                  <c:v>28672</c:v>
                </c:pt>
                <c:pt idx="27">
                  <c:v>28764</c:v>
                </c:pt>
                <c:pt idx="28">
                  <c:v>28856</c:v>
                </c:pt>
                <c:pt idx="29">
                  <c:v>28946</c:v>
                </c:pt>
                <c:pt idx="30">
                  <c:v>29037</c:v>
                </c:pt>
                <c:pt idx="31">
                  <c:v>29129</c:v>
                </c:pt>
                <c:pt idx="32">
                  <c:v>29221</c:v>
                </c:pt>
                <c:pt idx="33">
                  <c:v>29312</c:v>
                </c:pt>
                <c:pt idx="34">
                  <c:v>29403</c:v>
                </c:pt>
                <c:pt idx="35">
                  <c:v>29495</c:v>
                </c:pt>
                <c:pt idx="36">
                  <c:v>29587</c:v>
                </c:pt>
                <c:pt idx="37">
                  <c:v>29677</c:v>
                </c:pt>
                <c:pt idx="38">
                  <c:v>29768</c:v>
                </c:pt>
                <c:pt idx="39">
                  <c:v>29860</c:v>
                </c:pt>
                <c:pt idx="40">
                  <c:v>29952</c:v>
                </c:pt>
                <c:pt idx="41">
                  <c:v>30042</c:v>
                </c:pt>
                <c:pt idx="42">
                  <c:v>30133</c:v>
                </c:pt>
                <c:pt idx="43">
                  <c:v>30225</c:v>
                </c:pt>
                <c:pt idx="44">
                  <c:v>30317</c:v>
                </c:pt>
                <c:pt idx="45">
                  <c:v>30407</c:v>
                </c:pt>
                <c:pt idx="46">
                  <c:v>30498</c:v>
                </c:pt>
                <c:pt idx="47">
                  <c:v>30590</c:v>
                </c:pt>
                <c:pt idx="48">
                  <c:v>30682</c:v>
                </c:pt>
                <c:pt idx="49">
                  <c:v>30773</c:v>
                </c:pt>
                <c:pt idx="50">
                  <c:v>30864</c:v>
                </c:pt>
                <c:pt idx="51">
                  <c:v>30956</c:v>
                </c:pt>
                <c:pt idx="52">
                  <c:v>31048</c:v>
                </c:pt>
                <c:pt idx="53">
                  <c:v>31138</c:v>
                </c:pt>
                <c:pt idx="54">
                  <c:v>31229</c:v>
                </c:pt>
                <c:pt idx="55">
                  <c:v>31321</c:v>
                </c:pt>
                <c:pt idx="56">
                  <c:v>31413</c:v>
                </c:pt>
                <c:pt idx="57">
                  <c:v>31503</c:v>
                </c:pt>
                <c:pt idx="58">
                  <c:v>31594</c:v>
                </c:pt>
                <c:pt idx="59">
                  <c:v>31686</c:v>
                </c:pt>
                <c:pt idx="60">
                  <c:v>31778</c:v>
                </c:pt>
                <c:pt idx="61">
                  <c:v>31868</c:v>
                </c:pt>
                <c:pt idx="62">
                  <c:v>31959</c:v>
                </c:pt>
                <c:pt idx="63">
                  <c:v>32051</c:v>
                </c:pt>
                <c:pt idx="64">
                  <c:v>32143</c:v>
                </c:pt>
                <c:pt idx="65">
                  <c:v>32234</c:v>
                </c:pt>
                <c:pt idx="66">
                  <c:v>32325</c:v>
                </c:pt>
                <c:pt idx="67">
                  <c:v>32417</c:v>
                </c:pt>
                <c:pt idx="68">
                  <c:v>32509</c:v>
                </c:pt>
                <c:pt idx="69">
                  <c:v>32599</c:v>
                </c:pt>
                <c:pt idx="70">
                  <c:v>32690</c:v>
                </c:pt>
                <c:pt idx="71">
                  <c:v>32782</c:v>
                </c:pt>
                <c:pt idx="72">
                  <c:v>32874</c:v>
                </c:pt>
                <c:pt idx="73">
                  <c:v>32964</c:v>
                </c:pt>
                <c:pt idx="74">
                  <c:v>33055</c:v>
                </c:pt>
                <c:pt idx="75">
                  <c:v>33147</c:v>
                </c:pt>
                <c:pt idx="76">
                  <c:v>33239</c:v>
                </c:pt>
                <c:pt idx="77">
                  <c:v>33329</c:v>
                </c:pt>
                <c:pt idx="78">
                  <c:v>33420</c:v>
                </c:pt>
                <c:pt idx="79">
                  <c:v>33512</c:v>
                </c:pt>
                <c:pt idx="80">
                  <c:v>33604</c:v>
                </c:pt>
                <c:pt idx="81">
                  <c:v>33695</c:v>
                </c:pt>
                <c:pt idx="82">
                  <c:v>33786</c:v>
                </c:pt>
                <c:pt idx="83">
                  <c:v>33878</c:v>
                </c:pt>
                <c:pt idx="84">
                  <c:v>33970</c:v>
                </c:pt>
                <c:pt idx="85">
                  <c:v>34060</c:v>
                </c:pt>
                <c:pt idx="86">
                  <c:v>34151</c:v>
                </c:pt>
                <c:pt idx="87">
                  <c:v>34243</c:v>
                </c:pt>
                <c:pt idx="88">
                  <c:v>34335</c:v>
                </c:pt>
                <c:pt idx="89">
                  <c:v>34425</c:v>
                </c:pt>
                <c:pt idx="90">
                  <c:v>34516</c:v>
                </c:pt>
                <c:pt idx="91">
                  <c:v>34608</c:v>
                </c:pt>
                <c:pt idx="92">
                  <c:v>34700</c:v>
                </c:pt>
                <c:pt idx="93">
                  <c:v>34790</c:v>
                </c:pt>
                <c:pt idx="94">
                  <c:v>34881</c:v>
                </c:pt>
                <c:pt idx="95">
                  <c:v>34973</c:v>
                </c:pt>
                <c:pt idx="96">
                  <c:v>35065</c:v>
                </c:pt>
                <c:pt idx="97">
                  <c:v>35156</c:v>
                </c:pt>
                <c:pt idx="98">
                  <c:v>35247</c:v>
                </c:pt>
                <c:pt idx="99">
                  <c:v>35339</c:v>
                </c:pt>
                <c:pt idx="100">
                  <c:v>35431</c:v>
                </c:pt>
                <c:pt idx="101">
                  <c:v>35521</c:v>
                </c:pt>
                <c:pt idx="102">
                  <c:v>35612</c:v>
                </c:pt>
                <c:pt idx="103">
                  <c:v>35704</c:v>
                </c:pt>
                <c:pt idx="104">
                  <c:v>35796</c:v>
                </c:pt>
                <c:pt idx="105">
                  <c:v>35886</c:v>
                </c:pt>
                <c:pt idx="106">
                  <c:v>35977</c:v>
                </c:pt>
                <c:pt idx="107">
                  <c:v>36069</c:v>
                </c:pt>
                <c:pt idx="108">
                  <c:v>36161</c:v>
                </c:pt>
                <c:pt idx="109">
                  <c:v>36251</c:v>
                </c:pt>
                <c:pt idx="110">
                  <c:v>36342</c:v>
                </c:pt>
                <c:pt idx="111">
                  <c:v>36434</c:v>
                </c:pt>
                <c:pt idx="112">
                  <c:v>36526</c:v>
                </c:pt>
                <c:pt idx="113">
                  <c:v>36617</c:v>
                </c:pt>
                <c:pt idx="114">
                  <c:v>36708</c:v>
                </c:pt>
                <c:pt idx="115">
                  <c:v>36800</c:v>
                </c:pt>
                <c:pt idx="116">
                  <c:v>36892</c:v>
                </c:pt>
                <c:pt idx="117">
                  <c:v>36982</c:v>
                </c:pt>
                <c:pt idx="118">
                  <c:v>37073</c:v>
                </c:pt>
                <c:pt idx="119">
                  <c:v>37165</c:v>
                </c:pt>
                <c:pt idx="120">
                  <c:v>37257</c:v>
                </c:pt>
                <c:pt idx="121">
                  <c:v>37347</c:v>
                </c:pt>
                <c:pt idx="122">
                  <c:v>37438</c:v>
                </c:pt>
                <c:pt idx="123">
                  <c:v>37530</c:v>
                </c:pt>
                <c:pt idx="124">
                  <c:v>37622</c:v>
                </c:pt>
                <c:pt idx="125">
                  <c:v>37712</c:v>
                </c:pt>
                <c:pt idx="126">
                  <c:v>37803</c:v>
                </c:pt>
                <c:pt idx="127">
                  <c:v>37895</c:v>
                </c:pt>
                <c:pt idx="128">
                  <c:v>37987</c:v>
                </c:pt>
                <c:pt idx="129">
                  <c:v>38078</c:v>
                </c:pt>
                <c:pt idx="130">
                  <c:v>38169</c:v>
                </c:pt>
                <c:pt idx="131">
                  <c:v>38261</c:v>
                </c:pt>
                <c:pt idx="132">
                  <c:v>38353</c:v>
                </c:pt>
                <c:pt idx="133">
                  <c:v>38443</c:v>
                </c:pt>
                <c:pt idx="134">
                  <c:v>38534</c:v>
                </c:pt>
                <c:pt idx="135">
                  <c:v>38626</c:v>
                </c:pt>
                <c:pt idx="136">
                  <c:v>38718</c:v>
                </c:pt>
                <c:pt idx="137">
                  <c:v>38808</c:v>
                </c:pt>
                <c:pt idx="138">
                  <c:v>38899</c:v>
                </c:pt>
                <c:pt idx="139">
                  <c:v>38991</c:v>
                </c:pt>
                <c:pt idx="140">
                  <c:v>39083</c:v>
                </c:pt>
                <c:pt idx="141">
                  <c:v>39173</c:v>
                </c:pt>
                <c:pt idx="142">
                  <c:v>39264</c:v>
                </c:pt>
                <c:pt idx="143">
                  <c:v>39356</c:v>
                </c:pt>
                <c:pt idx="144">
                  <c:v>39448</c:v>
                </c:pt>
                <c:pt idx="145">
                  <c:v>39539</c:v>
                </c:pt>
                <c:pt idx="146">
                  <c:v>39630</c:v>
                </c:pt>
                <c:pt idx="147">
                  <c:v>39722</c:v>
                </c:pt>
                <c:pt idx="148">
                  <c:v>39814</c:v>
                </c:pt>
                <c:pt idx="149">
                  <c:v>39904</c:v>
                </c:pt>
                <c:pt idx="150">
                  <c:v>39995</c:v>
                </c:pt>
                <c:pt idx="151">
                  <c:v>40087</c:v>
                </c:pt>
                <c:pt idx="152">
                  <c:v>40179</c:v>
                </c:pt>
                <c:pt idx="153">
                  <c:v>40269</c:v>
                </c:pt>
                <c:pt idx="154">
                  <c:v>40360</c:v>
                </c:pt>
                <c:pt idx="155">
                  <c:v>40452</c:v>
                </c:pt>
                <c:pt idx="156">
                  <c:v>40544</c:v>
                </c:pt>
                <c:pt idx="157">
                  <c:v>40634</c:v>
                </c:pt>
                <c:pt idx="158">
                  <c:v>40725</c:v>
                </c:pt>
                <c:pt idx="159">
                  <c:v>40817</c:v>
                </c:pt>
                <c:pt idx="160">
                  <c:v>40909</c:v>
                </c:pt>
                <c:pt idx="161">
                  <c:v>41000</c:v>
                </c:pt>
                <c:pt idx="162">
                  <c:v>41091</c:v>
                </c:pt>
                <c:pt idx="163">
                  <c:v>41183</c:v>
                </c:pt>
                <c:pt idx="164">
                  <c:v>41275</c:v>
                </c:pt>
                <c:pt idx="165">
                  <c:v>41365</c:v>
                </c:pt>
                <c:pt idx="166">
                  <c:v>41456</c:v>
                </c:pt>
                <c:pt idx="167">
                  <c:v>41548</c:v>
                </c:pt>
                <c:pt idx="168">
                  <c:v>41640</c:v>
                </c:pt>
                <c:pt idx="169">
                  <c:v>41730</c:v>
                </c:pt>
                <c:pt idx="170">
                  <c:v>41821</c:v>
                </c:pt>
                <c:pt idx="171">
                  <c:v>41913</c:v>
                </c:pt>
                <c:pt idx="172">
                  <c:v>42005</c:v>
                </c:pt>
                <c:pt idx="173">
                  <c:v>42095</c:v>
                </c:pt>
                <c:pt idx="174">
                  <c:v>42186</c:v>
                </c:pt>
                <c:pt idx="175">
                  <c:v>42278</c:v>
                </c:pt>
                <c:pt idx="176">
                  <c:v>42370</c:v>
                </c:pt>
                <c:pt idx="177">
                  <c:v>42461</c:v>
                </c:pt>
                <c:pt idx="178">
                  <c:v>42552</c:v>
                </c:pt>
                <c:pt idx="179">
                  <c:v>42644</c:v>
                </c:pt>
                <c:pt idx="180">
                  <c:v>42736</c:v>
                </c:pt>
                <c:pt idx="181">
                  <c:v>42826</c:v>
                </c:pt>
                <c:pt idx="182">
                  <c:v>42917</c:v>
                </c:pt>
              </c:numCache>
            </c:numRef>
          </c:cat>
          <c:val>
            <c:numRef>
              <c:f>'S11-Data'!$E$2:$E$184</c:f>
              <c:numCache>
                <c:formatCode>0.0%</c:formatCode>
                <c:ptCount val="183"/>
                <c:pt idx="0">
                  <c:v>3.2356599999999999E-2</c:v>
                </c:pt>
                <c:pt idx="1">
                  <c:v>2.5755799999999999E-2</c:v>
                </c:pt>
                <c:pt idx="2">
                  <c:v>3.1891799999999998E-2</c:v>
                </c:pt>
                <c:pt idx="3">
                  <c:v>4.1186600000000004E-2</c:v>
                </c:pt>
                <c:pt idx="4">
                  <c:v>6.2390000000000001E-2</c:v>
                </c:pt>
                <c:pt idx="5">
                  <c:v>8.279389999999999E-2</c:v>
                </c:pt>
                <c:pt idx="6">
                  <c:v>7.8169600000000006E-2</c:v>
                </c:pt>
                <c:pt idx="7">
                  <c:v>9.9902700000000011E-2</c:v>
                </c:pt>
                <c:pt idx="8">
                  <c:v>0.11730589999999999</c:v>
                </c:pt>
                <c:pt idx="9">
                  <c:v>0.10573600000000001</c:v>
                </c:pt>
                <c:pt idx="10">
                  <c:v>0.11095129999999999</c:v>
                </c:pt>
                <c:pt idx="11">
                  <c:v>0.1210349</c:v>
                </c:pt>
                <c:pt idx="12">
                  <c:v>8.4590899999999997E-2</c:v>
                </c:pt>
                <c:pt idx="13">
                  <c:v>4.7879399999999996E-2</c:v>
                </c:pt>
                <c:pt idx="14">
                  <c:v>7.9431599999999991E-2</c:v>
                </c:pt>
                <c:pt idx="15">
                  <c:v>7.3038699999999998E-2</c:v>
                </c:pt>
                <c:pt idx="16">
                  <c:v>4.55536E-2</c:v>
                </c:pt>
                <c:pt idx="17">
                  <c:v>3.5619100000000001E-2</c:v>
                </c:pt>
                <c:pt idx="18">
                  <c:v>6.3325899999999991E-2</c:v>
                </c:pt>
                <c:pt idx="19">
                  <c:v>5.7731500000000005E-2</c:v>
                </c:pt>
                <c:pt idx="20">
                  <c:v>7.2752200000000003E-2</c:v>
                </c:pt>
                <c:pt idx="21">
                  <c:v>6.9195300000000001E-2</c:v>
                </c:pt>
                <c:pt idx="22">
                  <c:v>5.5004999999999998E-2</c:v>
                </c:pt>
                <c:pt idx="23">
                  <c:v>5.8521499999999997E-2</c:v>
                </c:pt>
                <c:pt idx="24">
                  <c:v>6.82257E-2</c:v>
                </c:pt>
                <c:pt idx="25">
                  <c:v>8.9980299999999999E-2</c:v>
                </c:pt>
                <c:pt idx="26">
                  <c:v>9.2004599999999992E-2</c:v>
                </c:pt>
                <c:pt idx="27">
                  <c:v>9.1891899999999999E-2</c:v>
                </c:pt>
                <c:pt idx="28">
                  <c:v>9.9493100000000001E-2</c:v>
                </c:pt>
                <c:pt idx="29">
                  <c:v>0.12518799999999999</c:v>
                </c:pt>
                <c:pt idx="30">
                  <c:v>0.12681970000000001</c:v>
                </c:pt>
                <c:pt idx="31">
                  <c:v>0.12465859999999999</c:v>
                </c:pt>
                <c:pt idx="32">
                  <c:v>0.15479209999999999</c:v>
                </c:pt>
                <c:pt idx="33">
                  <c:v>0.13275410000000001</c:v>
                </c:pt>
                <c:pt idx="34">
                  <c:v>7.4359599999999998E-2</c:v>
                </c:pt>
                <c:pt idx="35">
                  <c:v>0.11062319999999999</c:v>
                </c:pt>
                <c:pt idx="36">
                  <c:v>0.1091019</c:v>
                </c:pt>
                <c:pt idx="37">
                  <c:v>8.2569099999999993E-2</c:v>
                </c:pt>
                <c:pt idx="38">
                  <c:v>0.1098765</c:v>
                </c:pt>
                <c:pt idx="39">
                  <c:v>6.4505699999999999E-2</c:v>
                </c:pt>
                <c:pt idx="40">
                  <c:v>3.5378E-2</c:v>
                </c:pt>
                <c:pt idx="41">
                  <c:v>5.7387600000000004E-2</c:v>
                </c:pt>
                <c:pt idx="42">
                  <c:v>6.8844700000000009E-2</c:v>
                </c:pt>
                <c:pt idx="43">
                  <c:v>1.2272099999999999E-2</c:v>
                </c:pt>
                <c:pt idx="44">
                  <c:v>2.7356000000000004E-3</c:v>
                </c:pt>
                <c:pt idx="45">
                  <c:v>4.5979599999999995E-2</c:v>
                </c:pt>
                <c:pt idx="46">
                  <c:v>3.8829200000000001E-2</c:v>
                </c:pt>
                <c:pt idx="47">
                  <c:v>3.97618E-2</c:v>
                </c:pt>
                <c:pt idx="48">
                  <c:v>5.6298300000000003E-2</c:v>
                </c:pt>
                <c:pt idx="49">
                  <c:v>3.7547700000000003E-2</c:v>
                </c:pt>
                <c:pt idx="50">
                  <c:v>3.4632299999999998E-2</c:v>
                </c:pt>
                <c:pt idx="51">
                  <c:v>3.4334999999999997E-2</c:v>
                </c:pt>
                <c:pt idx="52">
                  <c:v>3.6565500000000001E-2</c:v>
                </c:pt>
                <c:pt idx="53">
                  <c:v>3.6197E-2</c:v>
                </c:pt>
                <c:pt idx="54">
                  <c:v>2.48033E-2</c:v>
                </c:pt>
                <c:pt idx="55">
                  <c:v>4.0571999999999997E-2</c:v>
                </c:pt>
                <c:pt idx="56">
                  <c:v>2.0753400000000002E-2</c:v>
                </c:pt>
                <c:pt idx="57">
                  <c:v>-1.95426E-2</c:v>
                </c:pt>
                <c:pt idx="58">
                  <c:v>2.4395099999999999E-2</c:v>
                </c:pt>
                <c:pt idx="59">
                  <c:v>2.78699E-2</c:v>
                </c:pt>
                <c:pt idx="60">
                  <c:v>4.7978899999999998E-2</c:v>
                </c:pt>
                <c:pt idx="61">
                  <c:v>4.5075999999999998E-2</c:v>
                </c:pt>
                <c:pt idx="62">
                  <c:v>4.2229000000000003E-2</c:v>
                </c:pt>
                <c:pt idx="63">
                  <c:v>3.7143099999999998E-2</c:v>
                </c:pt>
                <c:pt idx="64">
                  <c:v>3.10928E-2</c:v>
                </c:pt>
                <c:pt idx="65">
                  <c:v>4.5646300000000001E-2</c:v>
                </c:pt>
                <c:pt idx="66">
                  <c:v>4.8460400000000001E-2</c:v>
                </c:pt>
                <c:pt idx="67">
                  <c:v>4.3460499999999999E-2</c:v>
                </c:pt>
                <c:pt idx="68">
                  <c:v>4.5196699999999999E-2</c:v>
                </c:pt>
                <c:pt idx="69">
                  <c:v>6.4118800000000004E-2</c:v>
                </c:pt>
                <c:pt idx="70">
                  <c:v>3.1164399999999998E-2</c:v>
                </c:pt>
                <c:pt idx="71">
                  <c:v>4.0468799999999999E-2</c:v>
                </c:pt>
                <c:pt idx="72">
                  <c:v>6.8249000000000004E-2</c:v>
                </c:pt>
                <c:pt idx="73">
                  <c:v>3.9389E-2</c:v>
                </c:pt>
                <c:pt idx="74">
                  <c:v>6.8489899999999992E-2</c:v>
                </c:pt>
                <c:pt idx="75">
                  <c:v>6.7366800000000004E-2</c:v>
                </c:pt>
                <c:pt idx="76">
                  <c:v>2.9791500000000002E-2</c:v>
                </c:pt>
                <c:pt idx="77">
                  <c:v>2.3674499999999998E-2</c:v>
                </c:pt>
                <c:pt idx="78">
                  <c:v>3.0363899999999999E-2</c:v>
                </c:pt>
                <c:pt idx="79">
                  <c:v>3.3040300000000002E-2</c:v>
                </c:pt>
                <c:pt idx="80">
                  <c:v>2.7033399999999999E-2</c:v>
                </c:pt>
                <c:pt idx="81">
                  <c:v>3.0632299999999998E-2</c:v>
                </c:pt>
                <c:pt idx="82">
                  <c:v>3.0427900000000001E-2</c:v>
                </c:pt>
                <c:pt idx="83">
                  <c:v>3.4875900000000001E-2</c:v>
                </c:pt>
                <c:pt idx="84">
                  <c:v>2.9014500000000002E-2</c:v>
                </c:pt>
                <c:pt idx="85">
                  <c:v>2.8777799999999999E-2</c:v>
                </c:pt>
                <c:pt idx="86">
                  <c:v>1.8472200000000001E-2</c:v>
                </c:pt>
                <c:pt idx="87">
                  <c:v>3.3020100000000004E-2</c:v>
                </c:pt>
                <c:pt idx="88">
                  <c:v>2.0036499999999999E-2</c:v>
                </c:pt>
                <c:pt idx="89">
                  <c:v>2.2648799999999997E-2</c:v>
                </c:pt>
                <c:pt idx="90">
                  <c:v>3.68922E-2</c:v>
                </c:pt>
                <c:pt idx="91">
                  <c:v>2.3223299999999999E-2</c:v>
                </c:pt>
                <c:pt idx="92">
                  <c:v>2.9271600000000002E-2</c:v>
                </c:pt>
                <c:pt idx="93">
                  <c:v>3.2558200000000002E-2</c:v>
                </c:pt>
                <c:pt idx="94">
                  <c:v>2.0120300000000001E-2</c:v>
                </c:pt>
                <c:pt idx="95">
                  <c:v>2.1737600000000003E-2</c:v>
                </c:pt>
                <c:pt idx="96">
                  <c:v>3.5418499999999999E-2</c:v>
                </c:pt>
                <c:pt idx="97">
                  <c:v>3.4238200000000003E-2</c:v>
                </c:pt>
                <c:pt idx="98">
                  <c:v>2.2951899999999997E-2</c:v>
                </c:pt>
                <c:pt idx="99">
                  <c:v>3.46114E-2</c:v>
                </c:pt>
                <c:pt idx="100">
                  <c:v>2.4279099999999998E-2</c:v>
                </c:pt>
                <c:pt idx="101">
                  <c:v>9.1854999999999992E-3</c:v>
                </c:pt>
                <c:pt idx="102">
                  <c:v>1.9950200000000001E-2</c:v>
                </c:pt>
                <c:pt idx="103">
                  <c:v>2.1509200000000003E-2</c:v>
                </c:pt>
                <c:pt idx="104">
                  <c:v>8.2307000000000005E-3</c:v>
                </c:pt>
                <c:pt idx="105">
                  <c:v>1.31389E-2</c:v>
                </c:pt>
                <c:pt idx="106">
                  <c:v>2.0472600000000001E-2</c:v>
                </c:pt>
                <c:pt idx="107">
                  <c:v>1.8711500000000002E-2</c:v>
                </c:pt>
                <c:pt idx="108">
                  <c:v>1.45956E-2</c:v>
                </c:pt>
                <c:pt idx="109">
                  <c:v>2.9852E-2</c:v>
                </c:pt>
                <c:pt idx="110">
                  <c:v>2.9606900000000002E-2</c:v>
                </c:pt>
                <c:pt idx="111">
                  <c:v>2.93894E-2</c:v>
                </c:pt>
                <c:pt idx="112">
                  <c:v>3.93938E-2</c:v>
                </c:pt>
                <c:pt idx="113">
                  <c:v>3.1224099999999998E-2</c:v>
                </c:pt>
                <c:pt idx="114">
                  <c:v>3.6396299999999999E-2</c:v>
                </c:pt>
                <c:pt idx="115">
                  <c:v>2.8407599999999998E-2</c:v>
                </c:pt>
                <c:pt idx="116">
                  <c:v>3.8088700000000003E-2</c:v>
                </c:pt>
                <c:pt idx="117">
                  <c:v>2.7940800000000002E-2</c:v>
                </c:pt>
                <c:pt idx="118">
                  <c:v>1.1275E-2</c:v>
                </c:pt>
                <c:pt idx="119">
                  <c:v>-2.9960999999999998E-3</c:v>
                </c:pt>
                <c:pt idx="120">
                  <c:v>1.2757099999999999E-2</c:v>
                </c:pt>
                <c:pt idx="121">
                  <c:v>3.1325899999999997E-2</c:v>
                </c:pt>
                <c:pt idx="122">
                  <c:v>2.1472699999999997E-2</c:v>
                </c:pt>
                <c:pt idx="123">
                  <c:v>2.3584499999999998E-2</c:v>
                </c:pt>
                <c:pt idx="124">
                  <c:v>4.0935800000000001E-2</c:v>
                </c:pt>
                <c:pt idx="125">
                  <c:v>-6.5496E-3</c:v>
                </c:pt>
                <c:pt idx="126">
                  <c:v>2.9736200000000001E-2</c:v>
                </c:pt>
                <c:pt idx="127">
                  <c:v>1.51529E-2</c:v>
                </c:pt>
                <c:pt idx="128">
                  <c:v>3.3714300000000003E-2</c:v>
                </c:pt>
                <c:pt idx="129">
                  <c:v>3.1307299999999996E-2</c:v>
                </c:pt>
                <c:pt idx="130">
                  <c:v>2.5428300000000001E-2</c:v>
                </c:pt>
                <c:pt idx="131">
                  <c:v>4.2714200000000001E-2</c:v>
                </c:pt>
                <c:pt idx="132">
                  <c:v>2.0158100000000002E-2</c:v>
                </c:pt>
                <c:pt idx="133">
                  <c:v>2.6940699999999998E-2</c:v>
                </c:pt>
                <c:pt idx="134">
                  <c:v>6.01241E-2</c:v>
                </c:pt>
                <c:pt idx="135">
                  <c:v>3.71212E-2</c:v>
                </c:pt>
                <c:pt idx="136">
                  <c:v>2.0789200000000001E-2</c:v>
                </c:pt>
                <c:pt idx="137">
                  <c:v>3.5934300000000002E-2</c:v>
                </c:pt>
                <c:pt idx="138">
                  <c:v>3.7583700000000005E-2</c:v>
                </c:pt>
                <c:pt idx="139">
                  <c:v>-1.6453800000000001E-2</c:v>
                </c:pt>
                <c:pt idx="140">
                  <c:v>3.9031400000000001E-2</c:v>
                </c:pt>
                <c:pt idx="141">
                  <c:v>4.5047499999999997E-2</c:v>
                </c:pt>
                <c:pt idx="142">
                  <c:v>2.5240700000000001E-2</c:v>
                </c:pt>
                <c:pt idx="143">
                  <c:v>4.8773499999999997E-2</c:v>
                </c:pt>
                <c:pt idx="144">
                  <c:v>4.3094500000000001E-2</c:v>
                </c:pt>
                <c:pt idx="145">
                  <c:v>5.1701799999999999E-2</c:v>
                </c:pt>
                <c:pt idx="146">
                  <c:v>6.11984E-2</c:v>
                </c:pt>
                <c:pt idx="147">
                  <c:v>-9.2666699999999991E-2</c:v>
                </c:pt>
                <c:pt idx="148">
                  <c:v>-2.76098E-2</c:v>
                </c:pt>
                <c:pt idx="149">
                  <c:v>2.1207699999999999E-2</c:v>
                </c:pt>
                <c:pt idx="150">
                  <c:v>3.42685E-2</c:v>
                </c:pt>
                <c:pt idx="151">
                  <c:v>3.1195400000000002E-2</c:v>
                </c:pt>
                <c:pt idx="152">
                  <c:v>6.3350999999999998E-3</c:v>
                </c:pt>
                <c:pt idx="153">
                  <c:v>-1.4172000000000002E-3</c:v>
                </c:pt>
                <c:pt idx="154">
                  <c:v>1.1708700000000001E-2</c:v>
                </c:pt>
                <c:pt idx="155">
                  <c:v>3.22647E-2</c:v>
                </c:pt>
                <c:pt idx="156">
                  <c:v>4.2468499999999999E-2</c:v>
                </c:pt>
                <c:pt idx="157">
                  <c:v>4.5212000000000002E-2</c:v>
                </c:pt>
                <c:pt idx="158">
                  <c:v>2.60098E-2</c:v>
                </c:pt>
                <c:pt idx="159">
                  <c:v>1.7904199999999999E-2</c:v>
                </c:pt>
                <c:pt idx="160">
                  <c:v>2.2469599999999999E-2</c:v>
                </c:pt>
                <c:pt idx="161">
                  <c:v>8.4352000000000003E-3</c:v>
                </c:pt>
                <c:pt idx="162">
                  <c:v>1.8018199999999998E-2</c:v>
                </c:pt>
                <c:pt idx="163">
                  <c:v>2.6504300000000001E-2</c:v>
                </c:pt>
                <c:pt idx="164">
                  <c:v>1.6046000000000001E-2</c:v>
                </c:pt>
                <c:pt idx="165">
                  <c:v>-4.6690999999999998E-3</c:v>
                </c:pt>
                <c:pt idx="166">
                  <c:v>2.1542699999999998E-2</c:v>
                </c:pt>
                <c:pt idx="167">
                  <c:v>1.5504800000000001E-2</c:v>
                </c:pt>
                <c:pt idx="168">
                  <c:v>2.5386099999999998E-2</c:v>
                </c:pt>
                <c:pt idx="169">
                  <c:v>1.8609199999999999E-2</c:v>
                </c:pt>
                <c:pt idx="170">
                  <c:v>1.0325500000000001E-2</c:v>
                </c:pt>
                <c:pt idx="171">
                  <c:v>-7.0494999999999993E-3</c:v>
                </c:pt>
                <c:pt idx="172">
                  <c:v>-2.5518900000000001E-2</c:v>
                </c:pt>
                <c:pt idx="173">
                  <c:v>2.32564E-2</c:v>
                </c:pt>
                <c:pt idx="174">
                  <c:v>1.48518E-2</c:v>
                </c:pt>
                <c:pt idx="175">
                  <c:v>3.5656999999999998E-3</c:v>
                </c:pt>
                <c:pt idx="176">
                  <c:v>1.1261999999999999E-3</c:v>
                </c:pt>
                <c:pt idx="177">
                  <c:v>2.3026300000000003E-2</c:v>
                </c:pt>
                <c:pt idx="178">
                  <c:v>1.7674000000000002E-2</c:v>
                </c:pt>
                <c:pt idx="179">
                  <c:v>2.9950299999999999E-2</c:v>
                </c:pt>
                <c:pt idx="180">
                  <c:v>3.09895E-2</c:v>
                </c:pt>
                <c:pt idx="181">
                  <c:v>-3.1308000000000004E-3</c:v>
                </c:pt>
                <c:pt idx="182">
                  <c:v>1.9939499999999999E-2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3AE-4D00-A6DA-25A68407FFA6}"/>
            </c:ext>
          </c:extLst>
        </c:ser>
        <c:ser>
          <c:idx val="1"/>
          <c:order val="1"/>
          <c:tx>
            <c:strRef>
              <c:f>'S11-Data'!$G$1</c:f>
              <c:strCache>
                <c:ptCount val="1"/>
                <c:pt idx="0">
                  <c:v>2009-2016 Average</c:v>
                </c:pt>
              </c:strCache>
            </c:strRef>
          </c:tx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156"/>
              <c:layout>
                <c:manualLayout>
                  <c:x val="-8.4876543209876656E-2"/>
                  <c:y val="-0.1770833333333333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 sz="800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t>2009-2016 Average:</a:t>
                    </a:r>
                  </a:p>
                  <a:p>
                    <a:pPr>
                      <a:defRPr sz="800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72E7FEDE-56CA-4874-8250-B6E6D34E470F}" type="VALUE">
                      <a:rPr lang="en-US" sz="800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rPr>
                      <a:pPr>
                        <a:defRPr sz="800"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3AE-4D00-A6DA-25A68407FFA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'S11-Data'!$C$2:$C$184</c:f>
              <c:numCache>
                <c:formatCode>m/d/yyyy</c:formatCode>
                <c:ptCount val="183"/>
                <c:pt idx="0">
                  <c:v>26299</c:v>
                </c:pt>
                <c:pt idx="1">
                  <c:v>26390</c:v>
                </c:pt>
                <c:pt idx="2">
                  <c:v>26481</c:v>
                </c:pt>
                <c:pt idx="3">
                  <c:v>26573</c:v>
                </c:pt>
                <c:pt idx="4">
                  <c:v>26665</c:v>
                </c:pt>
                <c:pt idx="5">
                  <c:v>26755</c:v>
                </c:pt>
                <c:pt idx="6">
                  <c:v>26846</c:v>
                </c:pt>
                <c:pt idx="7">
                  <c:v>26938</c:v>
                </c:pt>
                <c:pt idx="8">
                  <c:v>27030</c:v>
                </c:pt>
                <c:pt idx="9">
                  <c:v>27120</c:v>
                </c:pt>
                <c:pt idx="10">
                  <c:v>27211</c:v>
                </c:pt>
                <c:pt idx="11">
                  <c:v>27303</c:v>
                </c:pt>
                <c:pt idx="12">
                  <c:v>27395</c:v>
                </c:pt>
                <c:pt idx="13">
                  <c:v>27485</c:v>
                </c:pt>
                <c:pt idx="14">
                  <c:v>27576</c:v>
                </c:pt>
                <c:pt idx="15">
                  <c:v>27668</c:v>
                </c:pt>
                <c:pt idx="16">
                  <c:v>27760</c:v>
                </c:pt>
                <c:pt idx="17">
                  <c:v>27851</c:v>
                </c:pt>
                <c:pt idx="18">
                  <c:v>27942</c:v>
                </c:pt>
                <c:pt idx="19">
                  <c:v>28034</c:v>
                </c:pt>
                <c:pt idx="20">
                  <c:v>28126</c:v>
                </c:pt>
                <c:pt idx="21">
                  <c:v>28216</c:v>
                </c:pt>
                <c:pt idx="22">
                  <c:v>28307</c:v>
                </c:pt>
                <c:pt idx="23">
                  <c:v>28399</c:v>
                </c:pt>
                <c:pt idx="24">
                  <c:v>28491</c:v>
                </c:pt>
                <c:pt idx="25">
                  <c:v>28581</c:v>
                </c:pt>
                <c:pt idx="26">
                  <c:v>28672</c:v>
                </c:pt>
                <c:pt idx="27">
                  <c:v>28764</c:v>
                </c:pt>
                <c:pt idx="28">
                  <c:v>28856</c:v>
                </c:pt>
                <c:pt idx="29">
                  <c:v>28946</c:v>
                </c:pt>
                <c:pt idx="30">
                  <c:v>29037</c:v>
                </c:pt>
                <c:pt idx="31">
                  <c:v>29129</c:v>
                </c:pt>
                <c:pt idx="32">
                  <c:v>29221</c:v>
                </c:pt>
                <c:pt idx="33">
                  <c:v>29312</c:v>
                </c:pt>
                <c:pt idx="34">
                  <c:v>29403</c:v>
                </c:pt>
                <c:pt idx="35">
                  <c:v>29495</c:v>
                </c:pt>
                <c:pt idx="36">
                  <c:v>29587</c:v>
                </c:pt>
                <c:pt idx="37">
                  <c:v>29677</c:v>
                </c:pt>
                <c:pt idx="38">
                  <c:v>29768</c:v>
                </c:pt>
                <c:pt idx="39">
                  <c:v>29860</c:v>
                </c:pt>
                <c:pt idx="40">
                  <c:v>29952</c:v>
                </c:pt>
                <c:pt idx="41">
                  <c:v>30042</c:v>
                </c:pt>
                <c:pt idx="42">
                  <c:v>30133</c:v>
                </c:pt>
                <c:pt idx="43">
                  <c:v>30225</c:v>
                </c:pt>
                <c:pt idx="44">
                  <c:v>30317</c:v>
                </c:pt>
                <c:pt idx="45">
                  <c:v>30407</c:v>
                </c:pt>
                <c:pt idx="46">
                  <c:v>30498</c:v>
                </c:pt>
                <c:pt idx="47">
                  <c:v>30590</c:v>
                </c:pt>
                <c:pt idx="48">
                  <c:v>30682</c:v>
                </c:pt>
                <c:pt idx="49">
                  <c:v>30773</c:v>
                </c:pt>
                <c:pt idx="50">
                  <c:v>30864</c:v>
                </c:pt>
                <c:pt idx="51">
                  <c:v>30956</c:v>
                </c:pt>
                <c:pt idx="52">
                  <c:v>31048</c:v>
                </c:pt>
                <c:pt idx="53">
                  <c:v>31138</c:v>
                </c:pt>
                <c:pt idx="54">
                  <c:v>31229</c:v>
                </c:pt>
                <c:pt idx="55">
                  <c:v>31321</c:v>
                </c:pt>
                <c:pt idx="56">
                  <c:v>31413</c:v>
                </c:pt>
                <c:pt idx="57">
                  <c:v>31503</c:v>
                </c:pt>
                <c:pt idx="58">
                  <c:v>31594</c:v>
                </c:pt>
                <c:pt idx="59">
                  <c:v>31686</c:v>
                </c:pt>
                <c:pt idx="60">
                  <c:v>31778</c:v>
                </c:pt>
                <c:pt idx="61">
                  <c:v>31868</c:v>
                </c:pt>
                <c:pt idx="62">
                  <c:v>31959</c:v>
                </c:pt>
                <c:pt idx="63">
                  <c:v>32051</c:v>
                </c:pt>
                <c:pt idx="64">
                  <c:v>32143</c:v>
                </c:pt>
                <c:pt idx="65">
                  <c:v>32234</c:v>
                </c:pt>
                <c:pt idx="66">
                  <c:v>32325</c:v>
                </c:pt>
                <c:pt idx="67">
                  <c:v>32417</c:v>
                </c:pt>
                <c:pt idx="68">
                  <c:v>32509</c:v>
                </c:pt>
                <c:pt idx="69">
                  <c:v>32599</c:v>
                </c:pt>
                <c:pt idx="70">
                  <c:v>32690</c:v>
                </c:pt>
                <c:pt idx="71">
                  <c:v>32782</c:v>
                </c:pt>
                <c:pt idx="72">
                  <c:v>32874</c:v>
                </c:pt>
                <c:pt idx="73">
                  <c:v>32964</c:v>
                </c:pt>
                <c:pt idx="74">
                  <c:v>33055</c:v>
                </c:pt>
                <c:pt idx="75">
                  <c:v>33147</c:v>
                </c:pt>
                <c:pt idx="76">
                  <c:v>33239</c:v>
                </c:pt>
                <c:pt idx="77">
                  <c:v>33329</c:v>
                </c:pt>
                <c:pt idx="78">
                  <c:v>33420</c:v>
                </c:pt>
                <c:pt idx="79">
                  <c:v>33512</c:v>
                </c:pt>
                <c:pt idx="80">
                  <c:v>33604</c:v>
                </c:pt>
                <c:pt idx="81">
                  <c:v>33695</c:v>
                </c:pt>
                <c:pt idx="82">
                  <c:v>33786</c:v>
                </c:pt>
                <c:pt idx="83">
                  <c:v>33878</c:v>
                </c:pt>
                <c:pt idx="84">
                  <c:v>33970</c:v>
                </c:pt>
                <c:pt idx="85">
                  <c:v>34060</c:v>
                </c:pt>
                <c:pt idx="86">
                  <c:v>34151</c:v>
                </c:pt>
                <c:pt idx="87">
                  <c:v>34243</c:v>
                </c:pt>
                <c:pt idx="88">
                  <c:v>34335</c:v>
                </c:pt>
                <c:pt idx="89">
                  <c:v>34425</c:v>
                </c:pt>
                <c:pt idx="90">
                  <c:v>34516</c:v>
                </c:pt>
                <c:pt idx="91">
                  <c:v>34608</c:v>
                </c:pt>
                <c:pt idx="92">
                  <c:v>34700</c:v>
                </c:pt>
                <c:pt idx="93">
                  <c:v>34790</c:v>
                </c:pt>
                <c:pt idx="94">
                  <c:v>34881</c:v>
                </c:pt>
                <c:pt idx="95">
                  <c:v>34973</c:v>
                </c:pt>
                <c:pt idx="96">
                  <c:v>35065</c:v>
                </c:pt>
                <c:pt idx="97">
                  <c:v>35156</c:v>
                </c:pt>
                <c:pt idx="98">
                  <c:v>35247</c:v>
                </c:pt>
                <c:pt idx="99">
                  <c:v>35339</c:v>
                </c:pt>
                <c:pt idx="100">
                  <c:v>35431</c:v>
                </c:pt>
                <c:pt idx="101">
                  <c:v>35521</c:v>
                </c:pt>
                <c:pt idx="102">
                  <c:v>35612</c:v>
                </c:pt>
                <c:pt idx="103">
                  <c:v>35704</c:v>
                </c:pt>
                <c:pt idx="104">
                  <c:v>35796</c:v>
                </c:pt>
                <c:pt idx="105">
                  <c:v>35886</c:v>
                </c:pt>
                <c:pt idx="106">
                  <c:v>35977</c:v>
                </c:pt>
                <c:pt idx="107">
                  <c:v>36069</c:v>
                </c:pt>
                <c:pt idx="108">
                  <c:v>36161</c:v>
                </c:pt>
                <c:pt idx="109">
                  <c:v>36251</c:v>
                </c:pt>
                <c:pt idx="110">
                  <c:v>36342</c:v>
                </c:pt>
                <c:pt idx="111">
                  <c:v>36434</c:v>
                </c:pt>
                <c:pt idx="112">
                  <c:v>36526</c:v>
                </c:pt>
                <c:pt idx="113">
                  <c:v>36617</c:v>
                </c:pt>
                <c:pt idx="114">
                  <c:v>36708</c:v>
                </c:pt>
                <c:pt idx="115">
                  <c:v>36800</c:v>
                </c:pt>
                <c:pt idx="116">
                  <c:v>36892</c:v>
                </c:pt>
                <c:pt idx="117">
                  <c:v>36982</c:v>
                </c:pt>
                <c:pt idx="118">
                  <c:v>37073</c:v>
                </c:pt>
                <c:pt idx="119">
                  <c:v>37165</c:v>
                </c:pt>
                <c:pt idx="120">
                  <c:v>37257</c:v>
                </c:pt>
                <c:pt idx="121">
                  <c:v>37347</c:v>
                </c:pt>
                <c:pt idx="122">
                  <c:v>37438</c:v>
                </c:pt>
                <c:pt idx="123">
                  <c:v>37530</c:v>
                </c:pt>
                <c:pt idx="124">
                  <c:v>37622</c:v>
                </c:pt>
                <c:pt idx="125">
                  <c:v>37712</c:v>
                </c:pt>
                <c:pt idx="126">
                  <c:v>37803</c:v>
                </c:pt>
                <c:pt idx="127">
                  <c:v>37895</c:v>
                </c:pt>
                <c:pt idx="128">
                  <c:v>37987</c:v>
                </c:pt>
                <c:pt idx="129">
                  <c:v>38078</c:v>
                </c:pt>
                <c:pt idx="130">
                  <c:v>38169</c:v>
                </c:pt>
                <c:pt idx="131">
                  <c:v>38261</c:v>
                </c:pt>
                <c:pt idx="132">
                  <c:v>38353</c:v>
                </c:pt>
                <c:pt idx="133">
                  <c:v>38443</c:v>
                </c:pt>
                <c:pt idx="134">
                  <c:v>38534</c:v>
                </c:pt>
                <c:pt idx="135">
                  <c:v>38626</c:v>
                </c:pt>
                <c:pt idx="136">
                  <c:v>38718</c:v>
                </c:pt>
                <c:pt idx="137">
                  <c:v>38808</c:v>
                </c:pt>
                <c:pt idx="138">
                  <c:v>38899</c:v>
                </c:pt>
                <c:pt idx="139">
                  <c:v>38991</c:v>
                </c:pt>
                <c:pt idx="140">
                  <c:v>39083</c:v>
                </c:pt>
                <c:pt idx="141">
                  <c:v>39173</c:v>
                </c:pt>
                <c:pt idx="142">
                  <c:v>39264</c:v>
                </c:pt>
                <c:pt idx="143">
                  <c:v>39356</c:v>
                </c:pt>
                <c:pt idx="144">
                  <c:v>39448</c:v>
                </c:pt>
                <c:pt idx="145">
                  <c:v>39539</c:v>
                </c:pt>
                <c:pt idx="146">
                  <c:v>39630</c:v>
                </c:pt>
                <c:pt idx="147">
                  <c:v>39722</c:v>
                </c:pt>
                <c:pt idx="148">
                  <c:v>39814</c:v>
                </c:pt>
                <c:pt idx="149">
                  <c:v>39904</c:v>
                </c:pt>
                <c:pt idx="150">
                  <c:v>39995</c:v>
                </c:pt>
                <c:pt idx="151">
                  <c:v>40087</c:v>
                </c:pt>
                <c:pt idx="152">
                  <c:v>40179</c:v>
                </c:pt>
                <c:pt idx="153">
                  <c:v>40269</c:v>
                </c:pt>
                <c:pt idx="154">
                  <c:v>40360</c:v>
                </c:pt>
                <c:pt idx="155">
                  <c:v>40452</c:v>
                </c:pt>
                <c:pt idx="156">
                  <c:v>40544</c:v>
                </c:pt>
                <c:pt idx="157">
                  <c:v>40634</c:v>
                </c:pt>
                <c:pt idx="158">
                  <c:v>40725</c:v>
                </c:pt>
                <c:pt idx="159">
                  <c:v>40817</c:v>
                </c:pt>
                <c:pt idx="160">
                  <c:v>40909</c:v>
                </c:pt>
                <c:pt idx="161">
                  <c:v>41000</c:v>
                </c:pt>
                <c:pt idx="162">
                  <c:v>41091</c:v>
                </c:pt>
                <c:pt idx="163">
                  <c:v>41183</c:v>
                </c:pt>
                <c:pt idx="164">
                  <c:v>41275</c:v>
                </c:pt>
                <c:pt idx="165">
                  <c:v>41365</c:v>
                </c:pt>
                <c:pt idx="166">
                  <c:v>41456</c:v>
                </c:pt>
                <c:pt idx="167">
                  <c:v>41548</c:v>
                </c:pt>
                <c:pt idx="168">
                  <c:v>41640</c:v>
                </c:pt>
                <c:pt idx="169">
                  <c:v>41730</c:v>
                </c:pt>
                <c:pt idx="170">
                  <c:v>41821</c:v>
                </c:pt>
                <c:pt idx="171">
                  <c:v>41913</c:v>
                </c:pt>
                <c:pt idx="172">
                  <c:v>42005</c:v>
                </c:pt>
                <c:pt idx="173">
                  <c:v>42095</c:v>
                </c:pt>
                <c:pt idx="174">
                  <c:v>42186</c:v>
                </c:pt>
                <c:pt idx="175">
                  <c:v>42278</c:v>
                </c:pt>
                <c:pt idx="176">
                  <c:v>42370</c:v>
                </c:pt>
                <c:pt idx="177">
                  <c:v>42461</c:v>
                </c:pt>
                <c:pt idx="178">
                  <c:v>42552</c:v>
                </c:pt>
                <c:pt idx="179">
                  <c:v>42644</c:v>
                </c:pt>
                <c:pt idx="180">
                  <c:v>42736</c:v>
                </c:pt>
                <c:pt idx="181">
                  <c:v>42826</c:v>
                </c:pt>
                <c:pt idx="182">
                  <c:v>42917</c:v>
                </c:pt>
              </c:numCache>
            </c:numRef>
          </c:cat>
          <c:val>
            <c:numRef>
              <c:f>'S11-Data'!$G$2:$G$184</c:f>
              <c:numCache>
                <c:formatCode>0.0%</c:formatCode>
                <c:ptCount val="183"/>
                <c:pt idx="148">
                  <c:v>1.5581325000000002E-2</c:v>
                </c:pt>
                <c:pt idx="149">
                  <c:v>1.5581325000000002E-2</c:v>
                </c:pt>
                <c:pt idx="150">
                  <c:v>1.5581325000000002E-2</c:v>
                </c:pt>
                <c:pt idx="151">
                  <c:v>1.5581325000000002E-2</c:v>
                </c:pt>
                <c:pt idx="152">
                  <c:v>1.5581325000000002E-2</c:v>
                </c:pt>
                <c:pt idx="153">
                  <c:v>1.5581325000000002E-2</c:v>
                </c:pt>
                <c:pt idx="154">
                  <c:v>1.5581325000000002E-2</c:v>
                </c:pt>
                <c:pt idx="155">
                  <c:v>1.5581325000000002E-2</c:v>
                </c:pt>
                <c:pt idx="156">
                  <c:v>1.5581325000000002E-2</c:v>
                </c:pt>
                <c:pt idx="157">
                  <c:v>1.5581325000000002E-2</c:v>
                </c:pt>
                <c:pt idx="158">
                  <c:v>1.5581325000000002E-2</c:v>
                </c:pt>
                <c:pt idx="159">
                  <c:v>1.5581325000000002E-2</c:v>
                </c:pt>
                <c:pt idx="160">
                  <c:v>1.5581325000000002E-2</c:v>
                </c:pt>
                <c:pt idx="161">
                  <c:v>1.5581325000000002E-2</c:v>
                </c:pt>
                <c:pt idx="162">
                  <c:v>1.5581325000000002E-2</c:v>
                </c:pt>
                <c:pt idx="163">
                  <c:v>1.5581325000000002E-2</c:v>
                </c:pt>
                <c:pt idx="164">
                  <c:v>1.5581325000000002E-2</c:v>
                </c:pt>
                <c:pt idx="165">
                  <c:v>1.5581325000000002E-2</c:v>
                </c:pt>
                <c:pt idx="166">
                  <c:v>1.5581325000000002E-2</c:v>
                </c:pt>
                <c:pt idx="167">
                  <c:v>1.5581325000000002E-2</c:v>
                </c:pt>
                <c:pt idx="168">
                  <c:v>1.5581325000000002E-2</c:v>
                </c:pt>
                <c:pt idx="169">
                  <c:v>1.5581325000000002E-2</c:v>
                </c:pt>
                <c:pt idx="170">
                  <c:v>1.5581325000000002E-2</c:v>
                </c:pt>
                <c:pt idx="171">
                  <c:v>1.5581325000000002E-2</c:v>
                </c:pt>
                <c:pt idx="172">
                  <c:v>1.5581325000000002E-2</c:v>
                </c:pt>
                <c:pt idx="173">
                  <c:v>1.5581325000000002E-2</c:v>
                </c:pt>
                <c:pt idx="174">
                  <c:v>1.5581325000000002E-2</c:v>
                </c:pt>
                <c:pt idx="175">
                  <c:v>1.5581325000000002E-2</c:v>
                </c:pt>
                <c:pt idx="176">
                  <c:v>1.5581325000000002E-2</c:v>
                </c:pt>
                <c:pt idx="177">
                  <c:v>1.5581325000000002E-2</c:v>
                </c:pt>
                <c:pt idx="178">
                  <c:v>1.5581325000000002E-2</c:v>
                </c:pt>
                <c:pt idx="179">
                  <c:v>1.5581325000000002E-2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3AE-4D00-A6DA-25A68407FFA6}"/>
            </c:ext>
          </c:extLst>
        </c:ser>
        <c:ser>
          <c:idx val="0"/>
          <c:order val="2"/>
          <c:tx>
            <c:strRef>
              <c:f>'S11-Data'!$F$1</c:f>
              <c:strCache>
                <c:ptCount val="1"/>
                <c:pt idx="0">
                  <c:v>2001-2007 Average</c:v>
                </c:pt>
              </c:strCache>
            </c:strRef>
          </c:tx>
          <c:spPr>
            <a:ln w="28575" cmpd="sng">
              <a:solidFill>
                <a:srgbClr val="808080"/>
              </a:solidFill>
              <a:prstDash val="dash"/>
            </a:ln>
          </c:spPr>
          <c:marker>
            <c:symbol val="none"/>
          </c:marker>
          <c:dLbls>
            <c:dLbl>
              <c:idx val="105"/>
              <c:layout>
                <c:manualLayout>
                  <c:x val="-9.2592592592592698E-2"/>
                  <c:y val="-7.98611111111111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1976-2006 Average:</a:t>
                    </a:r>
                  </a:p>
                  <a:p>
                    <a:fld id="{C76E8B9B-069E-414D-AEDB-2FEC865257B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3AE-4D00-A6DA-25A68407FFA6}"/>
                </c:ext>
              </c:extLst>
            </c:dLbl>
            <c:dLbl>
              <c:idx val="120"/>
              <c:layout>
                <c:manualLayout>
                  <c:x val="-0.117283950617284"/>
                  <c:y val="-0.19444444444444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 sz="800"/>
                      <a:t>2001-2007 Average:</a:t>
                    </a:r>
                  </a:p>
                  <a:p>
                    <a:pPr>
                      <a:defRPr sz="800"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1FB13D54-EE42-4730-9D95-874CB8B6CECD}" type="VALUE">
                      <a:rPr lang="en-US" sz="800"/>
                      <a:pPr>
                        <a:defRPr sz="800"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1C7-488C-958B-EC38EBF6FD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'S11-Data'!$C$2:$C$184</c:f>
              <c:numCache>
                <c:formatCode>m/d/yyyy</c:formatCode>
                <c:ptCount val="183"/>
                <c:pt idx="0">
                  <c:v>26299</c:v>
                </c:pt>
                <c:pt idx="1">
                  <c:v>26390</c:v>
                </c:pt>
                <c:pt idx="2">
                  <c:v>26481</c:v>
                </c:pt>
                <c:pt idx="3">
                  <c:v>26573</c:v>
                </c:pt>
                <c:pt idx="4">
                  <c:v>26665</c:v>
                </c:pt>
                <c:pt idx="5">
                  <c:v>26755</c:v>
                </c:pt>
                <c:pt idx="6">
                  <c:v>26846</c:v>
                </c:pt>
                <c:pt idx="7">
                  <c:v>26938</c:v>
                </c:pt>
                <c:pt idx="8">
                  <c:v>27030</c:v>
                </c:pt>
                <c:pt idx="9">
                  <c:v>27120</c:v>
                </c:pt>
                <c:pt idx="10">
                  <c:v>27211</c:v>
                </c:pt>
                <c:pt idx="11">
                  <c:v>27303</c:v>
                </c:pt>
                <c:pt idx="12">
                  <c:v>27395</c:v>
                </c:pt>
                <c:pt idx="13">
                  <c:v>27485</c:v>
                </c:pt>
                <c:pt idx="14">
                  <c:v>27576</c:v>
                </c:pt>
                <c:pt idx="15">
                  <c:v>27668</c:v>
                </c:pt>
                <c:pt idx="16">
                  <c:v>27760</c:v>
                </c:pt>
                <c:pt idx="17">
                  <c:v>27851</c:v>
                </c:pt>
                <c:pt idx="18">
                  <c:v>27942</c:v>
                </c:pt>
                <c:pt idx="19">
                  <c:v>28034</c:v>
                </c:pt>
                <c:pt idx="20">
                  <c:v>28126</c:v>
                </c:pt>
                <c:pt idx="21">
                  <c:v>28216</c:v>
                </c:pt>
                <c:pt idx="22">
                  <c:v>28307</c:v>
                </c:pt>
                <c:pt idx="23">
                  <c:v>28399</c:v>
                </c:pt>
                <c:pt idx="24">
                  <c:v>28491</c:v>
                </c:pt>
                <c:pt idx="25">
                  <c:v>28581</c:v>
                </c:pt>
                <c:pt idx="26">
                  <c:v>28672</c:v>
                </c:pt>
                <c:pt idx="27">
                  <c:v>28764</c:v>
                </c:pt>
                <c:pt idx="28">
                  <c:v>28856</c:v>
                </c:pt>
                <c:pt idx="29">
                  <c:v>28946</c:v>
                </c:pt>
                <c:pt idx="30">
                  <c:v>29037</c:v>
                </c:pt>
                <c:pt idx="31">
                  <c:v>29129</c:v>
                </c:pt>
                <c:pt idx="32">
                  <c:v>29221</c:v>
                </c:pt>
                <c:pt idx="33">
                  <c:v>29312</c:v>
                </c:pt>
                <c:pt idx="34">
                  <c:v>29403</c:v>
                </c:pt>
                <c:pt idx="35">
                  <c:v>29495</c:v>
                </c:pt>
                <c:pt idx="36">
                  <c:v>29587</c:v>
                </c:pt>
                <c:pt idx="37">
                  <c:v>29677</c:v>
                </c:pt>
                <c:pt idx="38">
                  <c:v>29768</c:v>
                </c:pt>
                <c:pt idx="39">
                  <c:v>29860</c:v>
                </c:pt>
                <c:pt idx="40">
                  <c:v>29952</c:v>
                </c:pt>
                <c:pt idx="41">
                  <c:v>30042</c:v>
                </c:pt>
                <c:pt idx="42">
                  <c:v>30133</c:v>
                </c:pt>
                <c:pt idx="43">
                  <c:v>30225</c:v>
                </c:pt>
                <c:pt idx="44">
                  <c:v>30317</c:v>
                </c:pt>
                <c:pt idx="45">
                  <c:v>30407</c:v>
                </c:pt>
                <c:pt idx="46">
                  <c:v>30498</c:v>
                </c:pt>
                <c:pt idx="47">
                  <c:v>30590</c:v>
                </c:pt>
                <c:pt idx="48">
                  <c:v>30682</c:v>
                </c:pt>
                <c:pt idx="49">
                  <c:v>30773</c:v>
                </c:pt>
                <c:pt idx="50">
                  <c:v>30864</c:v>
                </c:pt>
                <c:pt idx="51">
                  <c:v>30956</c:v>
                </c:pt>
                <c:pt idx="52">
                  <c:v>31048</c:v>
                </c:pt>
                <c:pt idx="53">
                  <c:v>31138</c:v>
                </c:pt>
                <c:pt idx="54">
                  <c:v>31229</c:v>
                </c:pt>
                <c:pt idx="55">
                  <c:v>31321</c:v>
                </c:pt>
                <c:pt idx="56">
                  <c:v>31413</c:v>
                </c:pt>
                <c:pt idx="57">
                  <c:v>31503</c:v>
                </c:pt>
                <c:pt idx="58">
                  <c:v>31594</c:v>
                </c:pt>
                <c:pt idx="59">
                  <c:v>31686</c:v>
                </c:pt>
                <c:pt idx="60">
                  <c:v>31778</c:v>
                </c:pt>
                <c:pt idx="61">
                  <c:v>31868</c:v>
                </c:pt>
                <c:pt idx="62">
                  <c:v>31959</c:v>
                </c:pt>
                <c:pt idx="63">
                  <c:v>32051</c:v>
                </c:pt>
                <c:pt idx="64">
                  <c:v>32143</c:v>
                </c:pt>
                <c:pt idx="65">
                  <c:v>32234</c:v>
                </c:pt>
                <c:pt idx="66">
                  <c:v>32325</c:v>
                </c:pt>
                <c:pt idx="67">
                  <c:v>32417</c:v>
                </c:pt>
                <c:pt idx="68">
                  <c:v>32509</c:v>
                </c:pt>
                <c:pt idx="69">
                  <c:v>32599</c:v>
                </c:pt>
                <c:pt idx="70">
                  <c:v>32690</c:v>
                </c:pt>
                <c:pt idx="71">
                  <c:v>32782</c:v>
                </c:pt>
                <c:pt idx="72">
                  <c:v>32874</c:v>
                </c:pt>
                <c:pt idx="73">
                  <c:v>32964</c:v>
                </c:pt>
                <c:pt idx="74">
                  <c:v>33055</c:v>
                </c:pt>
                <c:pt idx="75">
                  <c:v>33147</c:v>
                </c:pt>
                <c:pt idx="76">
                  <c:v>33239</c:v>
                </c:pt>
                <c:pt idx="77">
                  <c:v>33329</c:v>
                </c:pt>
                <c:pt idx="78">
                  <c:v>33420</c:v>
                </c:pt>
                <c:pt idx="79">
                  <c:v>33512</c:v>
                </c:pt>
                <c:pt idx="80">
                  <c:v>33604</c:v>
                </c:pt>
                <c:pt idx="81">
                  <c:v>33695</c:v>
                </c:pt>
                <c:pt idx="82">
                  <c:v>33786</c:v>
                </c:pt>
                <c:pt idx="83">
                  <c:v>33878</c:v>
                </c:pt>
                <c:pt idx="84">
                  <c:v>33970</c:v>
                </c:pt>
                <c:pt idx="85">
                  <c:v>34060</c:v>
                </c:pt>
                <c:pt idx="86">
                  <c:v>34151</c:v>
                </c:pt>
                <c:pt idx="87">
                  <c:v>34243</c:v>
                </c:pt>
                <c:pt idx="88">
                  <c:v>34335</c:v>
                </c:pt>
                <c:pt idx="89">
                  <c:v>34425</c:v>
                </c:pt>
                <c:pt idx="90">
                  <c:v>34516</c:v>
                </c:pt>
                <c:pt idx="91">
                  <c:v>34608</c:v>
                </c:pt>
                <c:pt idx="92">
                  <c:v>34700</c:v>
                </c:pt>
                <c:pt idx="93">
                  <c:v>34790</c:v>
                </c:pt>
                <c:pt idx="94">
                  <c:v>34881</c:v>
                </c:pt>
                <c:pt idx="95">
                  <c:v>34973</c:v>
                </c:pt>
                <c:pt idx="96">
                  <c:v>35065</c:v>
                </c:pt>
                <c:pt idx="97">
                  <c:v>35156</c:v>
                </c:pt>
                <c:pt idx="98">
                  <c:v>35247</c:v>
                </c:pt>
                <c:pt idx="99">
                  <c:v>35339</c:v>
                </c:pt>
                <c:pt idx="100">
                  <c:v>35431</c:v>
                </c:pt>
                <c:pt idx="101">
                  <c:v>35521</c:v>
                </c:pt>
                <c:pt idx="102">
                  <c:v>35612</c:v>
                </c:pt>
                <c:pt idx="103">
                  <c:v>35704</c:v>
                </c:pt>
                <c:pt idx="104">
                  <c:v>35796</c:v>
                </c:pt>
                <c:pt idx="105">
                  <c:v>35886</c:v>
                </c:pt>
                <c:pt idx="106">
                  <c:v>35977</c:v>
                </c:pt>
                <c:pt idx="107">
                  <c:v>36069</c:v>
                </c:pt>
                <c:pt idx="108">
                  <c:v>36161</c:v>
                </c:pt>
                <c:pt idx="109">
                  <c:v>36251</c:v>
                </c:pt>
                <c:pt idx="110">
                  <c:v>36342</c:v>
                </c:pt>
                <c:pt idx="111">
                  <c:v>36434</c:v>
                </c:pt>
                <c:pt idx="112">
                  <c:v>36526</c:v>
                </c:pt>
                <c:pt idx="113">
                  <c:v>36617</c:v>
                </c:pt>
                <c:pt idx="114">
                  <c:v>36708</c:v>
                </c:pt>
                <c:pt idx="115">
                  <c:v>36800</c:v>
                </c:pt>
                <c:pt idx="116">
                  <c:v>36892</c:v>
                </c:pt>
                <c:pt idx="117">
                  <c:v>36982</c:v>
                </c:pt>
                <c:pt idx="118">
                  <c:v>37073</c:v>
                </c:pt>
                <c:pt idx="119">
                  <c:v>37165</c:v>
                </c:pt>
                <c:pt idx="120">
                  <c:v>37257</c:v>
                </c:pt>
                <c:pt idx="121">
                  <c:v>37347</c:v>
                </c:pt>
                <c:pt idx="122">
                  <c:v>37438</c:v>
                </c:pt>
                <c:pt idx="123">
                  <c:v>37530</c:v>
                </c:pt>
                <c:pt idx="124">
                  <c:v>37622</c:v>
                </c:pt>
                <c:pt idx="125">
                  <c:v>37712</c:v>
                </c:pt>
                <c:pt idx="126">
                  <c:v>37803</c:v>
                </c:pt>
                <c:pt idx="127">
                  <c:v>37895</c:v>
                </c:pt>
                <c:pt idx="128">
                  <c:v>37987</c:v>
                </c:pt>
                <c:pt idx="129">
                  <c:v>38078</c:v>
                </c:pt>
                <c:pt idx="130">
                  <c:v>38169</c:v>
                </c:pt>
                <c:pt idx="131">
                  <c:v>38261</c:v>
                </c:pt>
                <c:pt idx="132">
                  <c:v>38353</c:v>
                </c:pt>
                <c:pt idx="133">
                  <c:v>38443</c:v>
                </c:pt>
                <c:pt idx="134">
                  <c:v>38534</c:v>
                </c:pt>
                <c:pt idx="135">
                  <c:v>38626</c:v>
                </c:pt>
                <c:pt idx="136">
                  <c:v>38718</c:v>
                </c:pt>
                <c:pt idx="137">
                  <c:v>38808</c:v>
                </c:pt>
                <c:pt idx="138">
                  <c:v>38899</c:v>
                </c:pt>
                <c:pt idx="139">
                  <c:v>38991</c:v>
                </c:pt>
                <c:pt idx="140">
                  <c:v>39083</c:v>
                </c:pt>
                <c:pt idx="141">
                  <c:v>39173</c:v>
                </c:pt>
                <c:pt idx="142">
                  <c:v>39264</c:v>
                </c:pt>
                <c:pt idx="143">
                  <c:v>39356</c:v>
                </c:pt>
                <c:pt idx="144">
                  <c:v>39448</c:v>
                </c:pt>
                <c:pt idx="145">
                  <c:v>39539</c:v>
                </c:pt>
                <c:pt idx="146">
                  <c:v>39630</c:v>
                </c:pt>
                <c:pt idx="147">
                  <c:v>39722</c:v>
                </c:pt>
                <c:pt idx="148">
                  <c:v>39814</c:v>
                </c:pt>
                <c:pt idx="149">
                  <c:v>39904</c:v>
                </c:pt>
                <c:pt idx="150">
                  <c:v>39995</c:v>
                </c:pt>
                <c:pt idx="151">
                  <c:v>40087</c:v>
                </c:pt>
                <c:pt idx="152">
                  <c:v>40179</c:v>
                </c:pt>
                <c:pt idx="153">
                  <c:v>40269</c:v>
                </c:pt>
                <c:pt idx="154">
                  <c:v>40360</c:v>
                </c:pt>
                <c:pt idx="155">
                  <c:v>40452</c:v>
                </c:pt>
                <c:pt idx="156">
                  <c:v>40544</c:v>
                </c:pt>
                <c:pt idx="157">
                  <c:v>40634</c:v>
                </c:pt>
                <c:pt idx="158">
                  <c:v>40725</c:v>
                </c:pt>
                <c:pt idx="159">
                  <c:v>40817</c:v>
                </c:pt>
                <c:pt idx="160">
                  <c:v>40909</c:v>
                </c:pt>
                <c:pt idx="161">
                  <c:v>41000</c:v>
                </c:pt>
                <c:pt idx="162">
                  <c:v>41091</c:v>
                </c:pt>
                <c:pt idx="163">
                  <c:v>41183</c:v>
                </c:pt>
                <c:pt idx="164">
                  <c:v>41275</c:v>
                </c:pt>
                <c:pt idx="165">
                  <c:v>41365</c:v>
                </c:pt>
                <c:pt idx="166">
                  <c:v>41456</c:v>
                </c:pt>
                <c:pt idx="167">
                  <c:v>41548</c:v>
                </c:pt>
                <c:pt idx="168">
                  <c:v>41640</c:v>
                </c:pt>
                <c:pt idx="169">
                  <c:v>41730</c:v>
                </c:pt>
                <c:pt idx="170">
                  <c:v>41821</c:v>
                </c:pt>
                <c:pt idx="171">
                  <c:v>41913</c:v>
                </c:pt>
                <c:pt idx="172">
                  <c:v>42005</c:v>
                </c:pt>
                <c:pt idx="173">
                  <c:v>42095</c:v>
                </c:pt>
                <c:pt idx="174">
                  <c:v>42186</c:v>
                </c:pt>
                <c:pt idx="175">
                  <c:v>42278</c:v>
                </c:pt>
                <c:pt idx="176">
                  <c:v>42370</c:v>
                </c:pt>
                <c:pt idx="177">
                  <c:v>42461</c:v>
                </c:pt>
                <c:pt idx="178">
                  <c:v>42552</c:v>
                </c:pt>
                <c:pt idx="179">
                  <c:v>42644</c:v>
                </c:pt>
                <c:pt idx="180">
                  <c:v>42736</c:v>
                </c:pt>
                <c:pt idx="181">
                  <c:v>42826</c:v>
                </c:pt>
                <c:pt idx="182">
                  <c:v>42917</c:v>
                </c:pt>
              </c:numCache>
            </c:numRef>
          </c:cat>
          <c:val>
            <c:numRef>
              <c:f>'S11-Data'!$F$2:$F$184</c:f>
              <c:numCache>
                <c:formatCode>0.0%</c:formatCode>
                <c:ptCount val="183"/>
                <c:pt idx="116">
                  <c:v>2.7006378571428572E-2</c:v>
                </c:pt>
                <c:pt idx="117">
                  <c:v>2.7006378571428572E-2</c:v>
                </c:pt>
                <c:pt idx="118">
                  <c:v>2.7006378571428572E-2</c:v>
                </c:pt>
                <c:pt idx="119">
                  <c:v>2.7006378571428572E-2</c:v>
                </c:pt>
                <c:pt idx="120">
                  <c:v>2.7006378571428572E-2</c:v>
                </c:pt>
                <c:pt idx="121">
                  <c:v>2.7006378571428572E-2</c:v>
                </c:pt>
                <c:pt idx="122">
                  <c:v>2.7006378571428572E-2</c:v>
                </c:pt>
                <c:pt idx="123">
                  <c:v>2.7006378571428572E-2</c:v>
                </c:pt>
                <c:pt idx="124">
                  <c:v>2.7006378571428572E-2</c:v>
                </c:pt>
                <c:pt idx="125">
                  <c:v>2.7006378571428572E-2</c:v>
                </c:pt>
                <c:pt idx="126">
                  <c:v>2.7006378571428572E-2</c:v>
                </c:pt>
                <c:pt idx="127">
                  <c:v>2.7006378571428572E-2</c:v>
                </c:pt>
                <c:pt idx="128">
                  <c:v>2.7006378571428572E-2</c:v>
                </c:pt>
                <c:pt idx="129">
                  <c:v>2.7006378571428572E-2</c:v>
                </c:pt>
                <c:pt idx="130">
                  <c:v>2.7006378571428572E-2</c:v>
                </c:pt>
                <c:pt idx="131">
                  <c:v>2.7006378571428572E-2</c:v>
                </c:pt>
                <c:pt idx="132">
                  <c:v>2.7006378571428572E-2</c:v>
                </c:pt>
                <c:pt idx="133">
                  <c:v>2.7006378571428572E-2</c:v>
                </c:pt>
                <c:pt idx="134">
                  <c:v>2.7006378571428572E-2</c:v>
                </c:pt>
                <c:pt idx="135">
                  <c:v>2.7006378571428572E-2</c:v>
                </c:pt>
                <c:pt idx="136">
                  <c:v>2.7006378571428572E-2</c:v>
                </c:pt>
                <c:pt idx="137">
                  <c:v>2.7006378571428572E-2</c:v>
                </c:pt>
                <c:pt idx="138">
                  <c:v>2.7006378571428572E-2</c:v>
                </c:pt>
                <c:pt idx="139">
                  <c:v>2.7006378571428572E-2</c:v>
                </c:pt>
                <c:pt idx="140">
                  <c:v>2.7006378571428572E-2</c:v>
                </c:pt>
                <c:pt idx="141">
                  <c:v>2.7006378571428572E-2</c:v>
                </c:pt>
                <c:pt idx="142">
                  <c:v>2.7006378571428572E-2</c:v>
                </c:pt>
                <c:pt idx="143">
                  <c:v>2.7006378571428572E-2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3AE-4D00-A6DA-25A68407FFA6}"/>
            </c:ext>
          </c:extLst>
        </c:ser>
        <c:ser>
          <c:idx val="3"/>
          <c:order val="3"/>
          <c:tx>
            <c:strRef>
              <c:f>'S11-Data'!$H$1</c:f>
              <c:strCache>
                <c:ptCount val="1"/>
                <c:pt idx="0">
                  <c:v>Zero Line</c:v>
                </c:pt>
              </c:strCache>
            </c:strRef>
          </c:tx>
          <c:spPr>
            <a:ln w="12700" cmpd="sng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'S11-Data'!$C$2:$C$184</c:f>
              <c:numCache>
                <c:formatCode>m/d/yyyy</c:formatCode>
                <c:ptCount val="183"/>
                <c:pt idx="0">
                  <c:v>26299</c:v>
                </c:pt>
                <c:pt idx="1">
                  <c:v>26390</c:v>
                </c:pt>
                <c:pt idx="2">
                  <c:v>26481</c:v>
                </c:pt>
                <c:pt idx="3">
                  <c:v>26573</c:v>
                </c:pt>
                <c:pt idx="4">
                  <c:v>26665</c:v>
                </c:pt>
                <c:pt idx="5">
                  <c:v>26755</c:v>
                </c:pt>
                <c:pt idx="6">
                  <c:v>26846</c:v>
                </c:pt>
                <c:pt idx="7">
                  <c:v>26938</c:v>
                </c:pt>
                <c:pt idx="8">
                  <c:v>27030</c:v>
                </c:pt>
                <c:pt idx="9">
                  <c:v>27120</c:v>
                </c:pt>
                <c:pt idx="10">
                  <c:v>27211</c:v>
                </c:pt>
                <c:pt idx="11">
                  <c:v>27303</c:v>
                </c:pt>
                <c:pt idx="12">
                  <c:v>27395</c:v>
                </c:pt>
                <c:pt idx="13">
                  <c:v>27485</c:v>
                </c:pt>
                <c:pt idx="14">
                  <c:v>27576</c:v>
                </c:pt>
                <c:pt idx="15">
                  <c:v>27668</c:v>
                </c:pt>
                <c:pt idx="16">
                  <c:v>27760</c:v>
                </c:pt>
                <c:pt idx="17">
                  <c:v>27851</c:v>
                </c:pt>
                <c:pt idx="18">
                  <c:v>27942</c:v>
                </c:pt>
                <c:pt idx="19">
                  <c:v>28034</c:v>
                </c:pt>
                <c:pt idx="20">
                  <c:v>28126</c:v>
                </c:pt>
                <c:pt idx="21">
                  <c:v>28216</c:v>
                </c:pt>
                <c:pt idx="22">
                  <c:v>28307</c:v>
                </c:pt>
                <c:pt idx="23">
                  <c:v>28399</c:v>
                </c:pt>
                <c:pt idx="24">
                  <c:v>28491</c:v>
                </c:pt>
                <c:pt idx="25">
                  <c:v>28581</c:v>
                </c:pt>
                <c:pt idx="26">
                  <c:v>28672</c:v>
                </c:pt>
                <c:pt idx="27">
                  <c:v>28764</c:v>
                </c:pt>
                <c:pt idx="28">
                  <c:v>28856</c:v>
                </c:pt>
                <c:pt idx="29">
                  <c:v>28946</c:v>
                </c:pt>
                <c:pt idx="30">
                  <c:v>29037</c:v>
                </c:pt>
                <c:pt idx="31">
                  <c:v>29129</c:v>
                </c:pt>
                <c:pt idx="32">
                  <c:v>29221</c:v>
                </c:pt>
                <c:pt idx="33">
                  <c:v>29312</c:v>
                </c:pt>
                <c:pt idx="34">
                  <c:v>29403</c:v>
                </c:pt>
                <c:pt idx="35">
                  <c:v>29495</c:v>
                </c:pt>
                <c:pt idx="36">
                  <c:v>29587</c:v>
                </c:pt>
                <c:pt idx="37">
                  <c:v>29677</c:v>
                </c:pt>
                <c:pt idx="38">
                  <c:v>29768</c:v>
                </c:pt>
                <c:pt idx="39">
                  <c:v>29860</c:v>
                </c:pt>
                <c:pt idx="40">
                  <c:v>29952</c:v>
                </c:pt>
                <c:pt idx="41">
                  <c:v>30042</c:v>
                </c:pt>
                <c:pt idx="42">
                  <c:v>30133</c:v>
                </c:pt>
                <c:pt idx="43">
                  <c:v>30225</c:v>
                </c:pt>
                <c:pt idx="44">
                  <c:v>30317</c:v>
                </c:pt>
                <c:pt idx="45">
                  <c:v>30407</c:v>
                </c:pt>
                <c:pt idx="46">
                  <c:v>30498</c:v>
                </c:pt>
                <c:pt idx="47">
                  <c:v>30590</c:v>
                </c:pt>
                <c:pt idx="48">
                  <c:v>30682</c:v>
                </c:pt>
                <c:pt idx="49">
                  <c:v>30773</c:v>
                </c:pt>
                <c:pt idx="50">
                  <c:v>30864</c:v>
                </c:pt>
                <c:pt idx="51">
                  <c:v>30956</c:v>
                </c:pt>
                <c:pt idx="52">
                  <c:v>31048</c:v>
                </c:pt>
                <c:pt idx="53">
                  <c:v>31138</c:v>
                </c:pt>
                <c:pt idx="54">
                  <c:v>31229</c:v>
                </c:pt>
                <c:pt idx="55">
                  <c:v>31321</c:v>
                </c:pt>
                <c:pt idx="56">
                  <c:v>31413</c:v>
                </c:pt>
                <c:pt idx="57">
                  <c:v>31503</c:v>
                </c:pt>
                <c:pt idx="58">
                  <c:v>31594</c:v>
                </c:pt>
                <c:pt idx="59">
                  <c:v>31686</c:v>
                </c:pt>
                <c:pt idx="60">
                  <c:v>31778</c:v>
                </c:pt>
                <c:pt idx="61">
                  <c:v>31868</c:v>
                </c:pt>
                <c:pt idx="62">
                  <c:v>31959</c:v>
                </c:pt>
                <c:pt idx="63">
                  <c:v>32051</c:v>
                </c:pt>
                <c:pt idx="64">
                  <c:v>32143</c:v>
                </c:pt>
                <c:pt idx="65">
                  <c:v>32234</c:v>
                </c:pt>
                <c:pt idx="66">
                  <c:v>32325</c:v>
                </c:pt>
                <c:pt idx="67">
                  <c:v>32417</c:v>
                </c:pt>
                <c:pt idx="68">
                  <c:v>32509</c:v>
                </c:pt>
                <c:pt idx="69">
                  <c:v>32599</c:v>
                </c:pt>
                <c:pt idx="70">
                  <c:v>32690</c:v>
                </c:pt>
                <c:pt idx="71">
                  <c:v>32782</c:v>
                </c:pt>
                <c:pt idx="72">
                  <c:v>32874</c:v>
                </c:pt>
                <c:pt idx="73">
                  <c:v>32964</c:v>
                </c:pt>
                <c:pt idx="74">
                  <c:v>33055</c:v>
                </c:pt>
                <c:pt idx="75">
                  <c:v>33147</c:v>
                </c:pt>
                <c:pt idx="76">
                  <c:v>33239</c:v>
                </c:pt>
                <c:pt idx="77">
                  <c:v>33329</c:v>
                </c:pt>
                <c:pt idx="78">
                  <c:v>33420</c:v>
                </c:pt>
                <c:pt idx="79">
                  <c:v>33512</c:v>
                </c:pt>
                <c:pt idx="80">
                  <c:v>33604</c:v>
                </c:pt>
                <c:pt idx="81">
                  <c:v>33695</c:v>
                </c:pt>
                <c:pt idx="82">
                  <c:v>33786</c:v>
                </c:pt>
                <c:pt idx="83">
                  <c:v>33878</c:v>
                </c:pt>
                <c:pt idx="84">
                  <c:v>33970</c:v>
                </c:pt>
                <c:pt idx="85">
                  <c:v>34060</c:v>
                </c:pt>
                <c:pt idx="86">
                  <c:v>34151</c:v>
                </c:pt>
                <c:pt idx="87">
                  <c:v>34243</c:v>
                </c:pt>
                <c:pt idx="88">
                  <c:v>34335</c:v>
                </c:pt>
                <c:pt idx="89">
                  <c:v>34425</c:v>
                </c:pt>
                <c:pt idx="90">
                  <c:v>34516</c:v>
                </c:pt>
                <c:pt idx="91">
                  <c:v>34608</c:v>
                </c:pt>
                <c:pt idx="92">
                  <c:v>34700</c:v>
                </c:pt>
                <c:pt idx="93">
                  <c:v>34790</c:v>
                </c:pt>
                <c:pt idx="94">
                  <c:v>34881</c:v>
                </c:pt>
                <c:pt idx="95">
                  <c:v>34973</c:v>
                </c:pt>
                <c:pt idx="96">
                  <c:v>35065</c:v>
                </c:pt>
                <c:pt idx="97">
                  <c:v>35156</c:v>
                </c:pt>
                <c:pt idx="98">
                  <c:v>35247</c:v>
                </c:pt>
                <c:pt idx="99">
                  <c:v>35339</c:v>
                </c:pt>
                <c:pt idx="100">
                  <c:v>35431</c:v>
                </c:pt>
                <c:pt idx="101">
                  <c:v>35521</c:v>
                </c:pt>
                <c:pt idx="102">
                  <c:v>35612</c:v>
                </c:pt>
                <c:pt idx="103">
                  <c:v>35704</c:v>
                </c:pt>
                <c:pt idx="104">
                  <c:v>35796</c:v>
                </c:pt>
                <c:pt idx="105">
                  <c:v>35886</c:v>
                </c:pt>
                <c:pt idx="106">
                  <c:v>35977</c:v>
                </c:pt>
                <c:pt idx="107">
                  <c:v>36069</c:v>
                </c:pt>
                <c:pt idx="108">
                  <c:v>36161</c:v>
                </c:pt>
                <c:pt idx="109">
                  <c:v>36251</c:v>
                </c:pt>
                <c:pt idx="110">
                  <c:v>36342</c:v>
                </c:pt>
                <c:pt idx="111">
                  <c:v>36434</c:v>
                </c:pt>
                <c:pt idx="112">
                  <c:v>36526</c:v>
                </c:pt>
                <c:pt idx="113">
                  <c:v>36617</c:v>
                </c:pt>
                <c:pt idx="114">
                  <c:v>36708</c:v>
                </c:pt>
                <c:pt idx="115">
                  <c:v>36800</c:v>
                </c:pt>
                <c:pt idx="116">
                  <c:v>36892</c:v>
                </c:pt>
                <c:pt idx="117">
                  <c:v>36982</c:v>
                </c:pt>
                <c:pt idx="118">
                  <c:v>37073</c:v>
                </c:pt>
                <c:pt idx="119">
                  <c:v>37165</c:v>
                </c:pt>
                <c:pt idx="120">
                  <c:v>37257</c:v>
                </c:pt>
                <c:pt idx="121">
                  <c:v>37347</c:v>
                </c:pt>
                <c:pt idx="122">
                  <c:v>37438</c:v>
                </c:pt>
                <c:pt idx="123">
                  <c:v>37530</c:v>
                </c:pt>
                <c:pt idx="124">
                  <c:v>37622</c:v>
                </c:pt>
                <c:pt idx="125">
                  <c:v>37712</c:v>
                </c:pt>
                <c:pt idx="126">
                  <c:v>37803</c:v>
                </c:pt>
                <c:pt idx="127">
                  <c:v>37895</c:v>
                </c:pt>
                <c:pt idx="128">
                  <c:v>37987</c:v>
                </c:pt>
                <c:pt idx="129">
                  <c:v>38078</c:v>
                </c:pt>
                <c:pt idx="130">
                  <c:v>38169</c:v>
                </c:pt>
                <c:pt idx="131">
                  <c:v>38261</c:v>
                </c:pt>
                <c:pt idx="132">
                  <c:v>38353</c:v>
                </c:pt>
                <c:pt idx="133">
                  <c:v>38443</c:v>
                </c:pt>
                <c:pt idx="134">
                  <c:v>38534</c:v>
                </c:pt>
                <c:pt idx="135">
                  <c:v>38626</c:v>
                </c:pt>
                <c:pt idx="136">
                  <c:v>38718</c:v>
                </c:pt>
                <c:pt idx="137">
                  <c:v>38808</c:v>
                </c:pt>
                <c:pt idx="138">
                  <c:v>38899</c:v>
                </c:pt>
                <c:pt idx="139">
                  <c:v>38991</c:v>
                </c:pt>
                <c:pt idx="140">
                  <c:v>39083</c:v>
                </c:pt>
                <c:pt idx="141">
                  <c:v>39173</c:v>
                </c:pt>
                <c:pt idx="142">
                  <c:v>39264</c:v>
                </c:pt>
                <c:pt idx="143">
                  <c:v>39356</c:v>
                </c:pt>
                <c:pt idx="144">
                  <c:v>39448</c:v>
                </c:pt>
                <c:pt idx="145">
                  <c:v>39539</c:v>
                </c:pt>
                <c:pt idx="146">
                  <c:v>39630</c:v>
                </c:pt>
                <c:pt idx="147">
                  <c:v>39722</c:v>
                </c:pt>
                <c:pt idx="148">
                  <c:v>39814</c:v>
                </c:pt>
                <c:pt idx="149">
                  <c:v>39904</c:v>
                </c:pt>
                <c:pt idx="150">
                  <c:v>39995</c:v>
                </c:pt>
                <c:pt idx="151">
                  <c:v>40087</c:v>
                </c:pt>
                <c:pt idx="152">
                  <c:v>40179</c:v>
                </c:pt>
                <c:pt idx="153">
                  <c:v>40269</c:v>
                </c:pt>
                <c:pt idx="154">
                  <c:v>40360</c:v>
                </c:pt>
                <c:pt idx="155">
                  <c:v>40452</c:v>
                </c:pt>
                <c:pt idx="156">
                  <c:v>40544</c:v>
                </c:pt>
                <c:pt idx="157">
                  <c:v>40634</c:v>
                </c:pt>
                <c:pt idx="158">
                  <c:v>40725</c:v>
                </c:pt>
                <c:pt idx="159">
                  <c:v>40817</c:v>
                </c:pt>
                <c:pt idx="160">
                  <c:v>40909</c:v>
                </c:pt>
                <c:pt idx="161">
                  <c:v>41000</c:v>
                </c:pt>
                <c:pt idx="162">
                  <c:v>41091</c:v>
                </c:pt>
                <c:pt idx="163">
                  <c:v>41183</c:v>
                </c:pt>
                <c:pt idx="164">
                  <c:v>41275</c:v>
                </c:pt>
                <c:pt idx="165">
                  <c:v>41365</c:v>
                </c:pt>
                <c:pt idx="166">
                  <c:v>41456</c:v>
                </c:pt>
                <c:pt idx="167">
                  <c:v>41548</c:v>
                </c:pt>
                <c:pt idx="168">
                  <c:v>41640</c:v>
                </c:pt>
                <c:pt idx="169">
                  <c:v>41730</c:v>
                </c:pt>
                <c:pt idx="170">
                  <c:v>41821</c:v>
                </c:pt>
                <c:pt idx="171">
                  <c:v>41913</c:v>
                </c:pt>
                <c:pt idx="172">
                  <c:v>42005</c:v>
                </c:pt>
                <c:pt idx="173">
                  <c:v>42095</c:v>
                </c:pt>
                <c:pt idx="174">
                  <c:v>42186</c:v>
                </c:pt>
                <c:pt idx="175">
                  <c:v>42278</c:v>
                </c:pt>
                <c:pt idx="176">
                  <c:v>42370</c:v>
                </c:pt>
                <c:pt idx="177">
                  <c:v>42461</c:v>
                </c:pt>
                <c:pt idx="178">
                  <c:v>42552</c:v>
                </c:pt>
                <c:pt idx="179">
                  <c:v>42644</c:v>
                </c:pt>
                <c:pt idx="180">
                  <c:v>42736</c:v>
                </c:pt>
                <c:pt idx="181">
                  <c:v>42826</c:v>
                </c:pt>
                <c:pt idx="182">
                  <c:v>42917</c:v>
                </c:pt>
              </c:numCache>
            </c:numRef>
          </c:cat>
          <c:val>
            <c:numRef>
              <c:f>'S11-Data'!$H$2:$H$184</c:f>
              <c:numCache>
                <c:formatCode>General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3AE-4D00-A6DA-25A68407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2026320"/>
        <c:axId val="-132023568"/>
      </c:lineChart>
      <c:dateAx>
        <c:axId val="-132026320"/>
        <c:scaling>
          <c:orientation val="minMax"/>
          <c:min val="26665"/>
        </c:scaling>
        <c:delete val="0"/>
        <c:axPos val="b"/>
        <c:numFmt formatCode="&quot;'&quot;yy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 lvl="0">
              <a:defRPr/>
            </a:pPr>
            <a:endParaRPr lang="en-US"/>
          </a:p>
        </c:txPr>
        <c:crossAx val="-132023568"/>
        <c:crossesAt val="-9.9999999999999998E+23"/>
        <c:auto val="1"/>
        <c:lblOffset val="100"/>
        <c:baseTimeUnit val="months"/>
        <c:majorUnit val="2"/>
        <c:majorTimeUnit val="years"/>
        <c:minorUnit val="6"/>
        <c:minorTimeUnit val="months"/>
      </c:dateAx>
      <c:valAx>
        <c:axId val="-13202356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chemeClr val="tx1"/>
                </a:solidFill>
              </a:defRPr>
            </a:pPr>
            <a:endParaRPr lang="en-US"/>
          </a:p>
        </c:txPr>
        <c:crossAx val="-132026320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17</xdr:col>
      <xdr:colOff>0</xdr:colOff>
      <xdr:row>22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85725</xdr:rowOff>
    </xdr:from>
    <xdr:to>
      <xdr:col>16</xdr:col>
      <xdr:colOff>485775</xdr:colOff>
      <xdr:row>23</xdr:row>
      <xdr:rowOff>142875</xdr:rowOff>
    </xdr:to>
    <xdr:graphicFrame macro=""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161925</xdr:rowOff>
    </xdr:from>
    <xdr:to>
      <xdr:col>17</xdr:col>
      <xdr:colOff>57150</xdr:colOff>
      <xdr:row>23</xdr:row>
      <xdr:rowOff>47625</xdr:rowOff>
    </xdr:to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114300</xdr:rowOff>
    </xdr:from>
    <xdr:to>
      <xdr:col>16</xdr:col>
      <xdr:colOff>352425</xdr:colOff>
      <xdr:row>24</xdr:row>
      <xdr:rowOff>0</xdr:rowOff>
    </xdr:to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161925</xdr:rowOff>
    </xdr:from>
    <xdr:to>
      <xdr:col>17</xdr:col>
      <xdr:colOff>133350</xdr:colOff>
      <xdr:row>23</xdr:row>
      <xdr:rowOff>47625</xdr:rowOff>
    </xdr:to>
    <xdr:graphicFrame macro=""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2</xdr:row>
      <xdr:rowOff>28574</xdr:rowOff>
    </xdr:from>
    <xdr:to>
      <xdr:col>16</xdr:col>
      <xdr:colOff>410695</xdr:colOff>
      <xdr:row>23</xdr:row>
      <xdr:rowOff>156321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242454</xdr:colOff>
      <xdr:row>0</xdr:row>
      <xdr:rowOff>0</xdr:rowOff>
    </xdr:from>
    <xdr:to>
      <xdr:col>14</xdr:col>
      <xdr:colOff>299604</xdr:colOff>
      <xdr:row>10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193302</xdr:colOff>
      <xdr:row>12</xdr:row>
      <xdr:rowOff>152399</xdr:rowOff>
    </xdr:from>
    <xdr:to>
      <xdr:col>14</xdr:col>
      <xdr:colOff>265019</xdr:colOff>
      <xdr:row>23</xdr:row>
      <xdr:rowOff>132229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2</xdr:row>
      <xdr:rowOff>123825</xdr:rowOff>
    </xdr:from>
    <xdr:to>
      <xdr:col>17</xdr:col>
      <xdr:colOff>171449</xdr:colOff>
      <xdr:row>24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161925</xdr:rowOff>
    </xdr:from>
    <xdr:to>
      <xdr:col>16</xdr:col>
      <xdr:colOff>485775</xdr:colOff>
      <xdr:row>23</xdr:row>
      <xdr:rowOff>47625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2</xdr:row>
      <xdr:rowOff>180975</xdr:rowOff>
    </xdr:from>
    <xdr:to>
      <xdr:col>14</xdr:col>
      <xdr:colOff>448234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14</xdr:col>
      <xdr:colOff>361950</xdr:colOff>
      <xdr:row>12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19</xdr:row>
      <xdr:rowOff>66675</xdr:rowOff>
    </xdr:from>
    <xdr:to>
      <xdr:col>14</xdr:col>
      <xdr:colOff>314325</xdr:colOff>
      <xdr:row>29</xdr:row>
      <xdr:rowOff>123825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17</xdr:col>
      <xdr:colOff>0</xdr:colOff>
      <xdr:row>22</xdr:row>
      <xdr:rowOff>47625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593911</xdr:colOff>
      <xdr:row>2</xdr:row>
      <xdr:rowOff>9525</xdr:rowOff>
    </xdr:from>
    <xdr:to>
      <xdr:col>14</xdr:col>
      <xdr:colOff>508746</xdr:colOff>
      <xdr:row>21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114300</xdr:rowOff>
    </xdr:from>
    <xdr:to>
      <xdr:col>14</xdr:col>
      <xdr:colOff>485775</xdr:colOff>
      <xdr:row>20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</xdr:row>
      <xdr:rowOff>85725</xdr:rowOff>
    </xdr:from>
    <xdr:to>
      <xdr:col>15</xdr:col>
      <xdr:colOff>209550</xdr:colOff>
      <xdr:row>21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180975</xdr:rowOff>
    </xdr:from>
    <xdr:to>
      <xdr:col>15</xdr:col>
      <xdr:colOff>123825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2</xdr:row>
      <xdr:rowOff>9525</xdr:rowOff>
    </xdr:from>
    <xdr:to>
      <xdr:col>14</xdr:col>
      <xdr:colOff>229159</xdr:colOff>
      <xdr:row>21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133350</xdr:rowOff>
    </xdr:from>
    <xdr:to>
      <xdr:col>14</xdr:col>
      <xdr:colOff>561975</xdr:colOff>
      <xdr:row>20</xdr:row>
      <xdr:rowOff>171450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133350</xdr:rowOff>
    </xdr:from>
    <xdr:to>
      <xdr:col>14</xdr:col>
      <xdr:colOff>584488</xdr:colOff>
      <xdr:row>20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320040</xdr:colOff>
      <xdr:row>22</xdr:row>
      <xdr:rowOff>129540</xdr:rowOff>
    </xdr:to>
    <xdr:sp macro="" textlink="">
      <xdr:nvSpPr>
        <xdr:cNvPr id="3" name="Rectangle 2"/>
        <xdr:cNvSpPr>
          <a:spLocks noChangeAspect="1"/>
        </xdr:cNvSpPr>
      </xdr:nvSpPr>
      <xdr:spPr>
        <a:xfrm>
          <a:off x="9448800" y="4000500"/>
          <a:ext cx="320040" cy="320040"/>
        </a:xfrm>
        <a:prstGeom prst="rect">
          <a:avLst/>
        </a:prstGeom>
        <a:solidFill>
          <a:srgbClr val="B2283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E4A79A"/>
            </a:solidFill>
          </a:endParaRPr>
        </a:p>
      </xdr:txBody>
    </xdr:sp>
    <xdr:clientData/>
  </xdr:twoCellAnchor>
  <xdr:twoCellAnchor>
    <xdr:from>
      <xdr:col>17</xdr:col>
      <xdr:colOff>241375</xdr:colOff>
      <xdr:row>21</xdr:row>
      <xdr:rowOff>0</xdr:rowOff>
    </xdr:from>
    <xdr:to>
      <xdr:col>17</xdr:col>
      <xdr:colOff>561415</xdr:colOff>
      <xdr:row>22</xdr:row>
      <xdr:rowOff>129540</xdr:rowOff>
    </xdr:to>
    <xdr:sp macro="" textlink="">
      <xdr:nvSpPr>
        <xdr:cNvPr id="4" name="Rectangle 3"/>
        <xdr:cNvSpPr>
          <a:spLocks noChangeAspect="1"/>
        </xdr:cNvSpPr>
      </xdr:nvSpPr>
      <xdr:spPr>
        <a:xfrm>
          <a:off x="10280725" y="4000500"/>
          <a:ext cx="320040" cy="320040"/>
        </a:xfrm>
        <a:prstGeom prst="rect">
          <a:avLst/>
        </a:prstGeom>
        <a:solidFill>
          <a:srgbClr val="D2B71D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E4A79A"/>
            </a:solidFill>
          </a:endParaRPr>
        </a:p>
      </xdr:txBody>
    </xdr:sp>
    <xdr:clientData/>
  </xdr:twoCellAnchor>
  <xdr:twoCellAnchor>
    <xdr:from>
      <xdr:col>16</xdr:col>
      <xdr:colOff>411286</xdr:colOff>
      <xdr:row>21</xdr:row>
      <xdr:rowOff>0</xdr:rowOff>
    </xdr:from>
    <xdr:to>
      <xdr:col>17</xdr:col>
      <xdr:colOff>140776</xdr:colOff>
      <xdr:row>22</xdr:row>
      <xdr:rowOff>129540</xdr:rowOff>
    </xdr:to>
    <xdr:sp macro="" textlink="">
      <xdr:nvSpPr>
        <xdr:cNvPr id="5" name="Rectangle 4"/>
        <xdr:cNvSpPr>
          <a:spLocks noChangeAspect="1"/>
        </xdr:cNvSpPr>
      </xdr:nvSpPr>
      <xdr:spPr>
        <a:xfrm>
          <a:off x="9860086" y="4000500"/>
          <a:ext cx="320040" cy="320040"/>
        </a:xfrm>
        <a:prstGeom prst="rect">
          <a:avLst/>
        </a:prstGeom>
        <a:solidFill>
          <a:srgbClr val="0D3A7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E4A79A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123825</xdr:rowOff>
    </xdr:from>
    <xdr:to>
      <xdr:col>7</xdr:col>
      <xdr:colOff>190499</xdr:colOff>
      <xdr:row>22</xdr:row>
      <xdr:rowOff>154305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190499</xdr:colOff>
      <xdr:row>2</xdr:row>
      <xdr:rowOff>152400</xdr:rowOff>
    </xdr:from>
    <xdr:to>
      <xdr:col>14</xdr:col>
      <xdr:colOff>304799</xdr:colOff>
      <xdr:row>22</xdr:row>
      <xdr:rowOff>182880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123825</xdr:rowOff>
    </xdr:from>
    <xdr:to>
      <xdr:col>14</xdr:col>
      <xdr:colOff>584946</xdr:colOff>
      <xdr:row>21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</xdr:row>
      <xdr:rowOff>28575</xdr:rowOff>
    </xdr:from>
    <xdr:to>
      <xdr:col>11</xdr:col>
      <xdr:colOff>171450</xdr:colOff>
      <xdr:row>22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114300</xdr:rowOff>
    </xdr:from>
    <xdr:to>
      <xdr:col>16</xdr:col>
      <xdr:colOff>352425</xdr:colOff>
      <xdr:row>23</xdr:row>
      <xdr:rowOff>0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17</xdr:col>
      <xdr:colOff>425824</xdr:colOff>
      <xdr:row>22</xdr:row>
      <xdr:rowOff>47625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133349</xdr:rowOff>
    </xdr:from>
    <xdr:to>
      <xdr:col>16</xdr:col>
      <xdr:colOff>507067</xdr:colOff>
      <xdr:row>23</xdr:row>
      <xdr:rowOff>93008</xdr:rowOff>
    </xdr:to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44823</xdr:colOff>
      <xdr:row>4</xdr:row>
      <xdr:rowOff>65555</xdr:rowOff>
    </xdr:from>
    <xdr:to>
      <xdr:col>19</xdr:col>
      <xdr:colOff>44823</xdr:colOff>
      <xdr:row>22</xdr:row>
      <xdr:rowOff>22412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76200</xdr:rowOff>
    </xdr:from>
    <xdr:to>
      <xdr:col>17</xdr:col>
      <xdr:colOff>19050</xdr:colOff>
      <xdr:row>23</xdr:row>
      <xdr:rowOff>133350</xdr:rowOff>
    </xdr:to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</xdr:row>
      <xdr:rowOff>57150</xdr:rowOff>
    </xdr:from>
    <xdr:to>
      <xdr:col>17</xdr:col>
      <xdr:colOff>209550</xdr:colOff>
      <xdr:row>25</xdr:row>
      <xdr:rowOff>114300</xdr:rowOff>
    </xdr:to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123825</xdr:rowOff>
    </xdr:from>
    <xdr:to>
      <xdr:col>17</xdr:col>
      <xdr:colOff>266700</xdr:colOff>
      <xdr:row>24</xdr:row>
      <xdr:rowOff>9525</xdr:rowOff>
    </xdr:to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queryTables/queryTable1.xml><?xml version="1.0" encoding="utf-8"?>
<queryTable xmlns="http://schemas.openxmlformats.org/spreadsheetml/2006/main" name="alex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dc.gov/nchs/products/nvsr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hyperlink" Target="https://fred.stlouisfed.org/series/UMCSENT" TargetMode="External"/><Relationship Id="rId1" Type="http://schemas.openxmlformats.org/officeDocument/2006/relationships/hyperlink" Target="http://www.conference-board.org/data/consumerconfidence.cfm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rbatlanta.org/cqer/research/gdpnow.aspx?panel=1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allup.com/poll/1600/congress-public.aspx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alclearpolitics.com/epolls/other/direction_of_country-902.html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alclearpolitics.com/epolls/other/direction_of_country-902.html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kff.org/interactive/kaiser-health-tracking-poll-the-publics-views-on-the-aca/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gallup.com/poll/15370/party-affiliation.aspx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allup.com/poll/124922/presidential-approval-center.aspx" TargetMode="External"/><Relationship Id="rId1" Type="http://schemas.openxmlformats.org/officeDocument/2006/relationships/hyperlink" Target="http://www.realclearpolitics.com/epolls/other/president_obama_job_approval-1044.html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gallup.com/poll/203198/presidential-approval-ratings-donald-trump.aspx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2.42578125" defaultRowHeight="15" customHeight="1" x14ac:dyDescent="0.25"/>
  <cols>
    <col min="1" max="26" width="7.7109375" customWidth="1"/>
  </cols>
  <sheetData>
    <row r="1" spans="1:2" ht="13.5" customHeight="1" x14ac:dyDescent="0.25">
      <c r="A1" s="1" t="s">
        <v>1</v>
      </c>
    </row>
    <row r="2" spans="1:2" ht="13.5" customHeight="1" x14ac:dyDescent="0.25">
      <c r="A2" s="3" t="s">
        <v>2</v>
      </c>
      <c r="B2" s="2" t="s">
        <v>4</v>
      </c>
    </row>
    <row r="3" spans="1:2" ht="13.5" customHeight="1" x14ac:dyDescent="0.25">
      <c r="A3" s="5" t="s">
        <v>5</v>
      </c>
      <c r="B3" s="2" t="s">
        <v>11</v>
      </c>
    </row>
    <row r="4" spans="1:2" ht="13.5" customHeight="1" x14ac:dyDescent="0.25">
      <c r="A4" s="7" t="s">
        <v>12</v>
      </c>
      <c r="B4" s="2" t="s">
        <v>14</v>
      </c>
    </row>
    <row r="5" spans="1:2" ht="13.5" customHeight="1" x14ac:dyDescent="0.25">
      <c r="A5" s="9" t="s">
        <v>15</v>
      </c>
      <c r="B5" s="2" t="s">
        <v>17</v>
      </c>
    </row>
    <row r="6" spans="1:2" ht="13.5" customHeight="1" x14ac:dyDescent="0.25"/>
    <row r="7" spans="1:2" ht="13.5" customHeight="1" x14ac:dyDescent="0.25">
      <c r="A7" s="1" t="s">
        <v>18</v>
      </c>
    </row>
    <row r="8" spans="1:2" ht="13.5" customHeight="1" x14ac:dyDescent="0.25">
      <c r="A8" s="2" t="s">
        <v>19</v>
      </c>
    </row>
    <row r="9" spans="1:2" ht="13.5" customHeight="1" x14ac:dyDescent="0.25"/>
    <row r="10" spans="1:2" ht="13.5" customHeight="1" x14ac:dyDescent="0.25"/>
    <row r="11" spans="1:2" ht="13.5" customHeight="1" x14ac:dyDescent="0.25"/>
    <row r="12" spans="1:2" ht="13.5" customHeight="1" x14ac:dyDescent="0.25"/>
    <row r="13" spans="1:2" ht="13.5" customHeight="1" x14ac:dyDescent="0.25"/>
    <row r="14" spans="1:2" ht="13.5" customHeight="1" x14ac:dyDescent="0.25"/>
    <row r="15" spans="1:2" ht="13.5" customHeight="1" x14ac:dyDescent="0.25"/>
    <row r="16" spans="1:2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000"/>
  <sheetViews>
    <sheetView workbookViewId="0">
      <selection activeCell="E30" sqref="E30"/>
    </sheetView>
  </sheetViews>
  <sheetFormatPr defaultColWidth="12.42578125" defaultRowHeight="15" customHeight="1" x14ac:dyDescent="0.25"/>
  <cols>
    <col min="1" max="1" width="42" customWidth="1"/>
    <col min="2" max="26" width="7.7109375" customWidth="1"/>
  </cols>
  <sheetData>
    <row r="1" spans="1:8" ht="13.5" customHeight="1" x14ac:dyDescent="0.25">
      <c r="A1" s="31" t="s">
        <v>132</v>
      </c>
      <c r="C1" s="2" t="s">
        <v>3</v>
      </c>
      <c r="D1" s="4" t="s">
        <v>6</v>
      </c>
      <c r="E1" s="4" t="s">
        <v>133</v>
      </c>
      <c r="F1" s="1" t="s">
        <v>134</v>
      </c>
      <c r="H1" s="29"/>
    </row>
    <row r="2" spans="1:8" ht="13.5" customHeight="1" x14ac:dyDescent="0.25">
      <c r="A2" s="32" t="s">
        <v>135</v>
      </c>
      <c r="C2" s="14" t="str">
        <f t="shared" ref="C2:C28" si="0">"'"&amp;RIGHT(D2,2)</f>
        <v>'89</v>
      </c>
      <c r="D2" s="33">
        <v>1989</v>
      </c>
      <c r="E2" s="34">
        <v>69.2</v>
      </c>
      <c r="F2" s="2">
        <v>0</v>
      </c>
    </row>
    <row r="3" spans="1:8" ht="13.5" customHeight="1" x14ac:dyDescent="0.25">
      <c r="A3" s="32" t="s">
        <v>136</v>
      </c>
      <c r="C3" s="14" t="str">
        <f t="shared" si="0"/>
        <v>'90</v>
      </c>
      <c r="D3" s="33">
        <v>1990</v>
      </c>
      <c r="E3" s="34">
        <v>71</v>
      </c>
      <c r="F3" s="2">
        <v>0</v>
      </c>
    </row>
    <row r="4" spans="1:8" ht="13.5" customHeight="1" x14ac:dyDescent="0.25">
      <c r="A4" s="35" t="s">
        <v>137</v>
      </c>
      <c r="C4" s="14" t="str">
        <f t="shared" si="0"/>
        <v>'91</v>
      </c>
      <c r="D4" s="33">
        <v>1991</v>
      </c>
      <c r="E4" s="34">
        <v>69.3</v>
      </c>
      <c r="F4" s="2">
        <v>0</v>
      </c>
    </row>
    <row r="5" spans="1:8" ht="27.75" customHeight="1" x14ac:dyDescent="0.25">
      <c r="A5" s="67" t="s">
        <v>209</v>
      </c>
      <c r="C5" s="14" t="str">
        <f t="shared" si="0"/>
        <v>'92</v>
      </c>
      <c r="D5" s="33">
        <v>1992</v>
      </c>
      <c r="E5" s="34">
        <v>68.400000000000006</v>
      </c>
      <c r="F5" s="2">
        <v>0</v>
      </c>
    </row>
    <row r="6" spans="1:8" ht="13.5" customHeight="1" x14ac:dyDescent="0.25">
      <c r="A6" s="2" t="s">
        <v>138</v>
      </c>
      <c r="C6" s="14" t="str">
        <f t="shared" si="0"/>
        <v>'93</v>
      </c>
      <c r="D6" s="33">
        <v>1993</v>
      </c>
      <c r="E6" s="34">
        <v>67</v>
      </c>
      <c r="F6" s="2">
        <v>0</v>
      </c>
    </row>
    <row r="7" spans="1:8" ht="13.5" customHeight="1" x14ac:dyDescent="0.25">
      <c r="A7" s="2"/>
      <c r="C7" s="14" t="str">
        <f t="shared" si="0"/>
        <v>'94</v>
      </c>
      <c r="D7" s="33">
        <v>1994</v>
      </c>
      <c r="E7" s="34">
        <v>65.900000000000006</v>
      </c>
      <c r="F7" s="2">
        <v>0</v>
      </c>
    </row>
    <row r="8" spans="1:8" ht="13.5" customHeight="1" x14ac:dyDescent="0.25">
      <c r="A8" s="2"/>
      <c r="C8" s="14" t="str">
        <f t="shared" si="0"/>
        <v>'95</v>
      </c>
      <c r="D8" s="33">
        <v>1995</v>
      </c>
      <c r="E8" s="34">
        <v>64.599999999999994</v>
      </c>
      <c r="F8" s="2">
        <v>0</v>
      </c>
    </row>
    <row r="9" spans="1:8" ht="13.5" customHeight="1" x14ac:dyDescent="0.25">
      <c r="A9" s="2"/>
      <c r="C9" s="14" t="str">
        <f t="shared" si="0"/>
        <v>'96</v>
      </c>
      <c r="D9" s="33">
        <v>1996</v>
      </c>
      <c r="E9" s="34">
        <v>64.099999999999994</v>
      </c>
      <c r="F9" s="2">
        <v>0</v>
      </c>
    </row>
    <row r="10" spans="1:8" ht="13.5" customHeight="1" x14ac:dyDescent="0.25">
      <c r="A10" s="2"/>
      <c r="C10" s="14" t="str">
        <f t="shared" si="0"/>
        <v>'97</v>
      </c>
      <c r="D10" s="33">
        <v>1997</v>
      </c>
      <c r="E10" s="34">
        <v>63.6</v>
      </c>
      <c r="F10" s="2">
        <v>0</v>
      </c>
    </row>
    <row r="11" spans="1:8" ht="13.5" customHeight="1" x14ac:dyDescent="0.25">
      <c r="A11" s="2"/>
      <c r="C11" s="14" t="str">
        <f t="shared" si="0"/>
        <v>'98</v>
      </c>
      <c r="D11" s="33">
        <v>1998</v>
      </c>
      <c r="E11" s="34">
        <v>64.3</v>
      </c>
      <c r="F11" s="2">
        <v>0</v>
      </c>
    </row>
    <row r="12" spans="1:8" ht="13.5" customHeight="1" x14ac:dyDescent="0.25">
      <c r="A12" s="2"/>
      <c r="C12" s="14" t="str">
        <f t="shared" si="0"/>
        <v>'99</v>
      </c>
      <c r="D12" s="33">
        <v>1999</v>
      </c>
      <c r="E12" s="34">
        <v>64.400000000000006</v>
      </c>
      <c r="F12" s="2">
        <v>0</v>
      </c>
    </row>
    <row r="13" spans="1:8" ht="13.5" customHeight="1" x14ac:dyDescent="0.25">
      <c r="A13" s="2"/>
      <c r="C13" s="14" t="str">
        <f t="shared" si="0"/>
        <v>'00</v>
      </c>
      <c r="D13" s="33">
        <v>2000</v>
      </c>
      <c r="E13" s="34">
        <v>65.900000000000006</v>
      </c>
      <c r="F13" s="2">
        <v>0</v>
      </c>
    </row>
    <row r="14" spans="1:8" ht="13.5" customHeight="1" x14ac:dyDescent="0.25">
      <c r="A14" s="2"/>
      <c r="C14" s="14" t="str">
        <f t="shared" si="0"/>
        <v>'01</v>
      </c>
      <c r="D14" s="33">
        <v>2001</v>
      </c>
      <c r="E14" s="34">
        <v>65.099999999999994</v>
      </c>
      <c r="F14" s="2">
        <v>0</v>
      </c>
    </row>
    <row r="15" spans="1:8" ht="13.5" customHeight="1" x14ac:dyDescent="0.25">
      <c r="A15" s="2"/>
      <c r="C15" s="14" t="str">
        <f t="shared" si="0"/>
        <v>'02</v>
      </c>
      <c r="D15" s="33">
        <v>2002</v>
      </c>
      <c r="E15" s="34">
        <v>65</v>
      </c>
      <c r="F15" s="2">
        <v>0</v>
      </c>
    </row>
    <row r="16" spans="1:8" ht="13.5" customHeight="1" x14ac:dyDescent="0.25">
      <c r="A16" s="2"/>
      <c r="C16" s="14" t="str">
        <f t="shared" si="0"/>
        <v>'03</v>
      </c>
      <c r="D16" s="33">
        <v>2003</v>
      </c>
      <c r="E16" s="34">
        <v>66.099999999999994</v>
      </c>
      <c r="F16" s="2">
        <v>0</v>
      </c>
    </row>
    <row r="17" spans="1:6" ht="13.5" customHeight="1" x14ac:dyDescent="0.25">
      <c r="A17" s="2"/>
      <c r="C17" s="14" t="str">
        <f t="shared" si="0"/>
        <v>'04</v>
      </c>
      <c r="D17" s="33">
        <v>2004</v>
      </c>
      <c r="E17" s="34">
        <v>66.400000000000006</v>
      </c>
      <c r="F17" s="2">
        <v>0</v>
      </c>
    </row>
    <row r="18" spans="1:6" ht="13.5" customHeight="1" x14ac:dyDescent="0.25">
      <c r="A18" s="2"/>
      <c r="C18" s="14" t="str">
        <f t="shared" si="0"/>
        <v>'05</v>
      </c>
      <c r="D18" s="33">
        <v>2005</v>
      </c>
      <c r="E18" s="34">
        <v>66.7</v>
      </c>
      <c r="F18" s="2">
        <v>0</v>
      </c>
    </row>
    <row r="19" spans="1:6" ht="13.5" customHeight="1" x14ac:dyDescent="0.25">
      <c r="A19" s="2"/>
      <c r="C19" s="14" t="str">
        <f t="shared" si="0"/>
        <v>'06</v>
      </c>
      <c r="D19" s="33">
        <v>2006</v>
      </c>
      <c r="E19" s="34">
        <v>68.599999999999994</v>
      </c>
      <c r="F19" s="2">
        <v>0</v>
      </c>
    </row>
    <row r="20" spans="1:6" ht="13.5" customHeight="1" x14ac:dyDescent="0.25">
      <c r="A20" s="2"/>
      <c r="C20" s="14" t="str">
        <f t="shared" si="0"/>
        <v>'07</v>
      </c>
      <c r="D20" s="33">
        <v>2007</v>
      </c>
      <c r="E20" s="34">
        <v>69.3</v>
      </c>
      <c r="F20" s="2">
        <v>0</v>
      </c>
    </row>
    <row r="21" spans="1:6" ht="13.5" customHeight="1" x14ac:dyDescent="0.25">
      <c r="A21" s="2"/>
      <c r="C21" s="14" t="str">
        <f t="shared" si="0"/>
        <v>'08</v>
      </c>
      <c r="D21" s="33">
        <v>2008</v>
      </c>
      <c r="E21" s="34">
        <v>68.099999999999994</v>
      </c>
      <c r="F21" s="2">
        <v>0</v>
      </c>
    </row>
    <row r="22" spans="1:6" ht="13.5" customHeight="1" x14ac:dyDescent="0.25">
      <c r="A22" s="2"/>
      <c r="C22" s="14" t="str">
        <f t="shared" si="0"/>
        <v>'09</v>
      </c>
      <c r="D22" s="33">
        <v>2009</v>
      </c>
      <c r="E22" s="34">
        <v>66.2</v>
      </c>
      <c r="F22" s="2">
        <v>0</v>
      </c>
    </row>
    <row r="23" spans="1:6" ht="13.5" customHeight="1" x14ac:dyDescent="0.25">
      <c r="A23" s="2"/>
      <c r="C23" s="14" t="str">
        <f t="shared" si="0"/>
        <v>'10</v>
      </c>
      <c r="D23" s="33">
        <v>2010</v>
      </c>
      <c r="E23" s="34">
        <v>64.099999999999994</v>
      </c>
      <c r="F23" s="2">
        <v>0</v>
      </c>
    </row>
    <row r="24" spans="1:6" ht="13.5" customHeight="1" x14ac:dyDescent="0.25">
      <c r="A24" s="2"/>
      <c r="C24" s="14" t="str">
        <f t="shared" si="0"/>
        <v>'11</v>
      </c>
      <c r="D24" s="33">
        <v>2011</v>
      </c>
      <c r="E24" s="34">
        <v>63.2</v>
      </c>
      <c r="F24" s="2">
        <v>0</v>
      </c>
    </row>
    <row r="25" spans="1:6" ht="13.5" customHeight="1" x14ac:dyDescent="0.25">
      <c r="A25" s="2"/>
      <c r="C25" s="14" t="str">
        <f t="shared" si="0"/>
        <v>'12</v>
      </c>
      <c r="D25" s="33">
        <v>2012</v>
      </c>
      <c r="E25" s="34">
        <v>63</v>
      </c>
      <c r="F25" s="2">
        <v>0</v>
      </c>
    </row>
    <row r="26" spans="1:6" ht="13.5" customHeight="1" x14ac:dyDescent="0.25">
      <c r="A26" s="2"/>
      <c r="C26" s="14" t="str">
        <f t="shared" si="0"/>
        <v>'13</v>
      </c>
      <c r="D26" s="33">
        <v>2013</v>
      </c>
      <c r="E26" s="34">
        <v>62.5</v>
      </c>
      <c r="F26" s="2">
        <v>0</v>
      </c>
    </row>
    <row r="27" spans="1:6" ht="13.5" customHeight="1" x14ac:dyDescent="0.25">
      <c r="A27" s="2"/>
      <c r="C27" s="14" t="str">
        <f t="shared" si="0"/>
        <v>'14</v>
      </c>
      <c r="D27" s="36">
        <v>2014</v>
      </c>
      <c r="E27" s="37">
        <v>62.9</v>
      </c>
      <c r="F27" s="2">
        <v>0</v>
      </c>
    </row>
    <row r="28" spans="1:6" ht="13.5" customHeight="1" x14ac:dyDescent="0.25">
      <c r="A28" s="2"/>
      <c r="C28" s="14" t="str">
        <f t="shared" si="0"/>
        <v>'15</v>
      </c>
      <c r="D28" s="36">
        <v>2015</v>
      </c>
      <c r="E28" s="34">
        <v>62.5</v>
      </c>
      <c r="F28" s="2">
        <v>0</v>
      </c>
    </row>
    <row r="29" spans="1:6" ht="13.5" customHeight="1" x14ac:dyDescent="0.25">
      <c r="A29" s="2"/>
      <c r="C29" s="14" t="str">
        <f t="shared" ref="C29" si="1">"'"&amp;RIGHT(D29,2)</f>
        <v>'16</v>
      </c>
      <c r="D29" s="36">
        <v>2016</v>
      </c>
      <c r="E29" s="37">
        <v>62</v>
      </c>
      <c r="F29" s="26">
        <v>0</v>
      </c>
    </row>
    <row r="30" spans="1:6" ht="13.5" customHeight="1" x14ac:dyDescent="0.25">
      <c r="A30" s="2"/>
    </row>
    <row r="31" spans="1:6" ht="13.5" customHeight="1" x14ac:dyDescent="0.25">
      <c r="A31" s="2"/>
    </row>
    <row r="32" spans="1:6" ht="13.5" customHeight="1" x14ac:dyDescent="0.25">
      <c r="A32" s="2"/>
    </row>
    <row r="33" spans="1:1" ht="13.5" customHeight="1" x14ac:dyDescent="0.25">
      <c r="A33" s="2"/>
    </row>
    <row r="34" spans="1:1" ht="13.5" customHeight="1" x14ac:dyDescent="0.25">
      <c r="A34" s="2"/>
    </row>
    <row r="35" spans="1:1" ht="13.5" customHeight="1" x14ac:dyDescent="0.25">
      <c r="A35" s="2"/>
    </row>
    <row r="36" spans="1:1" ht="13.5" customHeight="1" x14ac:dyDescent="0.25">
      <c r="A36" s="2"/>
    </row>
    <row r="37" spans="1:1" ht="13.5" customHeight="1" x14ac:dyDescent="0.25">
      <c r="A37" s="2"/>
    </row>
    <row r="38" spans="1:1" ht="13.5" customHeight="1" x14ac:dyDescent="0.25">
      <c r="A38" s="2"/>
    </row>
    <row r="39" spans="1:1" ht="13.5" customHeight="1" x14ac:dyDescent="0.25">
      <c r="A39" s="2"/>
    </row>
    <row r="40" spans="1:1" ht="13.5" customHeight="1" x14ac:dyDescent="0.25">
      <c r="A40" s="2"/>
    </row>
    <row r="41" spans="1:1" ht="13.5" customHeight="1" x14ac:dyDescent="0.25">
      <c r="A41" s="2"/>
    </row>
    <row r="42" spans="1:1" ht="13.5" customHeight="1" x14ac:dyDescent="0.25">
      <c r="A42" s="2"/>
    </row>
    <row r="43" spans="1:1" ht="13.5" customHeight="1" x14ac:dyDescent="0.25">
      <c r="A43" s="2"/>
    </row>
    <row r="44" spans="1:1" ht="13.5" customHeight="1" x14ac:dyDescent="0.25">
      <c r="A44" s="2"/>
    </row>
    <row r="45" spans="1:1" ht="13.5" customHeight="1" x14ac:dyDescent="0.25">
      <c r="A45" s="2"/>
    </row>
    <row r="46" spans="1:1" ht="13.5" customHeight="1" x14ac:dyDescent="0.25">
      <c r="A46" s="2"/>
    </row>
    <row r="47" spans="1:1" ht="13.5" customHeight="1" x14ac:dyDescent="0.25">
      <c r="A47" s="2"/>
    </row>
    <row r="48" spans="1:1" ht="13.5" customHeight="1" x14ac:dyDescent="0.25">
      <c r="A48" s="2"/>
    </row>
    <row r="49" spans="1:1" ht="13.5" customHeight="1" x14ac:dyDescent="0.25">
      <c r="A49" s="2"/>
    </row>
    <row r="50" spans="1:1" ht="13.5" customHeight="1" x14ac:dyDescent="0.25">
      <c r="A50" s="2"/>
    </row>
    <row r="51" spans="1:1" ht="13.5" customHeight="1" x14ac:dyDescent="0.25">
      <c r="A51" s="2"/>
    </row>
    <row r="52" spans="1:1" ht="13.5" customHeight="1" x14ac:dyDescent="0.25">
      <c r="A52" s="2"/>
    </row>
    <row r="53" spans="1:1" ht="13.5" customHeight="1" x14ac:dyDescent="0.25">
      <c r="A53" s="2"/>
    </row>
    <row r="54" spans="1:1" ht="13.5" customHeight="1" x14ac:dyDescent="0.25">
      <c r="A54" s="2"/>
    </row>
    <row r="55" spans="1:1" ht="13.5" customHeight="1" x14ac:dyDescent="0.25">
      <c r="A55" s="2"/>
    </row>
    <row r="56" spans="1:1" ht="13.5" customHeight="1" x14ac:dyDescent="0.25">
      <c r="A56" s="2"/>
    </row>
    <row r="57" spans="1:1" ht="13.5" customHeight="1" x14ac:dyDescent="0.25">
      <c r="A57" s="2"/>
    </row>
    <row r="58" spans="1:1" ht="13.5" customHeight="1" x14ac:dyDescent="0.25">
      <c r="A58" s="2"/>
    </row>
    <row r="59" spans="1:1" ht="13.5" customHeight="1" x14ac:dyDescent="0.25">
      <c r="A59" s="2"/>
    </row>
    <row r="60" spans="1:1" ht="13.5" customHeight="1" x14ac:dyDescent="0.25">
      <c r="A60" s="2"/>
    </row>
    <row r="61" spans="1:1" ht="13.5" customHeight="1" x14ac:dyDescent="0.25">
      <c r="A61" s="2"/>
    </row>
    <row r="62" spans="1:1" ht="13.5" customHeight="1" x14ac:dyDescent="0.25">
      <c r="A62" s="2"/>
    </row>
    <row r="63" spans="1:1" ht="13.5" customHeight="1" x14ac:dyDescent="0.25">
      <c r="A63" s="2"/>
    </row>
    <row r="64" spans="1:1" ht="13.5" customHeight="1" x14ac:dyDescent="0.25">
      <c r="A64" s="2"/>
    </row>
    <row r="65" spans="1:1" ht="13.5" customHeight="1" x14ac:dyDescent="0.25">
      <c r="A65" s="2"/>
    </row>
    <row r="66" spans="1:1" ht="13.5" customHeight="1" x14ac:dyDescent="0.25">
      <c r="A66" s="2"/>
    </row>
    <row r="67" spans="1:1" ht="13.5" customHeight="1" x14ac:dyDescent="0.25">
      <c r="A67" s="2"/>
    </row>
    <row r="68" spans="1:1" ht="13.5" customHeight="1" x14ac:dyDescent="0.25">
      <c r="A68" s="2"/>
    </row>
    <row r="69" spans="1:1" ht="13.5" customHeight="1" x14ac:dyDescent="0.25">
      <c r="A69" s="2"/>
    </row>
    <row r="70" spans="1:1" ht="13.5" customHeight="1" x14ac:dyDescent="0.25">
      <c r="A70" s="2"/>
    </row>
    <row r="71" spans="1:1" ht="13.5" customHeight="1" x14ac:dyDescent="0.25">
      <c r="A71" s="2"/>
    </row>
    <row r="72" spans="1:1" ht="13.5" customHeight="1" x14ac:dyDescent="0.25">
      <c r="A72" s="2"/>
    </row>
    <row r="73" spans="1:1" ht="13.5" customHeight="1" x14ac:dyDescent="0.25">
      <c r="A73" s="2"/>
    </row>
    <row r="74" spans="1:1" ht="13.5" customHeight="1" x14ac:dyDescent="0.25">
      <c r="A74" s="2"/>
    </row>
    <row r="75" spans="1:1" ht="13.5" customHeight="1" x14ac:dyDescent="0.25">
      <c r="A75" s="2"/>
    </row>
    <row r="76" spans="1:1" ht="13.5" customHeight="1" x14ac:dyDescent="0.25">
      <c r="A76" s="2"/>
    </row>
    <row r="77" spans="1:1" ht="13.5" customHeight="1" x14ac:dyDescent="0.25">
      <c r="A77" s="2"/>
    </row>
    <row r="78" spans="1:1" ht="13.5" customHeight="1" x14ac:dyDescent="0.25">
      <c r="A78" s="2"/>
    </row>
    <row r="79" spans="1:1" ht="13.5" customHeight="1" x14ac:dyDescent="0.25">
      <c r="A79" s="2"/>
    </row>
    <row r="80" spans="1:1" ht="13.5" customHeight="1" x14ac:dyDescent="0.25">
      <c r="A80" s="2"/>
    </row>
    <row r="81" spans="1:1" ht="13.5" customHeight="1" x14ac:dyDescent="0.25">
      <c r="A81" s="2"/>
    </row>
    <row r="82" spans="1:1" ht="13.5" customHeight="1" x14ac:dyDescent="0.25">
      <c r="A82" s="2"/>
    </row>
    <row r="83" spans="1:1" ht="13.5" customHeight="1" x14ac:dyDescent="0.25">
      <c r="A83" s="2"/>
    </row>
    <row r="84" spans="1:1" ht="13.5" customHeight="1" x14ac:dyDescent="0.25">
      <c r="A84" s="2"/>
    </row>
    <row r="85" spans="1:1" ht="13.5" customHeight="1" x14ac:dyDescent="0.25">
      <c r="A85" s="2"/>
    </row>
    <row r="86" spans="1:1" ht="13.5" customHeight="1" x14ac:dyDescent="0.25">
      <c r="A86" s="2"/>
    </row>
    <row r="87" spans="1:1" ht="13.5" customHeight="1" x14ac:dyDescent="0.25">
      <c r="A87" s="2"/>
    </row>
    <row r="88" spans="1:1" ht="13.5" customHeight="1" x14ac:dyDescent="0.25">
      <c r="A88" s="2"/>
    </row>
    <row r="89" spans="1:1" ht="13.5" customHeight="1" x14ac:dyDescent="0.25">
      <c r="A89" s="2"/>
    </row>
    <row r="90" spans="1:1" ht="13.5" customHeight="1" x14ac:dyDescent="0.25">
      <c r="A90" s="2"/>
    </row>
    <row r="91" spans="1:1" ht="13.5" customHeight="1" x14ac:dyDescent="0.25">
      <c r="A91" s="2"/>
    </row>
    <row r="92" spans="1:1" ht="13.5" customHeight="1" x14ac:dyDescent="0.25">
      <c r="A92" s="2"/>
    </row>
    <row r="93" spans="1:1" ht="13.5" customHeight="1" x14ac:dyDescent="0.25">
      <c r="A93" s="2"/>
    </row>
    <row r="94" spans="1:1" ht="13.5" customHeight="1" x14ac:dyDescent="0.25">
      <c r="A94" s="2"/>
    </row>
    <row r="95" spans="1:1" ht="13.5" customHeight="1" x14ac:dyDescent="0.25">
      <c r="A95" s="2"/>
    </row>
    <row r="96" spans="1:1" ht="13.5" customHeight="1" x14ac:dyDescent="0.25">
      <c r="A96" s="2"/>
    </row>
    <row r="97" spans="1:1" ht="13.5" customHeight="1" x14ac:dyDescent="0.25">
      <c r="A97" s="2"/>
    </row>
    <row r="98" spans="1:1" ht="13.5" customHeight="1" x14ac:dyDescent="0.25">
      <c r="A98" s="2"/>
    </row>
    <row r="99" spans="1:1" ht="13.5" customHeight="1" x14ac:dyDescent="0.25">
      <c r="A99" s="2"/>
    </row>
    <row r="100" spans="1:1" ht="13.5" customHeight="1" x14ac:dyDescent="0.25">
      <c r="A100" s="2"/>
    </row>
    <row r="101" spans="1:1" ht="13.5" customHeight="1" x14ac:dyDescent="0.25">
      <c r="A101" s="2"/>
    </row>
    <row r="102" spans="1:1" ht="13.5" customHeight="1" x14ac:dyDescent="0.25">
      <c r="A102" s="2"/>
    </row>
    <row r="103" spans="1:1" ht="13.5" customHeight="1" x14ac:dyDescent="0.25">
      <c r="A103" s="2"/>
    </row>
    <row r="104" spans="1:1" ht="13.5" customHeight="1" x14ac:dyDescent="0.25">
      <c r="A104" s="2"/>
    </row>
    <row r="105" spans="1:1" ht="13.5" customHeight="1" x14ac:dyDescent="0.25">
      <c r="A105" s="2"/>
    </row>
    <row r="106" spans="1:1" ht="13.5" customHeight="1" x14ac:dyDescent="0.25">
      <c r="A106" s="2"/>
    </row>
    <row r="107" spans="1:1" ht="13.5" customHeight="1" x14ac:dyDescent="0.25">
      <c r="A107" s="2"/>
    </row>
    <row r="108" spans="1:1" ht="13.5" customHeight="1" x14ac:dyDescent="0.25">
      <c r="A108" s="2"/>
    </row>
    <row r="109" spans="1:1" ht="13.5" customHeight="1" x14ac:dyDescent="0.25">
      <c r="A109" s="2"/>
    </row>
    <row r="110" spans="1:1" ht="13.5" customHeight="1" x14ac:dyDescent="0.25">
      <c r="A110" s="2"/>
    </row>
    <row r="111" spans="1:1" ht="13.5" customHeight="1" x14ac:dyDescent="0.25">
      <c r="A111" s="2"/>
    </row>
    <row r="112" spans="1:1" ht="13.5" customHeight="1" x14ac:dyDescent="0.25">
      <c r="A112" s="2"/>
    </row>
    <row r="113" spans="1:1" ht="13.5" customHeight="1" x14ac:dyDescent="0.25">
      <c r="A113" s="2"/>
    </row>
    <row r="114" spans="1:1" ht="13.5" customHeight="1" x14ac:dyDescent="0.25">
      <c r="A114" s="2"/>
    </row>
    <row r="115" spans="1:1" ht="13.5" customHeight="1" x14ac:dyDescent="0.25">
      <c r="A115" s="2"/>
    </row>
    <row r="116" spans="1:1" ht="13.5" customHeight="1" x14ac:dyDescent="0.25">
      <c r="A116" s="2"/>
    </row>
    <row r="117" spans="1:1" ht="13.5" customHeight="1" x14ac:dyDescent="0.25">
      <c r="A117" s="2"/>
    </row>
    <row r="118" spans="1:1" ht="13.5" customHeight="1" x14ac:dyDescent="0.25">
      <c r="A118" s="2"/>
    </row>
    <row r="119" spans="1:1" ht="13.5" customHeight="1" x14ac:dyDescent="0.25">
      <c r="A119" s="2"/>
    </row>
    <row r="120" spans="1:1" ht="13.5" customHeight="1" x14ac:dyDescent="0.25">
      <c r="A120" s="2"/>
    </row>
    <row r="121" spans="1:1" ht="13.5" customHeight="1" x14ac:dyDescent="0.25">
      <c r="A121" s="2"/>
    </row>
    <row r="122" spans="1:1" ht="13.5" customHeight="1" x14ac:dyDescent="0.25">
      <c r="A122" s="2"/>
    </row>
    <row r="123" spans="1:1" ht="13.5" customHeight="1" x14ac:dyDescent="0.25">
      <c r="A123" s="2"/>
    </row>
    <row r="124" spans="1:1" ht="13.5" customHeight="1" x14ac:dyDescent="0.25">
      <c r="A124" s="2"/>
    </row>
    <row r="125" spans="1:1" ht="13.5" customHeight="1" x14ac:dyDescent="0.25">
      <c r="A125" s="2"/>
    </row>
    <row r="126" spans="1:1" ht="13.5" customHeight="1" x14ac:dyDescent="0.25">
      <c r="A126" s="2"/>
    </row>
    <row r="127" spans="1:1" ht="13.5" customHeight="1" x14ac:dyDescent="0.25">
      <c r="A127" s="2"/>
    </row>
    <row r="128" spans="1:1" ht="13.5" customHeight="1" x14ac:dyDescent="0.25">
      <c r="A128" s="2"/>
    </row>
    <row r="129" spans="1:1" ht="13.5" customHeight="1" x14ac:dyDescent="0.25">
      <c r="A129" s="2"/>
    </row>
    <row r="130" spans="1:1" ht="13.5" customHeight="1" x14ac:dyDescent="0.25">
      <c r="A130" s="2"/>
    </row>
    <row r="131" spans="1:1" ht="13.5" customHeight="1" x14ac:dyDescent="0.25">
      <c r="A131" s="2"/>
    </row>
    <row r="132" spans="1:1" ht="13.5" customHeight="1" x14ac:dyDescent="0.25">
      <c r="A132" s="2"/>
    </row>
    <row r="133" spans="1:1" ht="13.5" customHeight="1" x14ac:dyDescent="0.25">
      <c r="A133" s="2"/>
    </row>
    <row r="134" spans="1:1" ht="13.5" customHeight="1" x14ac:dyDescent="0.25">
      <c r="A134" s="2"/>
    </row>
    <row r="135" spans="1:1" ht="13.5" customHeight="1" x14ac:dyDescent="0.25">
      <c r="A135" s="2"/>
    </row>
    <row r="136" spans="1:1" ht="13.5" customHeight="1" x14ac:dyDescent="0.25">
      <c r="A136" s="2"/>
    </row>
    <row r="137" spans="1:1" ht="13.5" customHeight="1" x14ac:dyDescent="0.25">
      <c r="A137" s="2"/>
    </row>
    <row r="138" spans="1:1" ht="13.5" customHeight="1" x14ac:dyDescent="0.25">
      <c r="A138" s="2"/>
    </row>
    <row r="139" spans="1:1" ht="13.5" customHeight="1" x14ac:dyDescent="0.25">
      <c r="A139" s="2"/>
    </row>
    <row r="140" spans="1:1" ht="13.5" customHeight="1" x14ac:dyDescent="0.25">
      <c r="A140" s="2"/>
    </row>
    <row r="141" spans="1:1" ht="13.5" customHeight="1" x14ac:dyDescent="0.25">
      <c r="A141" s="2"/>
    </row>
    <row r="142" spans="1:1" ht="13.5" customHeight="1" x14ac:dyDescent="0.25">
      <c r="A142" s="2"/>
    </row>
    <row r="143" spans="1:1" ht="13.5" customHeight="1" x14ac:dyDescent="0.25">
      <c r="A143" s="2"/>
    </row>
    <row r="144" spans="1:1" ht="13.5" customHeight="1" x14ac:dyDescent="0.25">
      <c r="A144" s="2"/>
    </row>
    <row r="145" spans="1:1" ht="13.5" customHeight="1" x14ac:dyDescent="0.25">
      <c r="A145" s="2"/>
    </row>
    <row r="146" spans="1:1" ht="13.5" customHeight="1" x14ac:dyDescent="0.25">
      <c r="A146" s="2"/>
    </row>
    <row r="147" spans="1:1" ht="13.5" customHeight="1" x14ac:dyDescent="0.25">
      <c r="A147" s="2"/>
    </row>
    <row r="148" spans="1:1" ht="13.5" customHeight="1" x14ac:dyDescent="0.25">
      <c r="A148" s="2"/>
    </row>
    <row r="149" spans="1:1" ht="13.5" customHeight="1" x14ac:dyDescent="0.25">
      <c r="A149" s="2"/>
    </row>
    <row r="150" spans="1:1" ht="13.5" customHeight="1" x14ac:dyDescent="0.25">
      <c r="A150" s="2"/>
    </row>
    <row r="151" spans="1:1" ht="13.5" customHeight="1" x14ac:dyDescent="0.25">
      <c r="A151" s="2"/>
    </row>
    <row r="152" spans="1:1" ht="13.5" customHeight="1" x14ac:dyDescent="0.25">
      <c r="A152" s="2"/>
    </row>
    <row r="153" spans="1:1" ht="13.5" customHeight="1" x14ac:dyDescent="0.25">
      <c r="A153" s="2"/>
    </row>
    <row r="154" spans="1:1" ht="13.5" customHeight="1" x14ac:dyDescent="0.25">
      <c r="A154" s="2"/>
    </row>
    <row r="155" spans="1:1" ht="13.5" customHeight="1" x14ac:dyDescent="0.25">
      <c r="A155" s="2"/>
    </row>
    <row r="156" spans="1:1" ht="13.5" customHeight="1" x14ac:dyDescent="0.25">
      <c r="A156" s="2"/>
    </row>
    <row r="157" spans="1:1" ht="13.5" customHeight="1" x14ac:dyDescent="0.25">
      <c r="A157" s="2"/>
    </row>
    <row r="158" spans="1:1" ht="13.5" customHeight="1" x14ac:dyDescent="0.25">
      <c r="A158" s="2"/>
    </row>
    <row r="159" spans="1:1" ht="13.5" customHeight="1" x14ac:dyDescent="0.25">
      <c r="A159" s="2"/>
    </row>
    <row r="160" spans="1:1" ht="13.5" customHeight="1" x14ac:dyDescent="0.25">
      <c r="A160" s="2"/>
    </row>
    <row r="161" spans="1:1" ht="13.5" customHeight="1" x14ac:dyDescent="0.25">
      <c r="A161" s="2"/>
    </row>
    <row r="162" spans="1:1" ht="13.5" customHeight="1" x14ac:dyDescent="0.25">
      <c r="A162" s="2"/>
    </row>
    <row r="163" spans="1:1" ht="13.5" customHeight="1" x14ac:dyDescent="0.25">
      <c r="A163" s="2"/>
    </row>
    <row r="164" spans="1:1" ht="13.5" customHeight="1" x14ac:dyDescent="0.25">
      <c r="A164" s="2"/>
    </row>
    <row r="165" spans="1:1" ht="13.5" customHeight="1" x14ac:dyDescent="0.25">
      <c r="A165" s="2"/>
    </row>
    <row r="166" spans="1:1" ht="13.5" customHeight="1" x14ac:dyDescent="0.25">
      <c r="A166" s="2"/>
    </row>
    <row r="167" spans="1:1" ht="13.5" customHeight="1" x14ac:dyDescent="0.25">
      <c r="A167" s="2"/>
    </row>
    <row r="168" spans="1:1" ht="13.5" customHeight="1" x14ac:dyDescent="0.25">
      <c r="A168" s="2"/>
    </row>
    <row r="169" spans="1:1" ht="13.5" customHeight="1" x14ac:dyDescent="0.25">
      <c r="A169" s="2"/>
    </row>
    <row r="170" spans="1:1" ht="13.5" customHeight="1" x14ac:dyDescent="0.25">
      <c r="A170" s="2"/>
    </row>
    <row r="171" spans="1:1" ht="13.5" customHeight="1" x14ac:dyDescent="0.25">
      <c r="A171" s="2"/>
    </row>
    <row r="172" spans="1:1" ht="13.5" customHeight="1" x14ac:dyDescent="0.25">
      <c r="A172" s="2"/>
    </row>
    <row r="173" spans="1:1" ht="13.5" customHeight="1" x14ac:dyDescent="0.25">
      <c r="A173" s="2"/>
    </row>
    <row r="174" spans="1:1" ht="13.5" customHeight="1" x14ac:dyDescent="0.25">
      <c r="A174" s="2"/>
    </row>
    <row r="175" spans="1:1" ht="13.5" customHeight="1" x14ac:dyDescent="0.25">
      <c r="A175" s="2"/>
    </row>
    <row r="176" spans="1:1" ht="13.5" customHeight="1" x14ac:dyDescent="0.25">
      <c r="A176" s="2"/>
    </row>
    <row r="177" spans="1:1" ht="13.5" customHeight="1" x14ac:dyDescent="0.25">
      <c r="A177" s="2"/>
    </row>
    <row r="178" spans="1:1" ht="13.5" customHeight="1" x14ac:dyDescent="0.25">
      <c r="A178" s="2"/>
    </row>
    <row r="179" spans="1:1" ht="13.5" customHeight="1" x14ac:dyDescent="0.25">
      <c r="A179" s="2"/>
    </row>
    <row r="180" spans="1:1" ht="13.5" customHeight="1" x14ac:dyDescent="0.25">
      <c r="A180" s="2"/>
    </row>
    <row r="181" spans="1:1" ht="13.5" customHeight="1" x14ac:dyDescent="0.25">
      <c r="A181" s="2"/>
    </row>
    <row r="182" spans="1:1" ht="13.5" customHeight="1" x14ac:dyDescent="0.25">
      <c r="A182" s="2"/>
    </row>
    <row r="183" spans="1:1" ht="13.5" customHeight="1" x14ac:dyDescent="0.25">
      <c r="A183" s="2"/>
    </row>
    <row r="184" spans="1:1" ht="13.5" customHeight="1" x14ac:dyDescent="0.25">
      <c r="A184" s="2"/>
    </row>
    <row r="185" spans="1:1" ht="13.5" customHeight="1" x14ac:dyDescent="0.25">
      <c r="A185" s="2"/>
    </row>
    <row r="186" spans="1:1" ht="13.5" customHeight="1" x14ac:dyDescent="0.25">
      <c r="A186" s="2"/>
    </row>
    <row r="187" spans="1:1" ht="13.5" customHeight="1" x14ac:dyDescent="0.25">
      <c r="A187" s="2"/>
    </row>
    <row r="188" spans="1:1" ht="13.5" customHeight="1" x14ac:dyDescent="0.25">
      <c r="A188" s="2"/>
    </row>
    <row r="189" spans="1:1" ht="13.5" customHeight="1" x14ac:dyDescent="0.25">
      <c r="A189" s="2"/>
    </row>
    <row r="190" spans="1:1" ht="13.5" customHeight="1" x14ac:dyDescent="0.25">
      <c r="A190" s="2"/>
    </row>
    <row r="191" spans="1:1" ht="13.5" customHeight="1" x14ac:dyDescent="0.25">
      <c r="A191" s="2"/>
    </row>
    <row r="192" spans="1:1" ht="13.5" customHeight="1" x14ac:dyDescent="0.25">
      <c r="A192" s="2"/>
    </row>
    <row r="193" spans="1:1" ht="13.5" customHeight="1" x14ac:dyDescent="0.25">
      <c r="A193" s="2"/>
    </row>
    <row r="194" spans="1:1" ht="13.5" customHeight="1" x14ac:dyDescent="0.25">
      <c r="A194" s="2"/>
    </row>
    <row r="195" spans="1:1" ht="13.5" customHeight="1" x14ac:dyDescent="0.25">
      <c r="A195" s="2"/>
    </row>
    <row r="196" spans="1:1" ht="13.5" customHeight="1" x14ac:dyDescent="0.25">
      <c r="A196" s="2"/>
    </row>
    <row r="197" spans="1:1" ht="13.5" customHeight="1" x14ac:dyDescent="0.25">
      <c r="A197" s="2"/>
    </row>
    <row r="198" spans="1:1" ht="13.5" customHeight="1" x14ac:dyDescent="0.25">
      <c r="A198" s="2"/>
    </row>
    <row r="199" spans="1:1" ht="13.5" customHeight="1" x14ac:dyDescent="0.25">
      <c r="A199" s="2"/>
    </row>
    <row r="200" spans="1:1" ht="13.5" customHeight="1" x14ac:dyDescent="0.25">
      <c r="A200" s="2"/>
    </row>
    <row r="201" spans="1:1" ht="13.5" customHeight="1" x14ac:dyDescent="0.25">
      <c r="A201" s="2"/>
    </row>
    <row r="202" spans="1:1" ht="13.5" customHeight="1" x14ac:dyDescent="0.25">
      <c r="A202" s="2"/>
    </row>
    <row r="203" spans="1:1" ht="13.5" customHeight="1" x14ac:dyDescent="0.25">
      <c r="A203" s="2"/>
    </row>
    <row r="204" spans="1:1" ht="13.5" customHeight="1" x14ac:dyDescent="0.25">
      <c r="A204" s="2"/>
    </row>
    <row r="205" spans="1:1" ht="13.5" customHeight="1" x14ac:dyDescent="0.25">
      <c r="A205" s="2"/>
    </row>
    <row r="206" spans="1:1" ht="13.5" customHeight="1" x14ac:dyDescent="0.25">
      <c r="A206" s="2"/>
    </row>
    <row r="207" spans="1:1" ht="13.5" customHeight="1" x14ac:dyDescent="0.25">
      <c r="A207" s="2"/>
    </row>
    <row r="208" spans="1:1" ht="13.5" customHeight="1" x14ac:dyDescent="0.25">
      <c r="A208" s="2"/>
    </row>
    <row r="209" spans="1:1" ht="13.5" customHeight="1" x14ac:dyDescent="0.25">
      <c r="A209" s="2"/>
    </row>
    <row r="210" spans="1:1" ht="13.5" customHeight="1" x14ac:dyDescent="0.25">
      <c r="A210" s="2"/>
    </row>
    <row r="211" spans="1:1" ht="13.5" customHeight="1" x14ac:dyDescent="0.25">
      <c r="A211" s="2"/>
    </row>
    <row r="212" spans="1:1" ht="13.5" customHeight="1" x14ac:dyDescent="0.25">
      <c r="A212" s="2"/>
    </row>
    <row r="213" spans="1:1" ht="13.5" customHeight="1" x14ac:dyDescent="0.25">
      <c r="A213" s="2"/>
    </row>
    <row r="214" spans="1:1" ht="13.5" customHeight="1" x14ac:dyDescent="0.25">
      <c r="A214" s="2"/>
    </row>
    <row r="215" spans="1:1" ht="13.5" customHeight="1" x14ac:dyDescent="0.25">
      <c r="A215" s="2"/>
    </row>
    <row r="216" spans="1:1" ht="13.5" customHeight="1" x14ac:dyDescent="0.25">
      <c r="A216" s="2"/>
    </row>
    <row r="217" spans="1:1" ht="13.5" customHeight="1" x14ac:dyDescent="0.25">
      <c r="A217" s="2"/>
    </row>
    <row r="218" spans="1:1" ht="13.5" customHeight="1" x14ac:dyDescent="0.25">
      <c r="A218" s="2"/>
    </row>
    <row r="219" spans="1:1" ht="13.5" customHeight="1" x14ac:dyDescent="0.25">
      <c r="A219" s="2"/>
    </row>
    <row r="220" spans="1:1" ht="13.5" customHeight="1" x14ac:dyDescent="0.25">
      <c r="A220" s="2"/>
    </row>
    <row r="221" spans="1:1" ht="13.5" customHeight="1" x14ac:dyDescent="0.25">
      <c r="A221" s="2"/>
    </row>
    <row r="222" spans="1:1" ht="13.5" customHeight="1" x14ac:dyDescent="0.25">
      <c r="A222" s="2"/>
    </row>
    <row r="223" spans="1:1" ht="13.5" customHeight="1" x14ac:dyDescent="0.25">
      <c r="A223" s="2"/>
    </row>
    <row r="224" spans="1:1" ht="13.5" customHeight="1" x14ac:dyDescent="0.25">
      <c r="A224" s="2"/>
    </row>
    <row r="225" spans="1:1" ht="13.5" customHeight="1" x14ac:dyDescent="0.25">
      <c r="A225" s="2"/>
    </row>
    <row r="226" spans="1:1" ht="13.5" customHeight="1" x14ac:dyDescent="0.25">
      <c r="A226" s="2"/>
    </row>
    <row r="227" spans="1:1" ht="13.5" customHeight="1" x14ac:dyDescent="0.25">
      <c r="A227" s="2"/>
    </row>
    <row r="228" spans="1:1" ht="13.5" customHeight="1" x14ac:dyDescent="0.25">
      <c r="A228" s="2"/>
    </row>
    <row r="229" spans="1:1" ht="13.5" customHeight="1" x14ac:dyDescent="0.25">
      <c r="A229" s="2"/>
    </row>
    <row r="230" spans="1:1" ht="13.5" customHeight="1" x14ac:dyDescent="0.25">
      <c r="A230" s="2"/>
    </row>
    <row r="231" spans="1:1" ht="13.5" customHeight="1" x14ac:dyDescent="0.25">
      <c r="A231" s="2"/>
    </row>
    <row r="232" spans="1:1" ht="13.5" customHeight="1" x14ac:dyDescent="0.25">
      <c r="A232" s="2"/>
    </row>
    <row r="233" spans="1:1" ht="13.5" customHeight="1" x14ac:dyDescent="0.25">
      <c r="A233" s="2"/>
    </row>
    <row r="234" spans="1:1" ht="13.5" customHeight="1" x14ac:dyDescent="0.25">
      <c r="A234" s="2"/>
    </row>
    <row r="235" spans="1:1" ht="13.5" customHeight="1" x14ac:dyDescent="0.25">
      <c r="A235" s="2"/>
    </row>
    <row r="236" spans="1:1" ht="13.5" customHeight="1" x14ac:dyDescent="0.25">
      <c r="A236" s="2"/>
    </row>
    <row r="237" spans="1:1" ht="13.5" customHeight="1" x14ac:dyDescent="0.25">
      <c r="A237" s="2"/>
    </row>
    <row r="238" spans="1:1" ht="13.5" customHeight="1" x14ac:dyDescent="0.25">
      <c r="A238" s="2"/>
    </row>
    <row r="239" spans="1:1" ht="13.5" customHeight="1" x14ac:dyDescent="0.25">
      <c r="A239" s="2"/>
    </row>
    <row r="240" spans="1:1" ht="13.5" customHeight="1" x14ac:dyDescent="0.25">
      <c r="A240" s="2"/>
    </row>
    <row r="241" spans="1:1" ht="13.5" customHeight="1" x14ac:dyDescent="0.25">
      <c r="A241" s="2"/>
    </row>
    <row r="242" spans="1:1" ht="13.5" customHeight="1" x14ac:dyDescent="0.25">
      <c r="A242" s="2"/>
    </row>
    <row r="243" spans="1:1" ht="13.5" customHeight="1" x14ac:dyDescent="0.25">
      <c r="A243" s="2"/>
    </row>
    <row r="244" spans="1:1" ht="13.5" customHeight="1" x14ac:dyDescent="0.25">
      <c r="A244" s="2"/>
    </row>
    <row r="245" spans="1:1" ht="13.5" customHeight="1" x14ac:dyDescent="0.25">
      <c r="A245" s="2"/>
    </row>
    <row r="246" spans="1:1" ht="13.5" customHeight="1" x14ac:dyDescent="0.25">
      <c r="A246" s="2"/>
    </row>
    <row r="247" spans="1:1" ht="13.5" customHeight="1" x14ac:dyDescent="0.25">
      <c r="A247" s="2"/>
    </row>
    <row r="248" spans="1:1" ht="13.5" customHeight="1" x14ac:dyDescent="0.25">
      <c r="A248" s="2"/>
    </row>
    <row r="249" spans="1:1" ht="13.5" customHeight="1" x14ac:dyDescent="0.25">
      <c r="A249" s="2"/>
    </row>
    <row r="250" spans="1:1" ht="13.5" customHeight="1" x14ac:dyDescent="0.25">
      <c r="A250" s="2"/>
    </row>
    <row r="251" spans="1:1" ht="13.5" customHeight="1" x14ac:dyDescent="0.25">
      <c r="A251" s="2"/>
    </row>
    <row r="252" spans="1:1" ht="13.5" customHeight="1" x14ac:dyDescent="0.25">
      <c r="A252" s="2"/>
    </row>
    <row r="253" spans="1:1" ht="13.5" customHeight="1" x14ac:dyDescent="0.25">
      <c r="A253" s="2"/>
    </row>
    <row r="254" spans="1:1" ht="13.5" customHeight="1" x14ac:dyDescent="0.25">
      <c r="A254" s="2"/>
    </row>
    <row r="255" spans="1:1" ht="13.5" customHeight="1" x14ac:dyDescent="0.25">
      <c r="A255" s="2"/>
    </row>
    <row r="256" spans="1:1" ht="13.5" customHeight="1" x14ac:dyDescent="0.25">
      <c r="A256" s="2"/>
    </row>
    <row r="257" spans="1:1" ht="13.5" customHeight="1" x14ac:dyDescent="0.25">
      <c r="A257" s="2"/>
    </row>
    <row r="258" spans="1:1" ht="13.5" customHeight="1" x14ac:dyDescent="0.25">
      <c r="A258" s="2"/>
    </row>
    <row r="259" spans="1:1" ht="13.5" customHeight="1" x14ac:dyDescent="0.25">
      <c r="A259" s="2"/>
    </row>
    <row r="260" spans="1:1" ht="13.5" customHeight="1" x14ac:dyDescent="0.25">
      <c r="A260" s="2"/>
    </row>
    <row r="261" spans="1:1" ht="13.5" customHeight="1" x14ac:dyDescent="0.25">
      <c r="A261" s="2"/>
    </row>
    <row r="262" spans="1:1" ht="13.5" customHeight="1" x14ac:dyDescent="0.25">
      <c r="A262" s="2"/>
    </row>
    <row r="263" spans="1:1" ht="13.5" customHeight="1" x14ac:dyDescent="0.25">
      <c r="A263" s="2"/>
    </row>
    <row r="264" spans="1:1" ht="13.5" customHeight="1" x14ac:dyDescent="0.25">
      <c r="A264" s="2"/>
    </row>
    <row r="265" spans="1:1" ht="13.5" customHeight="1" x14ac:dyDescent="0.25">
      <c r="A265" s="2"/>
    </row>
    <row r="266" spans="1:1" ht="13.5" customHeight="1" x14ac:dyDescent="0.25">
      <c r="A266" s="2"/>
    </row>
    <row r="267" spans="1:1" ht="13.5" customHeight="1" x14ac:dyDescent="0.25">
      <c r="A267" s="2"/>
    </row>
    <row r="268" spans="1:1" ht="13.5" customHeight="1" x14ac:dyDescent="0.25">
      <c r="A268" s="2"/>
    </row>
    <row r="269" spans="1:1" ht="13.5" customHeight="1" x14ac:dyDescent="0.25">
      <c r="A269" s="2"/>
    </row>
    <row r="270" spans="1:1" ht="13.5" customHeight="1" x14ac:dyDescent="0.25">
      <c r="A270" s="2"/>
    </row>
    <row r="271" spans="1:1" ht="13.5" customHeight="1" x14ac:dyDescent="0.25">
      <c r="A271" s="2"/>
    </row>
    <row r="272" spans="1:1" ht="13.5" customHeight="1" x14ac:dyDescent="0.25">
      <c r="A272" s="2"/>
    </row>
    <row r="273" spans="1:1" ht="13.5" customHeight="1" x14ac:dyDescent="0.25">
      <c r="A273" s="2"/>
    </row>
    <row r="274" spans="1:1" ht="13.5" customHeight="1" x14ac:dyDescent="0.25">
      <c r="A274" s="2"/>
    </row>
    <row r="275" spans="1:1" ht="13.5" customHeight="1" x14ac:dyDescent="0.25">
      <c r="A275" s="2"/>
    </row>
    <row r="276" spans="1:1" ht="13.5" customHeight="1" x14ac:dyDescent="0.25">
      <c r="A276" s="2"/>
    </row>
    <row r="277" spans="1:1" ht="13.5" customHeight="1" x14ac:dyDescent="0.25">
      <c r="A277" s="2"/>
    </row>
    <row r="278" spans="1:1" ht="13.5" customHeight="1" x14ac:dyDescent="0.25">
      <c r="A278" s="2"/>
    </row>
    <row r="279" spans="1:1" ht="13.5" customHeight="1" x14ac:dyDescent="0.25">
      <c r="A279" s="2"/>
    </row>
    <row r="280" spans="1:1" ht="13.5" customHeight="1" x14ac:dyDescent="0.25">
      <c r="A280" s="2"/>
    </row>
    <row r="281" spans="1:1" ht="13.5" customHeight="1" x14ac:dyDescent="0.25">
      <c r="A281" s="2"/>
    </row>
    <row r="282" spans="1:1" ht="13.5" customHeight="1" x14ac:dyDescent="0.25">
      <c r="A282" s="2"/>
    </row>
    <row r="283" spans="1:1" ht="13.5" customHeight="1" x14ac:dyDescent="0.25">
      <c r="A283" s="2"/>
    </row>
    <row r="284" spans="1:1" ht="13.5" customHeight="1" x14ac:dyDescent="0.25">
      <c r="A284" s="2"/>
    </row>
    <row r="285" spans="1:1" ht="13.5" customHeight="1" x14ac:dyDescent="0.25">
      <c r="A285" s="2"/>
    </row>
    <row r="286" spans="1:1" ht="13.5" customHeight="1" x14ac:dyDescent="0.25">
      <c r="A286" s="2"/>
    </row>
    <row r="287" spans="1:1" ht="13.5" customHeight="1" x14ac:dyDescent="0.25">
      <c r="A287" s="2"/>
    </row>
    <row r="288" spans="1:1" ht="13.5" customHeight="1" x14ac:dyDescent="0.25">
      <c r="A288" s="2"/>
    </row>
    <row r="289" spans="1:1" ht="13.5" customHeight="1" x14ac:dyDescent="0.25">
      <c r="A289" s="2"/>
    </row>
    <row r="290" spans="1:1" ht="13.5" customHeight="1" x14ac:dyDescent="0.25">
      <c r="A290" s="2"/>
    </row>
    <row r="291" spans="1:1" ht="13.5" customHeight="1" x14ac:dyDescent="0.25">
      <c r="A291" s="2"/>
    </row>
    <row r="292" spans="1:1" ht="13.5" customHeight="1" x14ac:dyDescent="0.25">
      <c r="A292" s="2"/>
    </row>
    <row r="293" spans="1:1" ht="13.5" customHeight="1" x14ac:dyDescent="0.25">
      <c r="A293" s="2"/>
    </row>
    <row r="294" spans="1:1" ht="13.5" customHeight="1" x14ac:dyDescent="0.25">
      <c r="A294" s="2"/>
    </row>
    <row r="295" spans="1:1" ht="13.5" customHeight="1" x14ac:dyDescent="0.25">
      <c r="A295" s="2"/>
    </row>
    <row r="296" spans="1:1" ht="13.5" customHeight="1" x14ac:dyDescent="0.25">
      <c r="A296" s="2"/>
    </row>
    <row r="297" spans="1:1" ht="13.5" customHeight="1" x14ac:dyDescent="0.25">
      <c r="A297" s="2"/>
    </row>
    <row r="298" spans="1:1" ht="13.5" customHeight="1" x14ac:dyDescent="0.25">
      <c r="A298" s="2"/>
    </row>
    <row r="299" spans="1:1" ht="13.5" customHeight="1" x14ac:dyDescent="0.25">
      <c r="A299" s="2"/>
    </row>
    <row r="300" spans="1:1" ht="13.5" customHeight="1" x14ac:dyDescent="0.25">
      <c r="A300" s="2"/>
    </row>
    <row r="301" spans="1:1" ht="13.5" customHeight="1" x14ac:dyDescent="0.25">
      <c r="A301" s="2"/>
    </row>
    <row r="302" spans="1:1" ht="13.5" customHeight="1" x14ac:dyDescent="0.25">
      <c r="A302" s="2"/>
    </row>
    <row r="303" spans="1:1" ht="13.5" customHeight="1" x14ac:dyDescent="0.25">
      <c r="A303" s="2"/>
    </row>
    <row r="304" spans="1:1" ht="13.5" customHeight="1" x14ac:dyDescent="0.25">
      <c r="A304" s="2"/>
    </row>
    <row r="305" spans="1:1" ht="13.5" customHeight="1" x14ac:dyDescent="0.25">
      <c r="A305" s="2"/>
    </row>
    <row r="306" spans="1:1" ht="13.5" customHeight="1" x14ac:dyDescent="0.25">
      <c r="A306" s="2"/>
    </row>
    <row r="307" spans="1:1" ht="13.5" customHeight="1" x14ac:dyDescent="0.25">
      <c r="A307" s="2"/>
    </row>
    <row r="308" spans="1:1" ht="13.5" customHeight="1" x14ac:dyDescent="0.25">
      <c r="A308" s="2"/>
    </row>
    <row r="309" spans="1:1" ht="13.5" customHeight="1" x14ac:dyDescent="0.25">
      <c r="A309" s="2"/>
    </row>
    <row r="310" spans="1:1" ht="13.5" customHeight="1" x14ac:dyDescent="0.25">
      <c r="A310" s="2"/>
    </row>
    <row r="311" spans="1:1" ht="13.5" customHeight="1" x14ac:dyDescent="0.25">
      <c r="A311" s="2"/>
    </row>
    <row r="312" spans="1:1" ht="13.5" customHeight="1" x14ac:dyDescent="0.25">
      <c r="A312" s="2"/>
    </row>
    <row r="313" spans="1:1" ht="13.5" customHeight="1" x14ac:dyDescent="0.25">
      <c r="A313" s="2"/>
    </row>
    <row r="314" spans="1:1" ht="13.5" customHeight="1" x14ac:dyDescent="0.25">
      <c r="A314" s="2"/>
    </row>
    <row r="315" spans="1:1" ht="13.5" customHeight="1" x14ac:dyDescent="0.25">
      <c r="A315" s="2"/>
    </row>
    <row r="316" spans="1:1" ht="13.5" customHeight="1" x14ac:dyDescent="0.25">
      <c r="A316" s="2"/>
    </row>
    <row r="317" spans="1:1" ht="13.5" customHeight="1" x14ac:dyDescent="0.25">
      <c r="A317" s="2"/>
    </row>
    <row r="318" spans="1:1" ht="13.5" customHeight="1" x14ac:dyDescent="0.25">
      <c r="A318" s="2"/>
    </row>
    <row r="319" spans="1:1" ht="13.5" customHeight="1" x14ac:dyDescent="0.25">
      <c r="A319" s="2"/>
    </row>
    <row r="320" spans="1:1" ht="13.5" customHeight="1" x14ac:dyDescent="0.25">
      <c r="A320" s="2"/>
    </row>
    <row r="321" spans="1:1" ht="13.5" customHeight="1" x14ac:dyDescent="0.25">
      <c r="A321" s="2"/>
    </row>
    <row r="322" spans="1:1" ht="13.5" customHeight="1" x14ac:dyDescent="0.25">
      <c r="A322" s="2"/>
    </row>
    <row r="323" spans="1:1" ht="13.5" customHeight="1" x14ac:dyDescent="0.25">
      <c r="A323" s="2"/>
    </row>
    <row r="324" spans="1:1" ht="13.5" customHeight="1" x14ac:dyDescent="0.25">
      <c r="A324" s="2"/>
    </row>
    <row r="325" spans="1:1" ht="13.5" customHeight="1" x14ac:dyDescent="0.25">
      <c r="A325" s="2"/>
    </row>
    <row r="326" spans="1:1" ht="13.5" customHeight="1" x14ac:dyDescent="0.25">
      <c r="A326" s="2"/>
    </row>
    <row r="327" spans="1:1" ht="13.5" customHeight="1" x14ac:dyDescent="0.25">
      <c r="A327" s="2"/>
    </row>
    <row r="328" spans="1:1" ht="13.5" customHeight="1" x14ac:dyDescent="0.25">
      <c r="A328" s="2"/>
    </row>
    <row r="329" spans="1:1" ht="13.5" customHeight="1" x14ac:dyDescent="0.25">
      <c r="A329" s="2"/>
    </row>
    <row r="330" spans="1:1" ht="13.5" customHeight="1" x14ac:dyDescent="0.25">
      <c r="A330" s="2"/>
    </row>
    <row r="331" spans="1:1" ht="13.5" customHeight="1" x14ac:dyDescent="0.25">
      <c r="A331" s="2"/>
    </row>
    <row r="332" spans="1:1" ht="13.5" customHeight="1" x14ac:dyDescent="0.25">
      <c r="A332" s="2"/>
    </row>
    <row r="333" spans="1:1" ht="13.5" customHeight="1" x14ac:dyDescent="0.25">
      <c r="A333" s="2"/>
    </row>
    <row r="334" spans="1:1" ht="13.5" customHeight="1" x14ac:dyDescent="0.25">
      <c r="A334" s="2"/>
    </row>
    <row r="335" spans="1:1" ht="13.5" customHeight="1" x14ac:dyDescent="0.25">
      <c r="A335" s="2"/>
    </row>
    <row r="336" spans="1:1" ht="13.5" customHeight="1" x14ac:dyDescent="0.25">
      <c r="A336" s="2"/>
    </row>
    <row r="337" spans="1:1" ht="13.5" customHeight="1" x14ac:dyDescent="0.25">
      <c r="A337" s="2"/>
    </row>
    <row r="338" spans="1:1" ht="13.5" customHeight="1" x14ac:dyDescent="0.25">
      <c r="A338" s="2"/>
    </row>
    <row r="339" spans="1:1" ht="13.5" customHeight="1" x14ac:dyDescent="0.25">
      <c r="A339" s="2"/>
    </row>
    <row r="340" spans="1:1" ht="13.5" customHeight="1" x14ac:dyDescent="0.25">
      <c r="A340" s="2"/>
    </row>
    <row r="341" spans="1:1" ht="13.5" customHeight="1" x14ac:dyDescent="0.25">
      <c r="A341" s="2"/>
    </row>
    <row r="342" spans="1:1" ht="13.5" customHeight="1" x14ac:dyDescent="0.25">
      <c r="A342" s="2"/>
    </row>
    <row r="343" spans="1:1" ht="13.5" customHeight="1" x14ac:dyDescent="0.25">
      <c r="A343" s="2"/>
    </row>
    <row r="344" spans="1:1" ht="13.5" customHeight="1" x14ac:dyDescent="0.25">
      <c r="A344" s="2"/>
    </row>
    <row r="345" spans="1:1" ht="13.5" customHeight="1" x14ac:dyDescent="0.25">
      <c r="A345" s="2"/>
    </row>
    <row r="346" spans="1:1" ht="13.5" customHeight="1" x14ac:dyDescent="0.25">
      <c r="A346" s="2"/>
    </row>
    <row r="347" spans="1:1" ht="13.5" customHeight="1" x14ac:dyDescent="0.25">
      <c r="A347" s="2"/>
    </row>
    <row r="348" spans="1:1" ht="13.5" customHeight="1" x14ac:dyDescent="0.25">
      <c r="A348" s="2"/>
    </row>
    <row r="349" spans="1:1" ht="13.5" customHeight="1" x14ac:dyDescent="0.25">
      <c r="A349" s="2"/>
    </row>
    <row r="350" spans="1:1" ht="13.5" customHeight="1" x14ac:dyDescent="0.25">
      <c r="A350" s="2"/>
    </row>
    <row r="351" spans="1:1" ht="13.5" customHeight="1" x14ac:dyDescent="0.25">
      <c r="A351" s="2"/>
    </row>
    <row r="352" spans="1:1" ht="13.5" customHeight="1" x14ac:dyDescent="0.25">
      <c r="A352" s="2"/>
    </row>
    <row r="353" spans="1:1" ht="13.5" customHeight="1" x14ac:dyDescent="0.25">
      <c r="A353" s="2"/>
    </row>
    <row r="354" spans="1:1" ht="13.5" customHeight="1" x14ac:dyDescent="0.25">
      <c r="A354" s="2"/>
    </row>
    <row r="355" spans="1:1" ht="13.5" customHeight="1" x14ac:dyDescent="0.25">
      <c r="A355" s="2"/>
    </row>
    <row r="356" spans="1:1" ht="13.5" customHeight="1" x14ac:dyDescent="0.25">
      <c r="A356" s="2"/>
    </row>
    <row r="357" spans="1:1" ht="13.5" customHeight="1" x14ac:dyDescent="0.25">
      <c r="A357" s="2"/>
    </row>
    <row r="358" spans="1:1" ht="13.5" customHeight="1" x14ac:dyDescent="0.25">
      <c r="A358" s="2"/>
    </row>
    <row r="359" spans="1:1" ht="13.5" customHeight="1" x14ac:dyDescent="0.25">
      <c r="A359" s="2"/>
    </row>
    <row r="360" spans="1:1" ht="13.5" customHeight="1" x14ac:dyDescent="0.25">
      <c r="A360" s="2"/>
    </row>
    <row r="361" spans="1:1" ht="13.5" customHeight="1" x14ac:dyDescent="0.25">
      <c r="A361" s="2"/>
    </row>
    <row r="362" spans="1:1" ht="13.5" customHeight="1" x14ac:dyDescent="0.25">
      <c r="A362" s="2"/>
    </row>
    <row r="363" spans="1:1" ht="13.5" customHeight="1" x14ac:dyDescent="0.25">
      <c r="A363" s="2"/>
    </row>
    <row r="364" spans="1:1" ht="13.5" customHeight="1" x14ac:dyDescent="0.25">
      <c r="A364" s="2"/>
    </row>
    <row r="365" spans="1:1" ht="13.5" customHeight="1" x14ac:dyDescent="0.25">
      <c r="A365" s="2"/>
    </row>
    <row r="366" spans="1:1" ht="13.5" customHeight="1" x14ac:dyDescent="0.25">
      <c r="A366" s="2"/>
    </row>
    <row r="367" spans="1:1" ht="13.5" customHeight="1" x14ac:dyDescent="0.25">
      <c r="A367" s="2"/>
    </row>
    <row r="368" spans="1:1" ht="13.5" customHeight="1" x14ac:dyDescent="0.25">
      <c r="A368" s="2"/>
    </row>
    <row r="369" spans="1:1" ht="13.5" customHeight="1" x14ac:dyDescent="0.25">
      <c r="A369" s="2"/>
    </row>
    <row r="370" spans="1:1" ht="13.5" customHeight="1" x14ac:dyDescent="0.25">
      <c r="A370" s="2"/>
    </row>
    <row r="371" spans="1:1" ht="13.5" customHeight="1" x14ac:dyDescent="0.25">
      <c r="A371" s="2"/>
    </row>
    <row r="372" spans="1:1" ht="13.5" customHeight="1" x14ac:dyDescent="0.25">
      <c r="A372" s="2"/>
    </row>
    <row r="373" spans="1:1" ht="13.5" customHeight="1" x14ac:dyDescent="0.25">
      <c r="A373" s="2"/>
    </row>
    <row r="374" spans="1:1" ht="13.5" customHeight="1" x14ac:dyDescent="0.25">
      <c r="A374" s="2"/>
    </row>
    <row r="375" spans="1:1" ht="13.5" customHeight="1" x14ac:dyDescent="0.25">
      <c r="A375" s="2"/>
    </row>
    <row r="376" spans="1:1" ht="13.5" customHeight="1" x14ac:dyDescent="0.25">
      <c r="A376" s="2"/>
    </row>
    <row r="377" spans="1:1" ht="13.5" customHeight="1" x14ac:dyDescent="0.25">
      <c r="A377" s="2"/>
    </row>
    <row r="378" spans="1:1" ht="13.5" customHeight="1" x14ac:dyDescent="0.25">
      <c r="A378" s="2"/>
    </row>
    <row r="379" spans="1:1" ht="13.5" customHeight="1" x14ac:dyDescent="0.25">
      <c r="A379" s="2"/>
    </row>
    <row r="380" spans="1:1" ht="13.5" customHeight="1" x14ac:dyDescent="0.25">
      <c r="A380" s="2"/>
    </row>
    <row r="381" spans="1:1" ht="13.5" customHeight="1" x14ac:dyDescent="0.25">
      <c r="A381" s="2"/>
    </row>
    <row r="382" spans="1:1" ht="13.5" customHeight="1" x14ac:dyDescent="0.25">
      <c r="A382" s="2"/>
    </row>
    <row r="383" spans="1:1" ht="13.5" customHeight="1" x14ac:dyDescent="0.25">
      <c r="A383" s="2"/>
    </row>
    <row r="384" spans="1:1" ht="13.5" customHeight="1" x14ac:dyDescent="0.25">
      <c r="A384" s="2"/>
    </row>
    <row r="385" spans="1:1" ht="13.5" customHeight="1" x14ac:dyDescent="0.25">
      <c r="A385" s="2"/>
    </row>
    <row r="386" spans="1:1" ht="13.5" customHeight="1" x14ac:dyDescent="0.25">
      <c r="A386" s="2"/>
    </row>
    <row r="387" spans="1:1" ht="13.5" customHeight="1" x14ac:dyDescent="0.25">
      <c r="A387" s="2"/>
    </row>
    <row r="388" spans="1:1" ht="13.5" customHeight="1" x14ac:dyDescent="0.25">
      <c r="A388" s="2"/>
    </row>
    <row r="389" spans="1:1" ht="13.5" customHeight="1" x14ac:dyDescent="0.25">
      <c r="A389" s="2"/>
    </row>
    <row r="390" spans="1:1" ht="13.5" customHeight="1" x14ac:dyDescent="0.25">
      <c r="A390" s="2"/>
    </row>
    <row r="391" spans="1:1" ht="13.5" customHeight="1" x14ac:dyDescent="0.25">
      <c r="A391" s="2"/>
    </row>
    <row r="392" spans="1:1" ht="13.5" customHeight="1" x14ac:dyDescent="0.25">
      <c r="A392" s="2"/>
    </row>
    <row r="393" spans="1:1" ht="13.5" customHeight="1" x14ac:dyDescent="0.25">
      <c r="A393" s="2"/>
    </row>
    <row r="394" spans="1:1" ht="13.5" customHeight="1" x14ac:dyDescent="0.25">
      <c r="A394" s="2"/>
    </row>
    <row r="395" spans="1:1" ht="13.5" customHeight="1" x14ac:dyDescent="0.25">
      <c r="A395" s="2"/>
    </row>
    <row r="396" spans="1:1" ht="13.5" customHeight="1" x14ac:dyDescent="0.25">
      <c r="A396" s="2"/>
    </row>
    <row r="397" spans="1:1" ht="13.5" customHeight="1" x14ac:dyDescent="0.25">
      <c r="A397" s="2"/>
    </row>
    <row r="398" spans="1:1" ht="13.5" customHeight="1" x14ac:dyDescent="0.25">
      <c r="A398" s="2"/>
    </row>
    <row r="399" spans="1:1" ht="13.5" customHeight="1" x14ac:dyDescent="0.25">
      <c r="A399" s="2"/>
    </row>
    <row r="400" spans="1:1" ht="13.5" customHeight="1" x14ac:dyDescent="0.25">
      <c r="A400" s="2"/>
    </row>
    <row r="401" spans="1:1" ht="13.5" customHeight="1" x14ac:dyDescent="0.25">
      <c r="A401" s="2"/>
    </row>
    <row r="402" spans="1:1" ht="13.5" customHeight="1" x14ac:dyDescent="0.25">
      <c r="A402" s="2"/>
    </row>
    <row r="403" spans="1:1" ht="13.5" customHeight="1" x14ac:dyDescent="0.25">
      <c r="A403" s="2"/>
    </row>
    <row r="404" spans="1:1" ht="13.5" customHeight="1" x14ac:dyDescent="0.25">
      <c r="A404" s="2"/>
    </row>
    <row r="405" spans="1:1" ht="13.5" customHeight="1" x14ac:dyDescent="0.25">
      <c r="A405" s="2"/>
    </row>
    <row r="406" spans="1:1" ht="13.5" customHeight="1" x14ac:dyDescent="0.25">
      <c r="A406" s="2"/>
    </row>
    <row r="407" spans="1:1" ht="13.5" customHeight="1" x14ac:dyDescent="0.25">
      <c r="A407" s="2"/>
    </row>
    <row r="408" spans="1:1" ht="13.5" customHeight="1" x14ac:dyDescent="0.25">
      <c r="A408" s="2"/>
    </row>
    <row r="409" spans="1:1" ht="13.5" customHeight="1" x14ac:dyDescent="0.25">
      <c r="A409" s="2"/>
    </row>
    <row r="410" spans="1:1" ht="13.5" customHeight="1" x14ac:dyDescent="0.25">
      <c r="A410" s="2"/>
    </row>
    <row r="411" spans="1:1" ht="13.5" customHeight="1" x14ac:dyDescent="0.25">
      <c r="A411" s="2"/>
    </row>
    <row r="412" spans="1:1" ht="13.5" customHeight="1" x14ac:dyDescent="0.25">
      <c r="A412" s="2"/>
    </row>
    <row r="413" spans="1:1" ht="13.5" customHeight="1" x14ac:dyDescent="0.25">
      <c r="A413" s="2"/>
    </row>
    <row r="414" spans="1:1" ht="13.5" customHeight="1" x14ac:dyDescent="0.25">
      <c r="A414" s="2"/>
    </row>
    <row r="415" spans="1:1" ht="13.5" customHeight="1" x14ac:dyDescent="0.25">
      <c r="A415" s="2"/>
    </row>
    <row r="416" spans="1:1" ht="13.5" customHeight="1" x14ac:dyDescent="0.25">
      <c r="A416" s="2"/>
    </row>
    <row r="417" spans="1:1" ht="13.5" customHeight="1" x14ac:dyDescent="0.25">
      <c r="A417" s="2"/>
    </row>
    <row r="418" spans="1:1" ht="13.5" customHeight="1" x14ac:dyDescent="0.25">
      <c r="A418" s="2"/>
    </row>
    <row r="419" spans="1:1" ht="13.5" customHeight="1" x14ac:dyDescent="0.25">
      <c r="A419" s="2"/>
    </row>
    <row r="420" spans="1:1" ht="13.5" customHeight="1" x14ac:dyDescent="0.25">
      <c r="A420" s="2"/>
    </row>
    <row r="421" spans="1:1" ht="13.5" customHeight="1" x14ac:dyDescent="0.25">
      <c r="A421" s="2"/>
    </row>
    <row r="422" spans="1:1" ht="13.5" customHeight="1" x14ac:dyDescent="0.25">
      <c r="A422" s="2"/>
    </row>
    <row r="423" spans="1:1" ht="13.5" customHeight="1" x14ac:dyDescent="0.25">
      <c r="A423" s="2"/>
    </row>
    <row r="424" spans="1:1" ht="13.5" customHeight="1" x14ac:dyDescent="0.25">
      <c r="A424" s="2"/>
    </row>
    <row r="425" spans="1:1" ht="13.5" customHeight="1" x14ac:dyDescent="0.25">
      <c r="A425" s="2"/>
    </row>
    <row r="426" spans="1:1" ht="13.5" customHeight="1" x14ac:dyDescent="0.25">
      <c r="A426" s="2"/>
    </row>
    <row r="427" spans="1:1" ht="13.5" customHeight="1" x14ac:dyDescent="0.25">
      <c r="A427" s="2"/>
    </row>
    <row r="428" spans="1:1" ht="13.5" customHeight="1" x14ac:dyDescent="0.25">
      <c r="A428" s="2"/>
    </row>
    <row r="429" spans="1:1" ht="13.5" customHeight="1" x14ac:dyDescent="0.25">
      <c r="A429" s="2"/>
    </row>
    <row r="430" spans="1:1" ht="13.5" customHeight="1" x14ac:dyDescent="0.25">
      <c r="A430" s="2"/>
    </row>
    <row r="431" spans="1:1" ht="13.5" customHeight="1" x14ac:dyDescent="0.25">
      <c r="A431" s="2"/>
    </row>
    <row r="432" spans="1:1" ht="13.5" customHeight="1" x14ac:dyDescent="0.25">
      <c r="A432" s="2"/>
    </row>
    <row r="433" spans="1:1" ht="13.5" customHeight="1" x14ac:dyDescent="0.25">
      <c r="A433" s="2"/>
    </row>
    <row r="434" spans="1:1" ht="13.5" customHeight="1" x14ac:dyDescent="0.25">
      <c r="A434" s="2"/>
    </row>
    <row r="435" spans="1:1" ht="13.5" customHeight="1" x14ac:dyDescent="0.25">
      <c r="A435" s="2"/>
    </row>
    <row r="436" spans="1:1" ht="13.5" customHeight="1" x14ac:dyDescent="0.25">
      <c r="A436" s="2"/>
    </row>
    <row r="437" spans="1:1" ht="13.5" customHeight="1" x14ac:dyDescent="0.25">
      <c r="A437" s="2"/>
    </row>
    <row r="438" spans="1:1" ht="13.5" customHeight="1" x14ac:dyDescent="0.25">
      <c r="A438" s="2"/>
    </row>
    <row r="439" spans="1:1" ht="13.5" customHeight="1" x14ac:dyDescent="0.25">
      <c r="A439" s="2"/>
    </row>
    <row r="440" spans="1:1" ht="13.5" customHeight="1" x14ac:dyDescent="0.25">
      <c r="A440" s="2"/>
    </row>
    <row r="441" spans="1:1" ht="13.5" customHeight="1" x14ac:dyDescent="0.25">
      <c r="A441" s="2"/>
    </row>
    <row r="442" spans="1:1" ht="13.5" customHeight="1" x14ac:dyDescent="0.25">
      <c r="A442" s="2"/>
    </row>
    <row r="443" spans="1:1" ht="13.5" customHeight="1" x14ac:dyDescent="0.25">
      <c r="A443" s="2"/>
    </row>
    <row r="444" spans="1:1" ht="13.5" customHeight="1" x14ac:dyDescent="0.25">
      <c r="A444" s="2"/>
    </row>
    <row r="445" spans="1:1" ht="13.5" customHeight="1" x14ac:dyDescent="0.25">
      <c r="A445" s="2"/>
    </row>
    <row r="446" spans="1:1" ht="13.5" customHeight="1" x14ac:dyDescent="0.25">
      <c r="A446" s="2"/>
    </row>
    <row r="447" spans="1:1" ht="13.5" customHeight="1" x14ac:dyDescent="0.25">
      <c r="A447" s="2"/>
    </row>
    <row r="448" spans="1:1" ht="13.5" customHeight="1" x14ac:dyDescent="0.25">
      <c r="A448" s="2"/>
    </row>
    <row r="449" spans="1:1" ht="13.5" customHeight="1" x14ac:dyDescent="0.25">
      <c r="A449" s="2"/>
    </row>
    <row r="450" spans="1:1" ht="13.5" customHeight="1" x14ac:dyDescent="0.25">
      <c r="A450" s="2"/>
    </row>
    <row r="451" spans="1:1" ht="13.5" customHeight="1" x14ac:dyDescent="0.25">
      <c r="A451" s="2"/>
    </row>
    <row r="452" spans="1:1" ht="13.5" customHeight="1" x14ac:dyDescent="0.25">
      <c r="A452" s="2"/>
    </row>
    <row r="453" spans="1:1" ht="13.5" customHeight="1" x14ac:dyDescent="0.25">
      <c r="A453" s="2"/>
    </row>
    <row r="454" spans="1:1" ht="13.5" customHeight="1" x14ac:dyDescent="0.25">
      <c r="A454" s="2"/>
    </row>
    <row r="455" spans="1:1" ht="13.5" customHeight="1" x14ac:dyDescent="0.25">
      <c r="A455" s="2"/>
    </row>
    <row r="456" spans="1:1" ht="13.5" customHeight="1" x14ac:dyDescent="0.25">
      <c r="A456" s="2"/>
    </row>
    <row r="457" spans="1:1" ht="13.5" customHeight="1" x14ac:dyDescent="0.25">
      <c r="A457" s="2"/>
    </row>
    <row r="458" spans="1:1" ht="13.5" customHeight="1" x14ac:dyDescent="0.25">
      <c r="A458" s="2"/>
    </row>
    <row r="459" spans="1:1" ht="13.5" customHeight="1" x14ac:dyDescent="0.25">
      <c r="A459" s="2"/>
    </row>
    <row r="460" spans="1:1" ht="13.5" customHeight="1" x14ac:dyDescent="0.25">
      <c r="A460" s="2"/>
    </row>
    <row r="461" spans="1:1" ht="13.5" customHeight="1" x14ac:dyDescent="0.25">
      <c r="A461" s="2"/>
    </row>
    <row r="462" spans="1:1" ht="13.5" customHeight="1" x14ac:dyDescent="0.25">
      <c r="A462" s="2"/>
    </row>
    <row r="463" spans="1:1" ht="13.5" customHeight="1" x14ac:dyDescent="0.25">
      <c r="A463" s="2"/>
    </row>
    <row r="464" spans="1:1" ht="13.5" customHeight="1" x14ac:dyDescent="0.25">
      <c r="A464" s="2"/>
    </row>
    <row r="465" spans="1:1" ht="13.5" customHeight="1" x14ac:dyDescent="0.25">
      <c r="A465" s="2"/>
    </row>
    <row r="466" spans="1:1" ht="13.5" customHeight="1" x14ac:dyDescent="0.25">
      <c r="A466" s="2"/>
    </row>
    <row r="467" spans="1:1" ht="13.5" customHeight="1" x14ac:dyDescent="0.25">
      <c r="A467" s="2"/>
    </row>
    <row r="468" spans="1:1" ht="13.5" customHeight="1" x14ac:dyDescent="0.25">
      <c r="A468" s="2"/>
    </row>
    <row r="469" spans="1:1" ht="13.5" customHeight="1" x14ac:dyDescent="0.25">
      <c r="A469" s="2"/>
    </row>
    <row r="470" spans="1:1" ht="13.5" customHeight="1" x14ac:dyDescent="0.25">
      <c r="A470" s="2"/>
    </row>
    <row r="471" spans="1:1" ht="13.5" customHeight="1" x14ac:dyDescent="0.25">
      <c r="A471" s="2"/>
    </row>
    <row r="472" spans="1:1" ht="13.5" customHeight="1" x14ac:dyDescent="0.25">
      <c r="A472" s="2"/>
    </row>
    <row r="473" spans="1:1" ht="13.5" customHeight="1" x14ac:dyDescent="0.25">
      <c r="A473" s="2"/>
    </row>
    <row r="474" spans="1:1" ht="13.5" customHeight="1" x14ac:dyDescent="0.25">
      <c r="A474" s="2"/>
    </row>
    <row r="475" spans="1:1" ht="13.5" customHeight="1" x14ac:dyDescent="0.25">
      <c r="A475" s="2"/>
    </row>
    <row r="476" spans="1:1" ht="13.5" customHeight="1" x14ac:dyDescent="0.25">
      <c r="A476" s="2"/>
    </row>
    <row r="477" spans="1:1" ht="13.5" customHeight="1" x14ac:dyDescent="0.25">
      <c r="A477" s="2"/>
    </row>
    <row r="478" spans="1:1" ht="13.5" customHeight="1" x14ac:dyDescent="0.25">
      <c r="A478" s="2"/>
    </row>
    <row r="479" spans="1:1" ht="13.5" customHeight="1" x14ac:dyDescent="0.25">
      <c r="A479" s="2"/>
    </row>
    <row r="480" spans="1:1" ht="13.5" customHeight="1" x14ac:dyDescent="0.25">
      <c r="A480" s="2"/>
    </row>
    <row r="481" spans="1:1" ht="13.5" customHeight="1" x14ac:dyDescent="0.25">
      <c r="A481" s="2"/>
    </row>
    <row r="482" spans="1:1" ht="13.5" customHeight="1" x14ac:dyDescent="0.25">
      <c r="A482" s="2"/>
    </row>
    <row r="483" spans="1:1" ht="13.5" customHeight="1" x14ac:dyDescent="0.25">
      <c r="A483" s="2"/>
    </row>
    <row r="484" spans="1:1" ht="13.5" customHeight="1" x14ac:dyDescent="0.25">
      <c r="A484" s="2"/>
    </row>
    <row r="485" spans="1:1" ht="13.5" customHeight="1" x14ac:dyDescent="0.25">
      <c r="A485" s="2"/>
    </row>
    <row r="486" spans="1:1" ht="13.5" customHeight="1" x14ac:dyDescent="0.25">
      <c r="A486" s="2"/>
    </row>
    <row r="487" spans="1:1" ht="13.5" customHeight="1" x14ac:dyDescent="0.25">
      <c r="A487" s="2"/>
    </row>
    <row r="488" spans="1:1" ht="13.5" customHeight="1" x14ac:dyDescent="0.25">
      <c r="A488" s="2"/>
    </row>
    <row r="489" spans="1:1" ht="13.5" customHeight="1" x14ac:dyDescent="0.25">
      <c r="A489" s="2"/>
    </row>
    <row r="490" spans="1:1" ht="13.5" customHeight="1" x14ac:dyDescent="0.25">
      <c r="A490" s="2"/>
    </row>
    <row r="491" spans="1:1" ht="13.5" customHeight="1" x14ac:dyDescent="0.25">
      <c r="A491" s="2"/>
    </row>
    <row r="492" spans="1:1" ht="13.5" customHeight="1" x14ac:dyDescent="0.25">
      <c r="A492" s="2"/>
    </row>
    <row r="493" spans="1:1" ht="13.5" customHeight="1" x14ac:dyDescent="0.25">
      <c r="A493" s="2"/>
    </row>
    <row r="494" spans="1:1" ht="13.5" customHeight="1" x14ac:dyDescent="0.25">
      <c r="A494" s="2"/>
    </row>
    <row r="495" spans="1:1" ht="13.5" customHeight="1" x14ac:dyDescent="0.25">
      <c r="A495" s="2"/>
    </row>
    <row r="496" spans="1:1" ht="13.5" customHeight="1" x14ac:dyDescent="0.25">
      <c r="A496" s="2"/>
    </row>
    <row r="497" spans="1:1" ht="13.5" customHeight="1" x14ac:dyDescent="0.25">
      <c r="A497" s="2"/>
    </row>
    <row r="498" spans="1:1" ht="13.5" customHeight="1" x14ac:dyDescent="0.25">
      <c r="A498" s="2"/>
    </row>
    <row r="499" spans="1:1" ht="13.5" customHeight="1" x14ac:dyDescent="0.25">
      <c r="A499" s="2"/>
    </row>
    <row r="500" spans="1:1" ht="13.5" customHeight="1" x14ac:dyDescent="0.25">
      <c r="A500" s="2"/>
    </row>
    <row r="501" spans="1:1" ht="13.5" customHeight="1" x14ac:dyDescent="0.25">
      <c r="A501" s="2"/>
    </row>
    <row r="502" spans="1:1" ht="13.5" customHeight="1" x14ac:dyDescent="0.25">
      <c r="A502" s="2"/>
    </row>
    <row r="503" spans="1:1" ht="13.5" customHeight="1" x14ac:dyDescent="0.25">
      <c r="A503" s="2"/>
    </row>
    <row r="504" spans="1:1" ht="13.5" customHeight="1" x14ac:dyDescent="0.25">
      <c r="A504" s="2"/>
    </row>
    <row r="505" spans="1:1" ht="13.5" customHeight="1" x14ac:dyDescent="0.25">
      <c r="A505" s="2"/>
    </row>
    <row r="506" spans="1:1" ht="13.5" customHeight="1" x14ac:dyDescent="0.25">
      <c r="A506" s="2"/>
    </row>
    <row r="507" spans="1:1" ht="13.5" customHeight="1" x14ac:dyDescent="0.25">
      <c r="A507" s="2"/>
    </row>
    <row r="508" spans="1:1" ht="13.5" customHeight="1" x14ac:dyDescent="0.25">
      <c r="A508" s="2"/>
    </row>
    <row r="509" spans="1:1" ht="13.5" customHeight="1" x14ac:dyDescent="0.25">
      <c r="A509" s="2"/>
    </row>
    <row r="510" spans="1:1" ht="13.5" customHeight="1" x14ac:dyDescent="0.25">
      <c r="A510" s="2"/>
    </row>
    <row r="511" spans="1:1" ht="13.5" customHeight="1" x14ac:dyDescent="0.25">
      <c r="A511" s="2"/>
    </row>
    <row r="512" spans="1:1" ht="13.5" customHeight="1" x14ac:dyDescent="0.25">
      <c r="A512" s="2"/>
    </row>
    <row r="513" spans="1:1" ht="13.5" customHeight="1" x14ac:dyDescent="0.25">
      <c r="A513" s="2"/>
    </row>
    <row r="514" spans="1:1" ht="13.5" customHeight="1" x14ac:dyDescent="0.25">
      <c r="A514" s="2"/>
    </row>
    <row r="515" spans="1:1" ht="13.5" customHeight="1" x14ac:dyDescent="0.25">
      <c r="A515" s="2"/>
    </row>
    <row r="516" spans="1:1" ht="13.5" customHeight="1" x14ac:dyDescent="0.25">
      <c r="A516" s="2"/>
    </row>
    <row r="517" spans="1:1" ht="13.5" customHeight="1" x14ac:dyDescent="0.25">
      <c r="A517" s="2"/>
    </row>
    <row r="518" spans="1:1" ht="13.5" customHeight="1" x14ac:dyDescent="0.25">
      <c r="A518" s="2"/>
    </row>
    <row r="519" spans="1:1" ht="13.5" customHeight="1" x14ac:dyDescent="0.25">
      <c r="A519" s="2"/>
    </row>
    <row r="520" spans="1:1" ht="13.5" customHeight="1" x14ac:dyDescent="0.25">
      <c r="A520" s="2"/>
    </row>
    <row r="521" spans="1:1" ht="13.5" customHeight="1" x14ac:dyDescent="0.25">
      <c r="A521" s="2"/>
    </row>
    <row r="522" spans="1:1" ht="13.5" customHeight="1" x14ac:dyDescent="0.25">
      <c r="A522" s="2"/>
    </row>
    <row r="523" spans="1:1" ht="13.5" customHeight="1" x14ac:dyDescent="0.25">
      <c r="A523" s="2"/>
    </row>
    <row r="524" spans="1:1" ht="13.5" customHeight="1" x14ac:dyDescent="0.25">
      <c r="A524" s="2"/>
    </row>
    <row r="525" spans="1:1" ht="13.5" customHeight="1" x14ac:dyDescent="0.25">
      <c r="A525" s="2"/>
    </row>
    <row r="526" spans="1:1" ht="13.5" customHeight="1" x14ac:dyDescent="0.25">
      <c r="A526" s="2"/>
    </row>
    <row r="527" spans="1:1" ht="13.5" customHeight="1" x14ac:dyDescent="0.25">
      <c r="A527" s="2"/>
    </row>
    <row r="528" spans="1:1" ht="13.5" customHeight="1" x14ac:dyDescent="0.25">
      <c r="A528" s="2"/>
    </row>
    <row r="529" spans="1:1" ht="13.5" customHeight="1" x14ac:dyDescent="0.25">
      <c r="A529" s="2"/>
    </row>
    <row r="530" spans="1:1" ht="13.5" customHeight="1" x14ac:dyDescent="0.25">
      <c r="A530" s="2"/>
    </row>
    <row r="531" spans="1:1" ht="13.5" customHeight="1" x14ac:dyDescent="0.25">
      <c r="A531" s="2"/>
    </row>
    <row r="532" spans="1:1" ht="13.5" customHeight="1" x14ac:dyDescent="0.25">
      <c r="A532" s="2"/>
    </row>
    <row r="533" spans="1:1" ht="13.5" customHeight="1" x14ac:dyDescent="0.25">
      <c r="A533" s="2"/>
    </row>
    <row r="534" spans="1:1" ht="13.5" customHeight="1" x14ac:dyDescent="0.25">
      <c r="A534" s="2"/>
    </row>
    <row r="535" spans="1:1" ht="13.5" customHeight="1" x14ac:dyDescent="0.25">
      <c r="A535" s="2"/>
    </row>
    <row r="536" spans="1:1" ht="13.5" customHeight="1" x14ac:dyDescent="0.25">
      <c r="A536" s="2"/>
    </row>
    <row r="537" spans="1:1" ht="13.5" customHeight="1" x14ac:dyDescent="0.25">
      <c r="A537" s="2"/>
    </row>
    <row r="538" spans="1:1" ht="13.5" customHeight="1" x14ac:dyDescent="0.25">
      <c r="A538" s="2"/>
    </row>
    <row r="539" spans="1:1" ht="13.5" customHeight="1" x14ac:dyDescent="0.25">
      <c r="A539" s="2"/>
    </row>
    <row r="540" spans="1:1" ht="13.5" customHeight="1" x14ac:dyDescent="0.25">
      <c r="A540" s="2"/>
    </row>
    <row r="541" spans="1:1" ht="13.5" customHeight="1" x14ac:dyDescent="0.25">
      <c r="A541" s="2"/>
    </row>
    <row r="542" spans="1:1" ht="13.5" customHeight="1" x14ac:dyDescent="0.25">
      <c r="A542" s="2"/>
    </row>
    <row r="543" spans="1:1" ht="13.5" customHeight="1" x14ac:dyDescent="0.25">
      <c r="A543" s="2"/>
    </row>
    <row r="544" spans="1:1" ht="13.5" customHeight="1" x14ac:dyDescent="0.25">
      <c r="A544" s="2"/>
    </row>
    <row r="545" spans="1:1" ht="13.5" customHeight="1" x14ac:dyDescent="0.25">
      <c r="A545" s="2"/>
    </row>
    <row r="546" spans="1:1" ht="13.5" customHeight="1" x14ac:dyDescent="0.25">
      <c r="A546" s="2"/>
    </row>
    <row r="547" spans="1:1" ht="13.5" customHeight="1" x14ac:dyDescent="0.25">
      <c r="A547" s="2"/>
    </row>
    <row r="548" spans="1:1" ht="13.5" customHeight="1" x14ac:dyDescent="0.25">
      <c r="A548" s="2"/>
    </row>
    <row r="549" spans="1:1" ht="13.5" customHeight="1" x14ac:dyDescent="0.25">
      <c r="A549" s="2"/>
    </row>
    <row r="550" spans="1:1" ht="13.5" customHeight="1" x14ac:dyDescent="0.25">
      <c r="A550" s="2"/>
    </row>
    <row r="551" spans="1:1" ht="13.5" customHeight="1" x14ac:dyDescent="0.25">
      <c r="A551" s="2"/>
    </row>
    <row r="552" spans="1:1" ht="13.5" customHeight="1" x14ac:dyDescent="0.25">
      <c r="A552" s="2"/>
    </row>
    <row r="553" spans="1:1" ht="13.5" customHeight="1" x14ac:dyDescent="0.25">
      <c r="A553" s="2"/>
    </row>
    <row r="554" spans="1:1" ht="13.5" customHeight="1" x14ac:dyDescent="0.25">
      <c r="A554" s="2"/>
    </row>
    <row r="555" spans="1:1" ht="13.5" customHeight="1" x14ac:dyDescent="0.25">
      <c r="A555" s="2"/>
    </row>
    <row r="556" spans="1:1" ht="13.5" customHeight="1" x14ac:dyDescent="0.25">
      <c r="A556" s="2"/>
    </row>
    <row r="557" spans="1:1" ht="13.5" customHeight="1" x14ac:dyDescent="0.25">
      <c r="A557" s="2"/>
    </row>
    <row r="558" spans="1:1" ht="13.5" customHeight="1" x14ac:dyDescent="0.25">
      <c r="A558" s="2"/>
    </row>
    <row r="559" spans="1:1" ht="13.5" customHeight="1" x14ac:dyDescent="0.25">
      <c r="A559" s="2"/>
    </row>
    <row r="560" spans="1:1" ht="13.5" customHeight="1" x14ac:dyDescent="0.25">
      <c r="A560" s="2"/>
    </row>
    <row r="561" spans="1:1" ht="13.5" customHeight="1" x14ac:dyDescent="0.25">
      <c r="A561" s="2"/>
    </row>
    <row r="562" spans="1:1" ht="13.5" customHeight="1" x14ac:dyDescent="0.25">
      <c r="A562" s="2"/>
    </row>
    <row r="563" spans="1:1" ht="13.5" customHeight="1" x14ac:dyDescent="0.25">
      <c r="A563" s="2"/>
    </row>
    <row r="564" spans="1:1" ht="13.5" customHeight="1" x14ac:dyDescent="0.25">
      <c r="A564" s="2"/>
    </row>
    <row r="565" spans="1:1" ht="13.5" customHeight="1" x14ac:dyDescent="0.25">
      <c r="A565" s="2"/>
    </row>
    <row r="566" spans="1:1" ht="13.5" customHeight="1" x14ac:dyDescent="0.25">
      <c r="A566" s="2"/>
    </row>
    <row r="567" spans="1:1" ht="13.5" customHeight="1" x14ac:dyDescent="0.25">
      <c r="A567" s="2"/>
    </row>
    <row r="568" spans="1:1" ht="13.5" customHeight="1" x14ac:dyDescent="0.25">
      <c r="A568" s="2"/>
    </row>
    <row r="569" spans="1:1" ht="13.5" customHeight="1" x14ac:dyDescent="0.25">
      <c r="A569" s="2"/>
    </row>
    <row r="570" spans="1:1" ht="13.5" customHeight="1" x14ac:dyDescent="0.25">
      <c r="A570" s="2"/>
    </row>
    <row r="571" spans="1:1" ht="13.5" customHeight="1" x14ac:dyDescent="0.25">
      <c r="A571" s="2"/>
    </row>
    <row r="572" spans="1:1" ht="13.5" customHeight="1" x14ac:dyDescent="0.25">
      <c r="A572" s="2"/>
    </row>
    <row r="573" spans="1:1" ht="13.5" customHeight="1" x14ac:dyDescent="0.25">
      <c r="A573" s="2"/>
    </row>
    <row r="574" spans="1:1" ht="13.5" customHeight="1" x14ac:dyDescent="0.25">
      <c r="A574" s="2"/>
    </row>
    <row r="575" spans="1:1" ht="13.5" customHeight="1" x14ac:dyDescent="0.25">
      <c r="A575" s="2"/>
    </row>
    <row r="576" spans="1:1" ht="13.5" customHeight="1" x14ac:dyDescent="0.25">
      <c r="A576" s="2"/>
    </row>
    <row r="577" spans="1:1" ht="13.5" customHeight="1" x14ac:dyDescent="0.25">
      <c r="A577" s="2"/>
    </row>
    <row r="578" spans="1:1" ht="13.5" customHeight="1" x14ac:dyDescent="0.25">
      <c r="A578" s="2"/>
    </row>
    <row r="579" spans="1:1" ht="13.5" customHeight="1" x14ac:dyDescent="0.25">
      <c r="A579" s="2"/>
    </row>
    <row r="580" spans="1:1" ht="13.5" customHeight="1" x14ac:dyDescent="0.25">
      <c r="A580" s="2"/>
    </row>
    <row r="581" spans="1:1" ht="13.5" customHeight="1" x14ac:dyDescent="0.25">
      <c r="A581" s="2"/>
    </row>
    <row r="582" spans="1:1" ht="13.5" customHeight="1" x14ac:dyDescent="0.25">
      <c r="A582" s="2"/>
    </row>
    <row r="583" spans="1:1" ht="13.5" customHeight="1" x14ac:dyDescent="0.25">
      <c r="A583" s="2"/>
    </row>
    <row r="584" spans="1:1" ht="13.5" customHeight="1" x14ac:dyDescent="0.25">
      <c r="A584" s="2"/>
    </row>
    <row r="585" spans="1:1" ht="13.5" customHeight="1" x14ac:dyDescent="0.25">
      <c r="A585" s="2"/>
    </row>
    <row r="586" spans="1:1" ht="13.5" customHeight="1" x14ac:dyDescent="0.25">
      <c r="A586" s="2"/>
    </row>
    <row r="587" spans="1:1" ht="13.5" customHeight="1" x14ac:dyDescent="0.25">
      <c r="A587" s="2"/>
    </row>
    <row r="588" spans="1:1" ht="13.5" customHeight="1" x14ac:dyDescent="0.25">
      <c r="A588" s="2"/>
    </row>
    <row r="589" spans="1:1" ht="13.5" customHeight="1" x14ac:dyDescent="0.25">
      <c r="A589" s="2"/>
    </row>
    <row r="590" spans="1:1" ht="13.5" customHeight="1" x14ac:dyDescent="0.25">
      <c r="A590" s="2"/>
    </row>
    <row r="591" spans="1:1" ht="13.5" customHeight="1" x14ac:dyDescent="0.25">
      <c r="A591" s="2"/>
    </row>
    <row r="592" spans="1:1" ht="13.5" customHeight="1" x14ac:dyDescent="0.25">
      <c r="A592" s="2"/>
    </row>
    <row r="593" spans="1:1" ht="13.5" customHeight="1" x14ac:dyDescent="0.25">
      <c r="A593" s="2"/>
    </row>
    <row r="594" spans="1:1" ht="13.5" customHeight="1" x14ac:dyDescent="0.25">
      <c r="A594" s="2"/>
    </row>
    <row r="595" spans="1:1" ht="13.5" customHeight="1" x14ac:dyDescent="0.25">
      <c r="A595" s="2"/>
    </row>
    <row r="596" spans="1:1" ht="13.5" customHeight="1" x14ac:dyDescent="0.25">
      <c r="A596" s="2"/>
    </row>
    <row r="597" spans="1:1" ht="13.5" customHeight="1" x14ac:dyDescent="0.25">
      <c r="A597" s="2"/>
    </row>
    <row r="598" spans="1:1" ht="13.5" customHeight="1" x14ac:dyDescent="0.25">
      <c r="A598" s="2"/>
    </row>
    <row r="599" spans="1:1" ht="13.5" customHeight="1" x14ac:dyDescent="0.25">
      <c r="A599" s="2"/>
    </row>
    <row r="600" spans="1:1" ht="13.5" customHeight="1" x14ac:dyDescent="0.25">
      <c r="A600" s="2"/>
    </row>
    <row r="601" spans="1:1" ht="13.5" customHeight="1" x14ac:dyDescent="0.25">
      <c r="A601" s="2"/>
    </row>
    <row r="602" spans="1:1" ht="13.5" customHeight="1" x14ac:dyDescent="0.25">
      <c r="A602" s="2"/>
    </row>
    <row r="603" spans="1:1" ht="13.5" customHeight="1" x14ac:dyDescent="0.25">
      <c r="A603" s="2"/>
    </row>
    <row r="604" spans="1:1" ht="13.5" customHeight="1" x14ac:dyDescent="0.25">
      <c r="A604" s="2"/>
    </row>
    <row r="605" spans="1:1" ht="13.5" customHeight="1" x14ac:dyDescent="0.25">
      <c r="A605" s="2"/>
    </row>
    <row r="606" spans="1:1" ht="13.5" customHeight="1" x14ac:dyDescent="0.25">
      <c r="A606" s="2"/>
    </row>
    <row r="607" spans="1:1" ht="13.5" customHeight="1" x14ac:dyDescent="0.25">
      <c r="A607" s="2"/>
    </row>
    <row r="608" spans="1:1" ht="13.5" customHeight="1" x14ac:dyDescent="0.25">
      <c r="A608" s="2"/>
    </row>
    <row r="609" spans="1:1" ht="13.5" customHeight="1" x14ac:dyDescent="0.25">
      <c r="A609" s="2"/>
    </row>
    <row r="610" spans="1:1" ht="13.5" customHeight="1" x14ac:dyDescent="0.25">
      <c r="A610" s="2"/>
    </row>
    <row r="611" spans="1:1" ht="13.5" customHeight="1" x14ac:dyDescent="0.25">
      <c r="A611" s="2"/>
    </row>
    <row r="612" spans="1:1" ht="13.5" customHeight="1" x14ac:dyDescent="0.25">
      <c r="A612" s="2"/>
    </row>
    <row r="613" spans="1:1" ht="13.5" customHeight="1" x14ac:dyDescent="0.25">
      <c r="A613" s="2"/>
    </row>
    <row r="614" spans="1:1" ht="13.5" customHeight="1" x14ac:dyDescent="0.25">
      <c r="A614" s="2"/>
    </row>
    <row r="615" spans="1:1" ht="13.5" customHeight="1" x14ac:dyDescent="0.25">
      <c r="A615" s="2"/>
    </row>
    <row r="616" spans="1:1" ht="13.5" customHeight="1" x14ac:dyDescent="0.25">
      <c r="A616" s="2"/>
    </row>
    <row r="617" spans="1:1" ht="13.5" customHeight="1" x14ac:dyDescent="0.25">
      <c r="A617" s="2"/>
    </row>
    <row r="618" spans="1:1" ht="13.5" customHeight="1" x14ac:dyDescent="0.25">
      <c r="A618" s="2"/>
    </row>
    <row r="619" spans="1:1" ht="13.5" customHeight="1" x14ac:dyDescent="0.25">
      <c r="A619" s="2"/>
    </row>
    <row r="620" spans="1:1" ht="13.5" customHeight="1" x14ac:dyDescent="0.25">
      <c r="A620" s="2"/>
    </row>
    <row r="621" spans="1:1" ht="13.5" customHeight="1" x14ac:dyDescent="0.25">
      <c r="A621" s="2"/>
    </row>
    <row r="622" spans="1:1" ht="13.5" customHeight="1" x14ac:dyDescent="0.25">
      <c r="A622" s="2"/>
    </row>
    <row r="623" spans="1:1" ht="13.5" customHeight="1" x14ac:dyDescent="0.25">
      <c r="A623" s="2"/>
    </row>
    <row r="624" spans="1:1" ht="13.5" customHeight="1" x14ac:dyDescent="0.25">
      <c r="A624" s="2"/>
    </row>
    <row r="625" spans="1:1" ht="13.5" customHeight="1" x14ac:dyDescent="0.25">
      <c r="A625" s="2"/>
    </row>
    <row r="626" spans="1:1" ht="13.5" customHeight="1" x14ac:dyDescent="0.25">
      <c r="A626" s="2"/>
    </row>
    <row r="627" spans="1:1" ht="13.5" customHeight="1" x14ac:dyDescent="0.25">
      <c r="A627" s="2"/>
    </row>
    <row r="628" spans="1:1" ht="13.5" customHeight="1" x14ac:dyDescent="0.25">
      <c r="A628" s="2"/>
    </row>
    <row r="629" spans="1:1" ht="13.5" customHeight="1" x14ac:dyDescent="0.25">
      <c r="A629" s="2"/>
    </row>
    <row r="630" spans="1:1" ht="13.5" customHeight="1" x14ac:dyDescent="0.25">
      <c r="A630" s="2"/>
    </row>
    <row r="631" spans="1:1" ht="13.5" customHeight="1" x14ac:dyDescent="0.25">
      <c r="A631" s="2"/>
    </row>
    <row r="632" spans="1:1" ht="13.5" customHeight="1" x14ac:dyDescent="0.25">
      <c r="A632" s="2"/>
    </row>
    <row r="633" spans="1:1" ht="13.5" customHeight="1" x14ac:dyDescent="0.25">
      <c r="A633" s="2"/>
    </row>
    <row r="634" spans="1:1" ht="13.5" customHeight="1" x14ac:dyDescent="0.25">
      <c r="A634" s="2"/>
    </row>
    <row r="635" spans="1:1" ht="13.5" customHeight="1" x14ac:dyDescent="0.25">
      <c r="A635" s="2"/>
    </row>
    <row r="636" spans="1:1" ht="13.5" customHeight="1" x14ac:dyDescent="0.25">
      <c r="A636" s="2"/>
    </row>
    <row r="637" spans="1:1" ht="13.5" customHeight="1" x14ac:dyDescent="0.25">
      <c r="A637" s="2"/>
    </row>
    <row r="638" spans="1:1" ht="13.5" customHeight="1" x14ac:dyDescent="0.25">
      <c r="A638" s="2"/>
    </row>
    <row r="639" spans="1:1" ht="13.5" customHeight="1" x14ac:dyDescent="0.25">
      <c r="A639" s="2"/>
    </row>
    <row r="640" spans="1:1" ht="13.5" customHeight="1" x14ac:dyDescent="0.25">
      <c r="A640" s="2"/>
    </row>
    <row r="641" spans="1:1" ht="13.5" customHeight="1" x14ac:dyDescent="0.25">
      <c r="A641" s="2"/>
    </row>
    <row r="642" spans="1:1" ht="13.5" customHeight="1" x14ac:dyDescent="0.25">
      <c r="A642" s="2"/>
    </row>
    <row r="643" spans="1:1" ht="13.5" customHeight="1" x14ac:dyDescent="0.25">
      <c r="A643" s="2"/>
    </row>
    <row r="644" spans="1:1" ht="13.5" customHeight="1" x14ac:dyDescent="0.25">
      <c r="A644" s="2"/>
    </row>
    <row r="645" spans="1:1" ht="13.5" customHeight="1" x14ac:dyDescent="0.25">
      <c r="A645" s="2"/>
    </row>
    <row r="646" spans="1:1" ht="13.5" customHeight="1" x14ac:dyDescent="0.25">
      <c r="A646" s="2"/>
    </row>
    <row r="647" spans="1:1" ht="13.5" customHeight="1" x14ac:dyDescent="0.25">
      <c r="A647" s="2"/>
    </row>
    <row r="648" spans="1:1" ht="13.5" customHeight="1" x14ac:dyDescent="0.25">
      <c r="A648" s="2"/>
    </row>
    <row r="649" spans="1:1" ht="13.5" customHeight="1" x14ac:dyDescent="0.25">
      <c r="A649" s="2"/>
    </row>
    <row r="650" spans="1:1" ht="13.5" customHeight="1" x14ac:dyDescent="0.25">
      <c r="A650" s="2"/>
    </row>
    <row r="651" spans="1:1" ht="13.5" customHeight="1" x14ac:dyDescent="0.25">
      <c r="A651" s="2"/>
    </row>
    <row r="652" spans="1:1" ht="13.5" customHeight="1" x14ac:dyDescent="0.25">
      <c r="A652" s="2"/>
    </row>
    <row r="653" spans="1:1" ht="13.5" customHeight="1" x14ac:dyDescent="0.25">
      <c r="A653" s="2"/>
    </row>
    <row r="654" spans="1:1" ht="13.5" customHeight="1" x14ac:dyDescent="0.25">
      <c r="A654" s="2"/>
    </row>
    <row r="655" spans="1:1" ht="13.5" customHeight="1" x14ac:dyDescent="0.25">
      <c r="A655" s="2"/>
    </row>
    <row r="656" spans="1:1" ht="13.5" customHeight="1" x14ac:dyDescent="0.25">
      <c r="A656" s="2"/>
    </row>
    <row r="657" spans="1:1" ht="13.5" customHeight="1" x14ac:dyDescent="0.25">
      <c r="A657" s="2"/>
    </row>
    <row r="658" spans="1:1" ht="13.5" customHeight="1" x14ac:dyDescent="0.25">
      <c r="A658" s="2"/>
    </row>
    <row r="659" spans="1:1" ht="13.5" customHeight="1" x14ac:dyDescent="0.25">
      <c r="A659" s="2"/>
    </row>
    <row r="660" spans="1:1" ht="13.5" customHeight="1" x14ac:dyDescent="0.25">
      <c r="A660" s="2"/>
    </row>
    <row r="661" spans="1:1" ht="13.5" customHeight="1" x14ac:dyDescent="0.25">
      <c r="A661" s="2"/>
    </row>
    <row r="662" spans="1:1" ht="13.5" customHeight="1" x14ac:dyDescent="0.25">
      <c r="A662" s="2"/>
    </row>
    <row r="663" spans="1:1" ht="13.5" customHeight="1" x14ac:dyDescent="0.25">
      <c r="A663" s="2"/>
    </row>
    <row r="664" spans="1:1" ht="13.5" customHeight="1" x14ac:dyDescent="0.25">
      <c r="A664" s="2"/>
    </row>
    <row r="665" spans="1:1" ht="13.5" customHeight="1" x14ac:dyDescent="0.25">
      <c r="A665" s="2"/>
    </row>
    <row r="666" spans="1:1" ht="13.5" customHeight="1" x14ac:dyDescent="0.25">
      <c r="A666" s="2"/>
    </row>
    <row r="667" spans="1:1" ht="13.5" customHeight="1" x14ac:dyDescent="0.25">
      <c r="A667" s="2"/>
    </row>
    <row r="668" spans="1:1" ht="13.5" customHeight="1" x14ac:dyDescent="0.25">
      <c r="A668" s="2"/>
    </row>
    <row r="669" spans="1:1" ht="13.5" customHeight="1" x14ac:dyDescent="0.25">
      <c r="A669" s="2"/>
    </row>
    <row r="670" spans="1:1" ht="13.5" customHeight="1" x14ac:dyDescent="0.25">
      <c r="A670" s="2"/>
    </row>
    <row r="671" spans="1:1" ht="13.5" customHeight="1" x14ac:dyDescent="0.25">
      <c r="A671" s="2"/>
    </row>
    <row r="672" spans="1:1" ht="13.5" customHeight="1" x14ac:dyDescent="0.25">
      <c r="A672" s="2"/>
    </row>
    <row r="673" spans="1:1" ht="13.5" customHeight="1" x14ac:dyDescent="0.25">
      <c r="A673" s="2"/>
    </row>
    <row r="674" spans="1:1" ht="13.5" customHeight="1" x14ac:dyDescent="0.25">
      <c r="A674" s="2"/>
    </row>
    <row r="675" spans="1:1" ht="13.5" customHeight="1" x14ac:dyDescent="0.25">
      <c r="A675" s="2"/>
    </row>
    <row r="676" spans="1:1" ht="13.5" customHeight="1" x14ac:dyDescent="0.25">
      <c r="A676" s="2"/>
    </row>
    <row r="677" spans="1:1" ht="13.5" customHeight="1" x14ac:dyDescent="0.25">
      <c r="A677" s="2"/>
    </row>
    <row r="678" spans="1:1" ht="13.5" customHeight="1" x14ac:dyDescent="0.25">
      <c r="A678" s="2"/>
    </row>
    <row r="679" spans="1:1" ht="13.5" customHeight="1" x14ac:dyDescent="0.25">
      <c r="A679" s="2"/>
    </row>
    <row r="680" spans="1:1" ht="13.5" customHeight="1" x14ac:dyDescent="0.25">
      <c r="A680" s="2"/>
    </row>
    <row r="681" spans="1:1" ht="13.5" customHeight="1" x14ac:dyDescent="0.25">
      <c r="A681" s="2"/>
    </row>
    <row r="682" spans="1:1" ht="13.5" customHeight="1" x14ac:dyDescent="0.25">
      <c r="A682" s="2"/>
    </row>
    <row r="683" spans="1:1" ht="13.5" customHeight="1" x14ac:dyDescent="0.25">
      <c r="A683" s="2"/>
    </row>
    <row r="684" spans="1:1" ht="13.5" customHeight="1" x14ac:dyDescent="0.25">
      <c r="A684" s="2"/>
    </row>
    <row r="685" spans="1:1" ht="13.5" customHeight="1" x14ac:dyDescent="0.25">
      <c r="A685" s="2"/>
    </row>
    <row r="686" spans="1:1" ht="13.5" customHeight="1" x14ac:dyDescent="0.25">
      <c r="A686" s="2"/>
    </row>
    <row r="687" spans="1:1" ht="13.5" customHeight="1" x14ac:dyDescent="0.25">
      <c r="A687" s="2"/>
    </row>
    <row r="688" spans="1:1" ht="13.5" customHeight="1" x14ac:dyDescent="0.25">
      <c r="A688" s="2"/>
    </row>
    <row r="689" spans="1:1" ht="13.5" customHeight="1" x14ac:dyDescent="0.25">
      <c r="A689" s="2"/>
    </row>
    <row r="690" spans="1:1" ht="13.5" customHeight="1" x14ac:dyDescent="0.25">
      <c r="A690" s="2"/>
    </row>
    <row r="691" spans="1:1" ht="13.5" customHeight="1" x14ac:dyDescent="0.25">
      <c r="A691" s="2"/>
    </row>
    <row r="692" spans="1:1" ht="13.5" customHeight="1" x14ac:dyDescent="0.25">
      <c r="A692" s="2"/>
    </row>
    <row r="693" spans="1:1" ht="13.5" customHeight="1" x14ac:dyDescent="0.25">
      <c r="A693" s="2"/>
    </row>
    <row r="694" spans="1:1" ht="13.5" customHeight="1" x14ac:dyDescent="0.25">
      <c r="A694" s="2"/>
    </row>
    <row r="695" spans="1:1" ht="13.5" customHeight="1" x14ac:dyDescent="0.25">
      <c r="A695" s="2"/>
    </row>
    <row r="696" spans="1:1" ht="13.5" customHeight="1" x14ac:dyDescent="0.25">
      <c r="A696" s="2"/>
    </row>
    <row r="697" spans="1:1" ht="13.5" customHeight="1" x14ac:dyDescent="0.25">
      <c r="A697" s="2"/>
    </row>
    <row r="698" spans="1:1" ht="13.5" customHeight="1" x14ac:dyDescent="0.25">
      <c r="A698" s="2"/>
    </row>
    <row r="699" spans="1:1" ht="13.5" customHeight="1" x14ac:dyDescent="0.25">
      <c r="A699" s="2"/>
    </row>
    <row r="700" spans="1:1" ht="13.5" customHeight="1" x14ac:dyDescent="0.25">
      <c r="A700" s="2"/>
    </row>
    <row r="701" spans="1:1" ht="13.5" customHeight="1" x14ac:dyDescent="0.25">
      <c r="A701" s="2"/>
    </row>
    <row r="702" spans="1:1" ht="13.5" customHeight="1" x14ac:dyDescent="0.25">
      <c r="A702" s="2"/>
    </row>
    <row r="703" spans="1:1" ht="13.5" customHeight="1" x14ac:dyDescent="0.25">
      <c r="A703" s="2"/>
    </row>
    <row r="704" spans="1:1" ht="13.5" customHeight="1" x14ac:dyDescent="0.25">
      <c r="A704" s="2"/>
    </row>
    <row r="705" spans="1:1" ht="13.5" customHeight="1" x14ac:dyDescent="0.25">
      <c r="A705" s="2"/>
    </row>
    <row r="706" spans="1:1" ht="13.5" customHeight="1" x14ac:dyDescent="0.25">
      <c r="A706" s="2"/>
    </row>
    <row r="707" spans="1:1" ht="13.5" customHeight="1" x14ac:dyDescent="0.25">
      <c r="A707" s="2"/>
    </row>
    <row r="708" spans="1:1" ht="13.5" customHeight="1" x14ac:dyDescent="0.25">
      <c r="A708" s="2"/>
    </row>
    <row r="709" spans="1:1" ht="13.5" customHeight="1" x14ac:dyDescent="0.25">
      <c r="A709" s="2"/>
    </row>
    <row r="710" spans="1:1" ht="13.5" customHeight="1" x14ac:dyDescent="0.25">
      <c r="A710" s="2"/>
    </row>
    <row r="711" spans="1:1" ht="13.5" customHeight="1" x14ac:dyDescent="0.25">
      <c r="A711" s="2"/>
    </row>
    <row r="712" spans="1:1" ht="13.5" customHeight="1" x14ac:dyDescent="0.25">
      <c r="A712" s="2"/>
    </row>
    <row r="713" spans="1:1" ht="13.5" customHeight="1" x14ac:dyDescent="0.25">
      <c r="A713" s="2"/>
    </row>
    <row r="714" spans="1:1" ht="13.5" customHeight="1" x14ac:dyDescent="0.25">
      <c r="A714" s="2"/>
    </row>
    <row r="715" spans="1:1" ht="13.5" customHeight="1" x14ac:dyDescent="0.25">
      <c r="A715" s="2"/>
    </row>
    <row r="716" spans="1:1" ht="13.5" customHeight="1" x14ac:dyDescent="0.25">
      <c r="A716" s="2"/>
    </row>
    <row r="717" spans="1:1" ht="13.5" customHeight="1" x14ac:dyDescent="0.25">
      <c r="A717" s="2"/>
    </row>
    <row r="718" spans="1:1" ht="13.5" customHeight="1" x14ac:dyDescent="0.25">
      <c r="A718" s="2"/>
    </row>
    <row r="719" spans="1:1" ht="13.5" customHeight="1" x14ac:dyDescent="0.25">
      <c r="A719" s="2"/>
    </row>
    <row r="720" spans="1:1" ht="13.5" customHeight="1" x14ac:dyDescent="0.25">
      <c r="A720" s="2"/>
    </row>
    <row r="721" spans="1:1" ht="13.5" customHeight="1" x14ac:dyDescent="0.25">
      <c r="A721" s="2"/>
    </row>
    <row r="722" spans="1:1" ht="13.5" customHeight="1" x14ac:dyDescent="0.25">
      <c r="A722" s="2"/>
    </row>
    <row r="723" spans="1:1" ht="13.5" customHeight="1" x14ac:dyDescent="0.25">
      <c r="A723" s="2"/>
    </row>
    <row r="724" spans="1:1" ht="13.5" customHeight="1" x14ac:dyDescent="0.25">
      <c r="A724" s="2"/>
    </row>
    <row r="725" spans="1:1" ht="13.5" customHeight="1" x14ac:dyDescent="0.25">
      <c r="A725" s="2"/>
    </row>
    <row r="726" spans="1:1" ht="13.5" customHeight="1" x14ac:dyDescent="0.25">
      <c r="A726" s="2"/>
    </row>
    <row r="727" spans="1:1" ht="13.5" customHeight="1" x14ac:dyDescent="0.25">
      <c r="A727" s="2"/>
    </row>
    <row r="728" spans="1:1" ht="13.5" customHeight="1" x14ac:dyDescent="0.25">
      <c r="A728" s="2"/>
    </row>
    <row r="729" spans="1:1" ht="13.5" customHeight="1" x14ac:dyDescent="0.25">
      <c r="A729" s="2"/>
    </row>
    <row r="730" spans="1:1" ht="13.5" customHeight="1" x14ac:dyDescent="0.25">
      <c r="A730" s="2"/>
    </row>
    <row r="731" spans="1:1" ht="13.5" customHeight="1" x14ac:dyDescent="0.25">
      <c r="A731" s="2"/>
    </row>
    <row r="732" spans="1:1" ht="13.5" customHeight="1" x14ac:dyDescent="0.25">
      <c r="A732" s="2"/>
    </row>
    <row r="733" spans="1:1" ht="13.5" customHeight="1" x14ac:dyDescent="0.25">
      <c r="A733" s="2"/>
    </row>
    <row r="734" spans="1:1" ht="13.5" customHeight="1" x14ac:dyDescent="0.25">
      <c r="A734" s="2"/>
    </row>
    <row r="735" spans="1:1" ht="13.5" customHeight="1" x14ac:dyDescent="0.25">
      <c r="A735" s="2"/>
    </row>
    <row r="736" spans="1:1" ht="13.5" customHeight="1" x14ac:dyDescent="0.25">
      <c r="A736" s="2"/>
    </row>
    <row r="737" spans="1:1" ht="13.5" customHeight="1" x14ac:dyDescent="0.25">
      <c r="A737" s="2"/>
    </row>
    <row r="738" spans="1:1" ht="13.5" customHeight="1" x14ac:dyDescent="0.25">
      <c r="A738" s="2"/>
    </row>
    <row r="739" spans="1:1" ht="13.5" customHeight="1" x14ac:dyDescent="0.25">
      <c r="A739" s="2"/>
    </row>
    <row r="740" spans="1:1" ht="13.5" customHeight="1" x14ac:dyDescent="0.25">
      <c r="A740" s="2"/>
    </row>
    <row r="741" spans="1:1" ht="13.5" customHeight="1" x14ac:dyDescent="0.25">
      <c r="A741" s="2"/>
    </row>
    <row r="742" spans="1:1" ht="13.5" customHeight="1" x14ac:dyDescent="0.25">
      <c r="A742" s="2"/>
    </row>
    <row r="743" spans="1:1" ht="13.5" customHeight="1" x14ac:dyDescent="0.25">
      <c r="A743" s="2"/>
    </row>
    <row r="744" spans="1:1" ht="13.5" customHeight="1" x14ac:dyDescent="0.25">
      <c r="A744" s="2"/>
    </row>
    <row r="745" spans="1:1" ht="13.5" customHeight="1" x14ac:dyDescent="0.25">
      <c r="A745" s="2"/>
    </row>
    <row r="746" spans="1:1" ht="13.5" customHeight="1" x14ac:dyDescent="0.25">
      <c r="A746" s="2"/>
    </row>
    <row r="747" spans="1:1" ht="13.5" customHeight="1" x14ac:dyDescent="0.25">
      <c r="A747" s="2"/>
    </row>
    <row r="748" spans="1:1" ht="13.5" customHeight="1" x14ac:dyDescent="0.25">
      <c r="A748" s="2"/>
    </row>
    <row r="749" spans="1:1" ht="13.5" customHeight="1" x14ac:dyDescent="0.25">
      <c r="A749" s="2"/>
    </row>
    <row r="750" spans="1:1" ht="13.5" customHeight="1" x14ac:dyDescent="0.25">
      <c r="A750" s="2"/>
    </row>
    <row r="751" spans="1:1" ht="13.5" customHeight="1" x14ac:dyDescent="0.25">
      <c r="A751" s="2"/>
    </row>
    <row r="752" spans="1:1" ht="13.5" customHeight="1" x14ac:dyDescent="0.25">
      <c r="A752" s="2"/>
    </row>
    <row r="753" spans="1:1" ht="13.5" customHeight="1" x14ac:dyDescent="0.25">
      <c r="A753" s="2"/>
    </row>
    <row r="754" spans="1:1" ht="13.5" customHeight="1" x14ac:dyDescent="0.25">
      <c r="A754" s="2"/>
    </row>
    <row r="755" spans="1:1" ht="13.5" customHeight="1" x14ac:dyDescent="0.25">
      <c r="A755" s="2"/>
    </row>
    <row r="756" spans="1:1" ht="13.5" customHeight="1" x14ac:dyDescent="0.25">
      <c r="A756" s="2"/>
    </row>
    <row r="757" spans="1:1" ht="13.5" customHeight="1" x14ac:dyDescent="0.25">
      <c r="A757" s="2"/>
    </row>
    <row r="758" spans="1:1" ht="13.5" customHeight="1" x14ac:dyDescent="0.25">
      <c r="A758" s="2"/>
    </row>
    <row r="759" spans="1:1" ht="13.5" customHeight="1" x14ac:dyDescent="0.25">
      <c r="A759" s="2"/>
    </row>
    <row r="760" spans="1:1" ht="13.5" customHeight="1" x14ac:dyDescent="0.25">
      <c r="A760" s="2"/>
    </row>
    <row r="761" spans="1:1" ht="13.5" customHeight="1" x14ac:dyDescent="0.25">
      <c r="A761" s="2"/>
    </row>
    <row r="762" spans="1:1" ht="13.5" customHeight="1" x14ac:dyDescent="0.25">
      <c r="A762" s="2"/>
    </row>
    <row r="763" spans="1:1" ht="13.5" customHeight="1" x14ac:dyDescent="0.25">
      <c r="A763" s="2"/>
    </row>
    <row r="764" spans="1:1" ht="13.5" customHeight="1" x14ac:dyDescent="0.25">
      <c r="A764" s="2"/>
    </row>
    <row r="765" spans="1:1" ht="13.5" customHeight="1" x14ac:dyDescent="0.25">
      <c r="A765" s="2"/>
    </row>
    <row r="766" spans="1:1" ht="13.5" customHeight="1" x14ac:dyDescent="0.25">
      <c r="A766" s="2"/>
    </row>
    <row r="767" spans="1:1" ht="13.5" customHeight="1" x14ac:dyDescent="0.25">
      <c r="A767" s="2"/>
    </row>
    <row r="768" spans="1:1" ht="13.5" customHeight="1" x14ac:dyDescent="0.25">
      <c r="A768" s="2"/>
    </row>
    <row r="769" spans="1:1" ht="13.5" customHeight="1" x14ac:dyDescent="0.25">
      <c r="A769" s="2"/>
    </row>
    <row r="770" spans="1:1" ht="13.5" customHeight="1" x14ac:dyDescent="0.25">
      <c r="A770" s="2"/>
    </row>
    <row r="771" spans="1:1" ht="13.5" customHeight="1" x14ac:dyDescent="0.25">
      <c r="A771" s="2"/>
    </row>
    <row r="772" spans="1:1" ht="13.5" customHeight="1" x14ac:dyDescent="0.25">
      <c r="A772" s="2"/>
    </row>
    <row r="773" spans="1:1" ht="13.5" customHeight="1" x14ac:dyDescent="0.25">
      <c r="A773" s="2"/>
    </row>
    <row r="774" spans="1:1" ht="13.5" customHeight="1" x14ac:dyDescent="0.25">
      <c r="A774" s="2"/>
    </row>
    <row r="775" spans="1:1" ht="13.5" customHeight="1" x14ac:dyDescent="0.25">
      <c r="A775" s="2"/>
    </row>
    <row r="776" spans="1:1" ht="13.5" customHeight="1" x14ac:dyDescent="0.25">
      <c r="A776" s="2"/>
    </row>
    <row r="777" spans="1:1" ht="13.5" customHeight="1" x14ac:dyDescent="0.25">
      <c r="A777" s="2"/>
    </row>
    <row r="778" spans="1:1" ht="13.5" customHeight="1" x14ac:dyDescent="0.25">
      <c r="A778" s="2"/>
    </row>
    <row r="779" spans="1:1" ht="13.5" customHeight="1" x14ac:dyDescent="0.25">
      <c r="A779" s="2"/>
    </row>
    <row r="780" spans="1:1" ht="13.5" customHeight="1" x14ac:dyDescent="0.25">
      <c r="A780" s="2"/>
    </row>
    <row r="781" spans="1:1" ht="13.5" customHeight="1" x14ac:dyDescent="0.25">
      <c r="A781" s="2"/>
    </row>
    <row r="782" spans="1:1" ht="13.5" customHeight="1" x14ac:dyDescent="0.25">
      <c r="A782" s="2"/>
    </row>
    <row r="783" spans="1:1" ht="13.5" customHeight="1" x14ac:dyDescent="0.25">
      <c r="A783" s="2"/>
    </row>
    <row r="784" spans="1:1" ht="13.5" customHeight="1" x14ac:dyDescent="0.25">
      <c r="A784" s="2"/>
    </row>
    <row r="785" spans="1:1" ht="13.5" customHeight="1" x14ac:dyDescent="0.25">
      <c r="A785" s="2"/>
    </row>
    <row r="786" spans="1:1" ht="13.5" customHeight="1" x14ac:dyDescent="0.25">
      <c r="A786" s="2"/>
    </row>
    <row r="787" spans="1:1" ht="13.5" customHeight="1" x14ac:dyDescent="0.25">
      <c r="A787" s="2"/>
    </row>
    <row r="788" spans="1:1" ht="13.5" customHeight="1" x14ac:dyDescent="0.25">
      <c r="A788" s="2"/>
    </row>
    <row r="789" spans="1:1" ht="13.5" customHeight="1" x14ac:dyDescent="0.25">
      <c r="A789" s="2"/>
    </row>
    <row r="790" spans="1:1" ht="13.5" customHeight="1" x14ac:dyDescent="0.25">
      <c r="A790" s="2"/>
    </row>
    <row r="791" spans="1:1" ht="13.5" customHeight="1" x14ac:dyDescent="0.25">
      <c r="A791" s="2"/>
    </row>
    <row r="792" spans="1:1" ht="13.5" customHeight="1" x14ac:dyDescent="0.25">
      <c r="A792" s="2"/>
    </row>
    <row r="793" spans="1:1" ht="13.5" customHeight="1" x14ac:dyDescent="0.25">
      <c r="A793" s="2"/>
    </row>
    <row r="794" spans="1:1" ht="13.5" customHeight="1" x14ac:dyDescent="0.25">
      <c r="A794" s="2"/>
    </row>
    <row r="795" spans="1:1" ht="13.5" customHeight="1" x14ac:dyDescent="0.25">
      <c r="A795" s="2"/>
    </row>
    <row r="796" spans="1:1" ht="13.5" customHeight="1" x14ac:dyDescent="0.25">
      <c r="A796" s="2"/>
    </row>
    <row r="797" spans="1:1" ht="13.5" customHeight="1" x14ac:dyDescent="0.25">
      <c r="A797" s="2"/>
    </row>
    <row r="798" spans="1:1" ht="13.5" customHeight="1" x14ac:dyDescent="0.25">
      <c r="A798" s="2"/>
    </row>
    <row r="799" spans="1:1" ht="13.5" customHeight="1" x14ac:dyDescent="0.25">
      <c r="A799" s="2"/>
    </row>
    <row r="800" spans="1:1" ht="13.5" customHeight="1" x14ac:dyDescent="0.25">
      <c r="A800" s="2"/>
    </row>
    <row r="801" spans="1:1" ht="13.5" customHeight="1" x14ac:dyDescent="0.25">
      <c r="A801" s="2"/>
    </row>
    <row r="802" spans="1:1" ht="13.5" customHeight="1" x14ac:dyDescent="0.25">
      <c r="A802" s="2"/>
    </row>
    <row r="803" spans="1:1" ht="13.5" customHeight="1" x14ac:dyDescent="0.25">
      <c r="A803" s="2"/>
    </row>
    <row r="804" spans="1:1" ht="13.5" customHeight="1" x14ac:dyDescent="0.25">
      <c r="A804" s="2"/>
    </row>
    <row r="805" spans="1:1" ht="13.5" customHeight="1" x14ac:dyDescent="0.25">
      <c r="A805" s="2"/>
    </row>
    <row r="806" spans="1:1" ht="13.5" customHeight="1" x14ac:dyDescent="0.25">
      <c r="A806" s="2"/>
    </row>
    <row r="807" spans="1:1" ht="13.5" customHeight="1" x14ac:dyDescent="0.25">
      <c r="A807" s="2"/>
    </row>
    <row r="808" spans="1:1" ht="13.5" customHeight="1" x14ac:dyDescent="0.25">
      <c r="A808" s="2"/>
    </row>
    <row r="809" spans="1:1" ht="13.5" customHeight="1" x14ac:dyDescent="0.25">
      <c r="A809" s="2"/>
    </row>
    <row r="810" spans="1:1" ht="13.5" customHeight="1" x14ac:dyDescent="0.25">
      <c r="A810" s="2"/>
    </row>
    <row r="811" spans="1:1" ht="13.5" customHeight="1" x14ac:dyDescent="0.25">
      <c r="A811" s="2"/>
    </row>
    <row r="812" spans="1:1" ht="13.5" customHeight="1" x14ac:dyDescent="0.25">
      <c r="A812" s="2"/>
    </row>
    <row r="813" spans="1:1" ht="13.5" customHeight="1" x14ac:dyDescent="0.25">
      <c r="A813" s="2"/>
    </row>
    <row r="814" spans="1:1" ht="13.5" customHeight="1" x14ac:dyDescent="0.25">
      <c r="A814" s="2"/>
    </row>
    <row r="815" spans="1:1" ht="13.5" customHeight="1" x14ac:dyDescent="0.25">
      <c r="A815" s="2"/>
    </row>
    <row r="816" spans="1:1" ht="13.5" customHeight="1" x14ac:dyDescent="0.25">
      <c r="A816" s="2"/>
    </row>
    <row r="817" spans="1:1" ht="13.5" customHeight="1" x14ac:dyDescent="0.25">
      <c r="A817" s="2"/>
    </row>
    <row r="818" spans="1:1" ht="13.5" customHeight="1" x14ac:dyDescent="0.25">
      <c r="A818" s="2"/>
    </row>
    <row r="819" spans="1:1" ht="13.5" customHeight="1" x14ac:dyDescent="0.25">
      <c r="A819" s="2"/>
    </row>
    <row r="820" spans="1:1" ht="13.5" customHeight="1" x14ac:dyDescent="0.25">
      <c r="A820" s="2"/>
    </row>
    <row r="821" spans="1:1" ht="13.5" customHeight="1" x14ac:dyDescent="0.25">
      <c r="A821" s="2"/>
    </row>
    <row r="822" spans="1:1" ht="13.5" customHeight="1" x14ac:dyDescent="0.25">
      <c r="A822" s="2"/>
    </row>
    <row r="823" spans="1:1" ht="13.5" customHeight="1" x14ac:dyDescent="0.25">
      <c r="A823" s="2"/>
    </row>
    <row r="824" spans="1:1" ht="13.5" customHeight="1" x14ac:dyDescent="0.25">
      <c r="A824" s="2"/>
    </row>
    <row r="825" spans="1:1" ht="13.5" customHeight="1" x14ac:dyDescent="0.25">
      <c r="A825" s="2"/>
    </row>
    <row r="826" spans="1:1" ht="13.5" customHeight="1" x14ac:dyDescent="0.25">
      <c r="A826" s="2"/>
    </row>
    <row r="827" spans="1:1" ht="13.5" customHeight="1" x14ac:dyDescent="0.25">
      <c r="A827" s="2"/>
    </row>
    <row r="828" spans="1:1" ht="13.5" customHeight="1" x14ac:dyDescent="0.25">
      <c r="A828" s="2"/>
    </row>
    <row r="829" spans="1:1" ht="13.5" customHeight="1" x14ac:dyDescent="0.25">
      <c r="A829" s="2"/>
    </row>
    <row r="830" spans="1:1" ht="13.5" customHeight="1" x14ac:dyDescent="0.25">
      <c r="A830" s="2"/>
    </row>
    <row r="831" spans="1:1" ht="13.5" customHeight="1" x14ac:dyDescent="0.25">
      <c r="A831" s="2"/>
    </row>
    <row r="832" spans="1:1" ht="13.5" customHeight="1" x14ac:dyDescent="0.25">
      <c r="A832" s="2"/>
    </row>
    <row r="833" spans="1:1" ht="13.5" customHeight="1" x14ac:dyDescent="0.25">
      <c r="A833" s="2"/>
    </row>
    <row r="834" spans="1:1" ht="13.5" customHeight="1" x14ac:dyDescent="0.25">
      <c r="A834" s="2"/>
    </row>
    <row r="835" spans="1:1" ht="13.5" customHeight="1" x14ac:dyDescent="0.25">
      <c r="A835" s="2"/>
    </row>
    <row r="836" spans="1:1" ht="13.5" customHeight="1" x14ac:dyDescent="0.25">
      <c r="A836" s="2"/>
    </row>
    <row r="837" spans="1:1" ht="13.5" customHeight="1" x14ac:dyDescent="0.25">
      <c r="A837" s="2"/>
    </row>
    <row r="838" spans="1:1" ht="13.5" customHeight="1" x14ac:dyDescent="0.25">
      <c r="A838" s="2"/>
    </row>
    <row r="839" spans="1:1" ht="13.5" customHeight="1" x14ac:dyDescent="0.25">
      <c r="A839" s="2"/>
    </row>
    <row r="840" spans="1:1" ht="13.5" customHeight="1" x14ac:dyDescent="0.25">
      <c r="A840" s="2"/>
    </row>
    <row r="841" spans="1:1" ht="13.5" customHeight="1" x14ac:dyDescent="0.25">
      <c r="A841" s="2"/>
    </row>
    <row r="842" spans="1:1" ht="13.5" customHeight="1" x14ac:dyDescent="0.25">
      <c r="A842" s="2"/>
    </row>
    <row r="843" spans="1:1" ht="13.5" customHeight="1" x14ac:dyDescent="0.25">
      <c r="A843" s="2"/>
    </row>
    <row r="844" spans="1:1" ht="13.5" customHeight="1" x14ac:dyDescent="0.25">
      <c r="A844" s="2"/>
    </row>
    <row r="845" spans="1:1" ht="13.5" customHeight="1" x14ac:dyDescent="0.25">
      <c r="A845" s="2"/>
    </row>
    <row r="846" spans="1:1" ht="13.5" customHeight="1" x14ac:dyDescent="0.25">
      <c r="A846" s="2"/>
    </row>
    <row r="847" spans="1:1" ht="13.5" customHeight="1" x14ac:dyDescent="0.25">
      <c r="A847" s="2"/>
    </row>
    <row r="848" spans="1:1" ht="13.5" customHeight="1" x14ac:dyDescent="0.25">
      <c r="A848" s="2"/>
    </row>
    <row r="849" spans="1:1" ht="13.5" customHeight="1" x14ac:dyDescent="0.25">
      <c r="A849" s="2"/>
    </row>
    <row r="850" spans="1:1" ht="13.5" customHeight="1" x14ac:dyDescent="0.25">
      <c r="A850" s="2"/>
    </row>
    <row r="851" spans="1:1" ht="13.5" customHeight="1" x14ac:dyDescent="0.25">
      <c r="A851" s="2"/>
    </row>
    <row r="852" spans="1:1" ht="13.5" customHeight="1" x14ac:dyDescent="0.25">
      <c r="A852" s="2"/>
    </row>
    <row r="853" spans="1:1" ht="13.5" customHeight="1" x14ac:dyDescent="0.25">
      <c r="A853" s="2"/>
    </row>
    <row r="854" spans="1:1" ht="13.5" customHeight="1" x14ac:dyDescent="0.25">
      <c r="A854" s="2"/>
    </row>
    <row r="855" spans="1:1" ht="13.5" customHeight="1" x14ac:dyDescent="0.25">
      <c r="A855" s="2"/>
    </row>
    <row r="856" spans="1:1" ht="13.5" customHeight="1" x14ac:dyDescent="0.25">
      <c r="A856" s="2"/>
    </row>
    <row r="857" spans="1:1" ht="13.5" customHeight="1" x14ac:dyDescent="0.25">
      <c r="A857" s="2"/>
    </row>
    <row r="858" spans="1:1" ht="13.5" customHeight="1" x14ac:dyDescent="0.25">
      <c r="A858" s="2"/>
    </row>
    <row r="859" spans="1:1" ht="13.5" customHeight="1" x14ac:dyDescent="0.25">
      <c r="A859" s="2"/>
    </row>
    <row r="860" spans="1:1" ht="13.5" customHeight="1" x14ac:dyDescent="0.25">
      <c r="A860" s="2"/>
    </row>
    <row r="861" spans="1:1" ht="13.5" customHeight="1" x14ac:dyDescent="0.25">
      <c r="A861" s="2"/>
    </row>
    <row r="862" spans="1:1" ht="13.5" customHeight="1" x14ac:dyDescent="0.25">
      <c r="A862" s="2"/>
    </row>
    <row r="863" spans="1:1" ht="13.5" customHeight="1" x14ac:dyDescent="0.25">
      <c r="A863" s="2"/>
    </row>
    <row r="864" spans="1:1" ht="13.5" customHeight="1" x14ac:dyDescent="0.25">
      <c r="A864" s="2"/>
    </row>
    <row r="865" spans="1:1" ht="13.5" customHeight="1" x14ac:dyDescent="0.25">
      <c r="A865" s="2"/>
    </row>
    <row r="866" spans="1:1" ht="13.5" customHeight="1" x14ac:dyDescent="0.25">
      <c r="A866" s="2"/>
    </row>
    <row r="867" spans="1:1" ht="13.5" customHeight="1" x14ac:dyDescent="0.25">
      <c r="A867" s="2"/>
    </row>
    <row r="868" spans="1:1" ht="13.5" customHeight="1" x14ac:dyDescent="0.25">
      <c r="A868" s="2"/>
    </row>
    <row r="869" spans="1:1" ht="13.5" customHeight="1" x14ac:dyDescent="0.25">
      <c r="A869" s="2"/>
    </row>
    <row r="870" spans="1:1" ht="13.5" customHeight="1" x14ac:dyDescent="0.25">
      <c r="A870" s="2"/>
    </row>
    <row r="871" spans="1:1" ht="13.5" customHeight="1" x14ac:dyDescent="0.25">
      <c r="A871" s="2"/>
    </row>
    <row r="872" spans="1:1" ht="13.5" customHeight="1" x14ac:dyDescent="0.25">
      <c r="A872" s="2"/>
    </row>
    <row r="873" spans="1:1" ht="13.5" customHeight="1" x14ac:dyDescent="0.25">
      <c r="A873" s="2"/>
    </row>
    <row r="874" spans="1:1" ht="13.5" customHeight="1" x14ac:dyDescent="0.25">
      <c r="A874" s="2"/>
    </row>
    <row r="875" spans="1:1" ht="13.5" customHeight="1" x14ac:dyDescent="0.25">
      <c r="A875" s="2"/>
    </row>
    <row r="876" spans="1:1" ht="13.5" customHeight="1" x14ac:dyDescent="0.25">
      <c r="A876" s="2"/>
    </row>
    <row r="877" spans="1:1" ht="13.5" customHeight="1" x14ac:dyDescent="0.25">
      <c r="A877" s="2"/>
    </row>
    <row r="878" spans="1:1" ht="13.5" customHeight="1" x14ac:dyDescent="0.25">
      <c r="A878" s="2"/>
    </row>
    <row r="879" spans="1:1" ht="13.5" customHeight="1" x14ac:dyDescent="0.25">
      <c r="A879" s="2"/>
    </row>
    <row r="880" spans="1:1" ht="13.5" customHeight="1" x14ac:dyDescent="0.25">
      <c r="A880" s="2"/>
    </row>
    <row r="881" spans="1:1" ht="13.5" customHeight="1" x14ac:dyDescent="0.25">
      <c r="A881" s="2"/>
    </row>
    <row r="882" spans="1:1" ht="13.5" customHeight="1" x14ac:dyDescent="0.25">
      <c r="A882" s="2"/>
    </row>
    <row r="883" spans="1:1" ht="13.5" customHeight="1" x14ac:dyDescent="0.25">
      <c r="A883" s="2"/>
    </row>
    <row r="884" spans="1:1" ht="13.5" customHeight="1" x14ac:dyDescent="0.25">
      <c r="A884" s="2"/>
    </row>
    <row r="885" spans="1:1" ht="13.5" customHeight="1" x14ac:dyDescent="0.25">
      <c r="A885" s="2"/>
    </row>
    <row r="886" spans="1:1" ht="13.5" customHeight="1" x14ac:dyDescent="0.25">
      <c r="A886" s="2"/>
    </row>
    <row r="887" spans="1:1" ht="13.5" customHeight="1" x14ac:dyDescent="0.25">
      <c r="A887" s="2"/>
    </row>
    <row r="888" spans="1:1" ht="13.5" customHeight="1" x14ac:dyDescent="0.25">
      <c r="A888" s="2"/>
    </row>
    <row r="889" spans="1:1" ht="13.5" customHeight="1" x14ac:dyDescent="0.25">
      <c r="A889" s="2"/>
    </row>
    <row r="890" spans="1:1" ht="13.5" customHeight="1" x14ac:dyDescent="0.25">
      <c r="A890" s="2"/>
    </row>
    <row r="891" spans="1:1" ht="13.5" customHeight="1" x14ac:dyDescent="0.25">
      <c r="A891" s="2"/>
    </row>
    <row r="892" spans="1:1" ht="13.5" customHeight="1" x14ac:dyDescent="0.25">
      <c r="A892" s="2"/>
    </row>
    <row r="893" spans="1:1" ht="13.5" customHeight="1" x14ac:dyDescent="0.25">
      <c r="A893" s="2"/>
    </row>
    <row r="894" spans="1:1" ht="13.5" customHeight="1" x14ac:dyDescent="0.25">
      <c r="A894" s="2"/>
    </row>
    <row r="895" spans="1:1" ht="13.5" customHeight="1" x14ac:dyDescent="0.25">
      <c r="A895" s="2"/>
    </row>
    <row r="896" spans="1:1" ht="13.5" customHeight="1" x14ac:dyDescent="0.25">
      <c r="A896" s="2"/>
    </row>
    <row r="897" spans="1:1" ht="13.5" customHeight="1" x14ac:dyDescent="0.25">
      <c r="A897" s="2"/>
    </row>
    <row r="898" spans="1:1" ht="13.5" customHeight="1" x14ac:dyDescent="0.25">
      <c r="A898" s="2"/>
    </row>
    <row r="899" spans="1:1" ht="13.5" customHeight="1" x14ac:dyDescent="0.25">
      <c r="A899" s="2"/>
    </row>
    <row r="900" spans="1:1" ht="13.5" customHeight="1" x14ac:dyDescent="0.25">
      <c r="A900" s="2"/>
    </row>
    <row r="901" spans="1:1" ht="13.5" customHeight="1" x14ac:dyDescent="0.25">
      <c r="A901" s="2"/>
    </row>
    <row r="902" spans="1:1" ht="13.5" customHeight="1" x14ac:dyDescent="0.25">
      <c r="A902" s="2"/>
    </row>
    <row r="903" spans="1:1" ht="13.5" customHeight="1" x14ac:dyDescent="0.25">
      <c r="A903" s="2"/>
    </row>
    <row r="904" spans="1:1" ht="13.5" customHeight="1" x14ac:dyDescent="0.25">
      <c r="A904" s="2"/>
    </row>
    <row r="905" spans="1:1" ht="13.5" customHeight="1" x14ac:dyDescent="0.25">
      <c r="A905" s="2"/>
    </row>
    <row r="906" spans="1:1" ht="13.5" customHeight="1" x14ac:dyDescent="0.25">
      <c r="A906" s="2"/>
    </row>
    <row r="907" spans="1:1" ht="13.5" customHeight="1" x14ac:dyDescent="0.25">
      <c r="A907" s="2"/>
    </row>
    <row r="908" spans="1:1" ht="13.5" customHeight="1" x14ac:dyDescent="0.25">
      <c r="A908" s="2"/>
    </row>
    <row r="909" spans="1:1" ht="13.5" customHeight="1" x14ac:dyDescent="0.25">
      <c r="A909" s="2"/>
    </row>
    <row r="910" spans="1:1" ht="13.5" customHeight="1" x14ac:dyDescent="0.25">
      <c r="A910" s="2"/>
    </row>
    <row r="911" spans="1:1" ht="13.5" customHeight="1" x14ac:dyDescent="0.25">
      <c r="A911" s="2"/>
    </row>
    <row r="912" spans="1:1" ht="13.5" customHeight="1" x14ac:dyDescent="0.25">
      <c r="A912" s="2"/>
    </row>
    <row r="913" spans="1:1" ht="13.5" customHeight="1" x14ac:dyDescent="0.25">
      <c r="A913" s="2"/>
    </row>
    <row r="914" spans="1:1" ht="13.5" customHeight="1" x14ac:dyDescent="0.25">
      <c r="A914" s="2"/>
    </row>
    <row r="915" spans="1:1" ht="13.5" customHeight="1" x14ac:dyDescent="0.25">
      <c r="A915" s="2"/>
    </row>
    <row r="916" spans="1:1" ht="13.5" customHeight="1" x14ac:dyDescent="0.25">
      <c r="A916" s="2"/>
    </row>
    <row r="917" spans="1:1" ht="13.5" customHeight="1" x14ac:dyDescent="0.25">
      <c r="A917" s="2"/>
    </row>
    <row r="918" spans="1:1" ht="13.5" customHeight="1" x14ac:dyDescent="0.25">
      <c r="A918" s="2"/>
    </row>
    <row r="919" spans="1:1" ht="13.5" customHeight="1" x14ac:dyDescent="0.25">
      <c r="A919" s="2"/>
    </row>
    <row r="920" spans="1:1" ht="13.5" customHeight="1" x14ac:dyDescent="0.25">
      <c r="A920" s="2"/>
    </row>
    <row r="921" spans="1:1" ht="13.5" customHeight="1" x14ac:dyDescent="0.25">
      <c r="A921" s="2"/>
    </row>
    <row r="922" spans="1:1" ht="13.5" customHeight="1" x14ac:dyDescent="0.25">
      <c r="A922" s="2"/>
    </row>
    <row r="923" spans="1:1" ht="13.5" customHeight="1" x14ac:dyDescent="0.25">
      <c r="A923" s="2"/>
    </row>
    <row r="924" spans="1:1" ht="13.5" customHeight="1" x14ac:dyDescent="0.25">
      <c r="A924" s="2"/>
    </row>
    <row r="925" spans="1:1" ht="13.5" customHeight="1" x14ac:dyDescent="0.25">
      <c r="A925" s="2"/>
    </row>
    <row r="926" spans="1:1" ht="13.5" customHeight="1" x14ac:dyDescent="0.25">
      <c r="A926" s="2"/>
    </row>
    <row r="927" spans="1:1" ht="13.5" customHeight="1" x14ac:dyDescent="0.25">
      <c r="A927" s="2"/>
    </row>
    <row r="928" spans="1:1" ht="13.5" customHeight="1" x14ac:dyDescent="0.25">
      <c r="A928" s="2"/>
    </row>
    <row r="929" spans="1:1" ht="13.5" customHeight="1" x14ac:dyDescent="0.25">
      <c r="A929" s="2"/>
    </row>
    <row r="930" spans="1:1" ht="13.5" customHeight="1" x14ac:dyDescent="0.25">
      <c r="A930" s="2"/>
    </row>
    <row r="931" spans="1:1" ht="13.5" customHeight="1" x14ac:dyDescent="0.25">
      <c r="A931" s="2"/>
    </row>
    <row r="932" spans="1:1" ht="13.5" customHeight="1" x14ac:dyDescent="0.25">
      <c r="A932" s="2"/>
    </row>
    <row r="933" spans="1:1" ht="13.5" customHeight="1" x14ac:dyDescent="0.25">
      <c r="A933" s="2"/>
    </row>
    <row r="934" spans="1:1" ht="13.5" customHeight="1" x14ac:dyDescent="0.25">
      <c r="A934" s="2"/>
    </row>
    <row r="935" spans="1:1" ht="13.5" customHeight="1" x14ac:dyDescent="0.25">
      <c r="A935" s="2"/>
    </row>
    <row r="936" spans="1:1" ht="13.5" customHeight="1" x14ac:dyDescent="0.25">
      <c r="A936" s="2"/>
    </row>
    <row r="937" spans="1:1" ht="13.5" customHeight="1" x14ac:dyDescent="0.25">
      <c r="A937" s="2"/>
    </row>
    <row r="938" spans="1:1" ht="13.5" customHeight="1" x14ac:dyDescent="0.25">
      <c r="A938" s="2"/>
    </row>
    <row r="939" spans="1:1" ht="13.5" customHeight="1" x14ac:dyDescent="0.25">
      <c r="A939" s="2"/>
    </row>
    <row r="940" spans="1:1" ht="13.5" customHeight="1" x14ac:dyDescent="0.25">
      <c r="A940" s="2"/>
    </row>
    <row r="941" spans="1:1" ht="13.5" customHeight="1" x14ac:dyDescent="0.25">
      <c r="A941" s="2"/>
    </row>
    <row r="942" spans="1:1" ht="13.5" customHeight="1" x14ac:dyDescent="0.25">
      <c r="A942" s="2"/>
    </row>
    <row r="943" spans="1:1" ht="13.5" customHeight="1" x14ac:dyDescent="0.25">
      <c r="A943" s="2"/>
    </row>
    <row r="944" spans="1:1" ht="13.5" customHeight="1" x14ac:dyDescent="0.25">
      <c r="A944" s="2"/>
    </row>
    <row r="945" spans="1:1" ht="13.5" customHeight="1" x14ac:dyDescent="0.25">
      <c r="A945" s="2"/>
    </row>
    <row r="946" spans="1:1" ht="13.5" customHeight="1" x14ac:dyDescent="0.25">
      <c r="A946" s="2"/>
    </row>
    <row r="947" spans="1:1" ht="13.5" customHeight="1" x14ac:dyDescent="0.25">
      <c r="A947" s="2"/>
    </row>
    <row r="948" spans="1:1" ht="13.5" customHeight="1" x14ac:dyDescent="0.25">
      <c r="A948" s="2"/>
    </row>
    <row r="949" spans="1:1" ht="13.5" customHeight="1" x14ac:dyDescent="0.25">
      <c r="A949" s="2"/>
    </row>
    <row r="950" spans="1:1" ht="13.5" customHeight="1" x14ac:dyDescent="0.25">
      <c r="A950" s="2"/>
    </row>
    <row r="951" spans="1:1" ht="13.5" customHeight="1" x14ac:dyDescent="0.25">
      <c r="A951" s="2"/>
    </row>
    <row r="952" spans="1:1" ht="13.5" customHeight="1" x14ac:dyDescent="0.25">
      <c r="A952" s="2"/>
    </row>
    <row r="953" spans="1:1" ht="13.5" customHeight="1" x14ac:dyDescent="0.25">
      <c r="A953" s="2"/>
    </row>
    <row r="954" spans="1:1" ht="13.5" customHeight="1" x14ac:dyDescent="0.25">
      <c r="A954" s="2"/>
    </row>
    <row r="955" spans="1:1" ht="13.5" customHeight="1" x14ac:dyDescent="0.25">
      <c r="A955" s="2"/>
    </row>
    <row r="956" spans="1:1" ht="13.5" customHeight="1" x14ac:dyDescent="0.25">
      <c r="A956" s="2"/>
    </row>
    <row r="957" spans="1:1" ht="13.5" customHeight="1" x14ac:dyDescent="0.25">
      <c r="A957" s="2"/>
    </row>
    <row r="958" spans="1:1" ht="13.5" customHeight="1" x14ac:dyDescent="0.25">
      <c r="A958" s="2"/>
    </row>
    <row r="959" spans="1:1" ht="13.5" customHeight="1" x14ac:dyDescent="0.25">
      <c r="A959" s="2"/>
    </row>
    <row r="960" spans="1:1" ht="13.5" customHeight="1" x14ac:dyDescent="0.25">
      <c r="A960" s="2"/>
    </row>
    <row r="961" spans="1:1" ht="13.5" customHeight="1" x14ac:dyDescent="0.25">
      <c r="A961" s="2"/>
    </row>
    <row r="962" spans="1:1" ht="13.5" customHeight="1" x14ac:dyDescent="0.25">
      <c r="A962" s="2"/>
    </row>
    <row r="963" spans="1:1" ht="13.5" customHeight="1" x14ac:dyDescent="0.25">
      <c r="A963" s="2"/>
    </row>
    <row r="964" spans="1:1" ht="13.5" customHeight="1" x14ac:dyDescent="0.25">
      <c r="A964" s="2"/>
    </row>
    <row r="965" spans="1:1" ht="13.5" customHeight="1" x14ac:dyDescent="0.25">
      <c r="A965" s="2"/>
    </row>
    <row r="966" spans="1:1" ht="13.5" customHeight="1" x14ac:dyDescent="0.25">
      <c r="A966" s="2"/>
    </row>
    <row r="967" spans="1:1" ht="13.5" customHeight="1" x14ac:dyDescent="0.25">
      <c r="A967" s="2"/>
    </row>
    <row r="968" spans="1:1" ht="13.5" customHeight="1" x14ac:dyDescent="0.25">
      <c r="A968" s="2"/>
    </row>
    <row r="969" spans="1:1" ht="13.5" customHeight="1" x14ac:dyDescent="0.25">
      <c r="A969" s="2"/>
    </row>
    <row r="970" spans="1:1" ht="13.5" customHeight="1" x14ac:dyDescent="0.25">
      <c r="A970" s="2"/>
    </row>
    <row r="971" spans="1:1" ht="13.5" customHeight="1" x14ac:dyDescent="0.25">
      <c r="A971" s="2"/>
    </row>
    <row r="972" spans="1:1" ht="13.5" customHeight="1" x14ac:dyDescent="0.25">
      <c r="A972" s="2"/>
    </row>
    <row r="973" spans="1:1" ht="13.5" customHeight="1" x14ac:dyDescent="0.25">
      <c r="A973" s="2"/>
    </row>
    <row r="974" spans="1:1" ht="13.5" customHeight="1" x14ac:dyDescent="0.25">
      <c r="A974" s="2"/>
    </row>
    <row r="975" spans="1:1" ht="13.5" customHeight="1" x14ac:dyDescent="0.25">
      <c r="A975" s="2"/>
    </row>
    <row r="976" spans="1:1" ht="13.5" customHeight="1" x14ac:dyDescent="0.25">
      <c r="A976" s="2"/>
    </row>
    <row r="977" spans="1:1" ht="13.5" customHeight="1" x14ac:dyDescent="0.25">
      <c r="A977" s="2"/>
    </row>
    <row r="978" spans="1:1" ht="13.5" customHeight="1" x14ac:dyDescent="0.25">
      <c r="A978" s="2"/>
    </row>
    <row r="979" spans="1:1" ht="13.5" customHeight="1" x14ac:dyDescent="0.25">
      <c r="A979" s="2"/>
    </row>
    <row r="980" spans="1:1" ht="13.5" customHeight="1" x14ac:dyDescent="0.25">
      <c r="A980" s="2"/>
    </row>
    <row r="981" spans="1:1" ht="13.5" customHeight="1" x14ac:dyDescent="0.25">
      <c r="A981" s="2"/>
    </row>
    <row r="982" spans="1:1" ht="13.5" customHeight="1" x14ac:dyDescent="0.25">
      <c r="A982" s="2"/>
    </row>
    <row r="983" spans="1:1" ht="13.5" customHeight="1" x14ac:dyDescent="0.25">
      <c r="A983" s="2"/>
    </row>
    <row r="984" spans="1:1" ht="13.5" customHeight="1" x14ac:dyDescent="0.25">
      <c r="A984" s="2"/>
    </row>
    <row r="985" spans="1:1" ht="13.5" customHeight="1" x14ac:dyDescent="0.25">
      <c r="A985" s="2"/>
    </row>
    <row r="986" spans="1:1" ht="13.5" customHeight="1" x14ac:dyDescent="0.25">
      <c r="A986" s="2"/>
    </row>
    <row r="987" spans="1:1" ht="13.5" customHeight="1" x14ac:dyDescent="0.25">
      <c r="A987" s="2"/>
    </row>
    <row r="988" spans="1:1" ht="13.5" customHeight="1" x14ac:dyDescent="0.25">
      <c r="A988" s="2"/>
    </row>
    <row r="989" spans="1:1" ht="13.5" customHeight="1" x14ac:dyDescent="0.25">
      <c r="A989" s="2"/>
    </row>
    <row r="990" spans="1:1" ht="13.5" customHeight="1" x14ac:dyDescent="0.25">
      <c r="A990" s="2"/>
    </row>
    <row r="991" spans="1:1" ht="13.5" customHeight="1" x14ac:dyDescent="0.25">
      <c r="A991" s="2"/>
    </row>
    <row r="992" spans="1:1" ht="13.5" customHeight="1" x14ac:dyDescent="0.25">
      <c r="A992" s="2"/>
    </row>
    <row r="993" spans="1:1" ht="13.5" customHeight="1" x14ac:dyDescent="0.25">
      <c r="A993" s="2"/>
    </row>
    <row r="994" spans="1:1" ht="13.5" customHeight="1" x14ac:dyDescent="0.25">
      <c r="A994" s="2"/>
    </row>
    <row r="995" spans="1:1" ht="13.5" customHeight="1" x14ac:dyDescent="0.25">
      <c r="A995" s="2"/>
    </row>
    <row r="996" spans="1:1" ht="13.5" customHeight="1" x14ac:dyDescent="0.25">
      <c r="A996" s="2"/>
    </row>
    <row r="997" spans="1:1" ht="13.5" customHeight="1" x14ac:dyDescent="0.25">
      <c r="A997" s="2"/>
    </row>
    <row r="998" spans="1:1" ht="13.5" customHeight="1" x14ac:dyDescent="0.25">
      <c r="A998" s="2"/>
    </row>
    <row r="999" spans="1:1" ht="13.5" customHeight="1" x14ac:dyDescent="0.25">
      <c r="A999" s="2"/>
    </row>
    <row r="1000" spans="1:1" ht="13.5" customHeight="1" x14ac:dyDescent="0.25">
      <c r="A1000" s="2"/>
    </row>
  </sheetData>
  <hyperlinks>
    <hyperlink ref="A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zoomScale="85" zoomScaleNormal="85" workbookViewId="0">
      <selection activeCell="S17" sqref="S17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1000"/>
  <sheetViews>
    <sheetView topLeftCell="A160" zoomScale="70" zoomScaleNormal="70" workbookViewId="0">
      <selection activeCell="L150" sqref="L150"/>
    </sheetView>
  </sheetViews>
  <sheetFormatPr defaultColWidth="12.42578125" defaultRowHeight="15" customHeight="1" x14ac:dyDescent="0.25"/>
  <cols>
    <col min="1" max="1" width="41.42578125" customWidth="1"/>
    <col min="2" max="4" width="7.7109375" customWidth="1"/>
    <col min="5" max="5" width="10.28515625" bestFit="1" customWidth="1"/>
    <col min="6" max="6" width="7.7109375" customWidth="1"/>
    <col min="7" max="8" width="16.42578125" bestFit="1" customWidth="1"/>
    <col min="9" max="9" width="13.42578125" bestFit="1" customWidth="1"/>
    <col min="10" max="10" width="14" bestFit="1" customWidth="1"/>
    <col min="11" max="11" width="19.140625" bestFit="1" customWidth="1"/>
    <col min="12" max="12" width="16" bestFit="1" customWidth="1"/>
    <col min="13" max="13" width="6.85546875" customWidth="1"/>
    <col min="14" max="14" width="25.42578125" bestFit="1" customWidth="1"/>
    <col min="15" max="15" width="8.28515625" bestFit="1" customWidth="1"/>
    <col min="16" max="16" width="4.42578125" customWidth="1"/>
    <col min="17" max="17" width="7.7109375" customWidth="1"/>
    <col min="18" max="18" width="39" bestFit="1" customWidth="1"/>
    <col min="19" max="23" width="7.7109375" customWidth="1"/>
    <col min="24" max="24" width="39" bestFit="1" customWidth="1"/>
    <col min="25" max="26" width="7.7109375" customWidth="1"/>
  </cols>
  <sheetData>
    <row r="1" spans="1:25" ht="13.5" customHeight="1" x14ac:dyDescent="0.25">
      <c r="A1" s="31" t="s">
        <v>139</v>
      </c>
      <c r="E1" s="2"/>
      <c r="K1" s="2"/>
      <c r="P1" s="40"/>
      <c r="R1" s="2"/>
      <c r="W1" s="40"/>
      <c r="X1" s="2"/>
    </row>
    <row r="2" spans="1:25" ht="13.5" customHeight="1" x14ac:dyDescent="0.25">
      <c r="A2" s="32" t="s">
        <v>140</v>
      </c>
      <c r="E2" s="2"/>
      <c r="K2" s="2"/>
      <c r="P2" s="40"/>
      <c r="R2" s="2" t="s">
        <v>13</v>
      </c>
      <c r="W2" s="40"/>
      <c r="X2" s="2" t="s">
        <v>13</v>
      </c>
    </row>
    <row r="3" spans="1:25" ht="13.5" customHeight="1" x14ac:dyDescent="0.25">
      <c r="A3" s="32" t="s">
        <v>141</v>
      </c>
      <c r="E3" s="2"/>
      <c r="K3" s="2"/>
      <c r="P3" s="40"/>
      <c r="R3" s="2" t="s">
        <v>20</v>
      </c>
      <c r="W3" s="40"/>
      <c r="X3" s="2" t="s">
        <v>20</v>
      </c>
    </row>
    <row r="4" spans="1:25" ht="42" customHeight="1" x14ac:dyDescent="0.25">
      <c r="A4" s="32" t="s">
        <v>142</v>
      </c>
      <c r="E4" s="4" t="s">
        <v>3</v>
      </c>
      <c r="F4" s="4" t="s">
        <v>6</v>
      </c>
      <c r="G4" s="29" t="s">
        <v>275</v>
      </c>
      <c r="H4" s="29" t="s">
        <v>276</v>
      </c>
      <c r="I4" s="29" t="s">
        <v>143</v>
      </c>
      <c r="J4" s="41" t="s">
        <v>144</v>
      </c>
      <c r="K4" s="41" t="s">
        <v>145</v>
      </c>
      <c r="L4" s="41" t="s">
        <v>146</v>
      </c>
      <c r="M4" s="41" t="s">
        <v>134</v>
      </c>
      <c r="P4" s="40"/>
      <c r="R4" s="2" t="s">
        <v>27</v>
      </c>
      <c r="W4" s="40"/>
      <c r="X4" s="2" t="s">
        <v>27</v>
      </c>
    </row>
    <row r="5" spans="1:25" ht="13.5" customHeight="1" x14ac:dyDescent="0.25">
      <c r="A5" s="32" t="s">
        <v>25</v>
      </c>
      <c r="D5" s="14">
        <f t="shared" ref="D5:D179" si="0">IF(MONTH(E5)=1,YEAR(E5),"")</f>
        <v>1972</v>
      </c>
      <c r="E5" s="11">
        <f t="shared" ref="E5:E185" si="1">R13</f>
        <v>26299</v>
      </c>
      <c r="F5" s="14">
        <f t="shared" ref="F5:F185" si="2">YEAR(E5)</f>
        <v>1972</v>
      </c>
      <c r="G5" s="30">
        <f t="shared" ref="G5:G187" si="3">S13/100</f>
        <v>3.44E-2</v>
      </c>
      <c r="H5" s="30">
        <f t="shared" ref="H5:H36" si="4">Y13/100</f>
        <v>6.0299999999999999E-2</v>
      </c>
      <c r="I5" s="27"/>
      <c r="K5" s="2"/>
      <c r="M5" s="2">
        <v>0</v>
      </c>
      <c r="P5" s="40"/>
      <c r="R5" s="2" t="s">
        <v>31</v>
      </c>
      <c r="W5" s="40"/>
      <c r="X5" s="2" t="s">
        <v>31</v>
      </c>
    </row>
    <row r="6" spans="1:25" ht="13.5" customHeight="1" x14ac:dyDescent="0.25">
      <c r="A6" s="32" t="s">
        <v>147</v>
      </c>
      <c r="D6" s="14" t="str">
        <f t="shared" si="0"/>
        <v/>
      </c>
      <c r="E6" s="11">
        <f t="shared" si="1"/>
        <v>26390</v>
      </c>
      <c r="F6" s="14">
        <f t="shared" si="2"/>
        <v>1972</v>
      </c>
      <c r="G6" s="30">
        <f t="shared" si="3"/>
        <v>3.7699999999999997E-2</v>
      </c>
      <c r="H6" s="30">
        <f t="shared" si="4"/>
        <v>6.1399999999999996E-2</v>
      </c>
      <c r="K6" s="2"/>
      <c r="M6" s="2">
        <v>0</v>
      </c>
      <c r="O6" s="19"/>
      <c r="P6" s="40"/>
      <c r="R6" s="2" t="s">
        <v>33</v>
      </c>
      <c r="W6" s="40"/>
      <c r="X6" s="2" t="s">
        <v>33</v>
      </c>
    </row>
    <row r="7" spans="1:25" ht="13.5" customHeight="1" x14ac:dyDescent="0.25">
      <c r="A7" s="42" t="str">
        <f>HYPERLINK("http://research.stlouisfed.org/fred2/series/TB3MS","3 month: http://research.stlouisfed.org/fred2/series/TB3MS")</f>
        <v>3 month: http://research.stlouisfed.org/fred2/series/TB3MS</v>
      </c>
      <c r="D7" s="14" t="str">
        <f t="shared" si="0"/>
        <v/>
      </c>
      <c r="E7" s="11">
        <f t="shared" si="1"/>
        <v>26481</v>
      </c>
      <c r="F7" s="14">
        <f t="shared" si="2"/>
        <v>1972</v>
      </c>
      <c r="G7" s="30">
        <f t="shared" si="3"/>
        <v>4.2199999999999994E-2</v>
      </c>
      <c r="H7" s="30">
        <f t="shared" si="4"/>
        <v>6.2899999999999998E-2</v>
      </c>
      <c r="K7" s="2"/>
      <c r="M7" s="2">
        <v>0</v>
      </c>
      <c r="N7" s="1" t="s">
        <v>148</v>
      </c>
      <c r="O7" s="30">
        <f>AVERAGEIFS(G:G,F:F,"&gt;=1976",F:F,"&lt;=2006")</f>
        <v>5.9775806451612935E-2</v>
      </c>
      <c r="P7" s="40"/>
      <c r="R7" s="2" t="s">
        <v>35</v>
      </c>
      <c r="W7" s="40"/>
      <c r="X7" s="2" t="s">
        <v>35</v>
      </c>
    </row>
    <row r="8" spans="1:25" ht="13.5" customHeight="1" x14ac:dyDescent="0.25">
      <c r="A8" s="42" t="str">
        <f>HYPERLINK("http://research.stlouisfed.org/fred2/series/DGS10","10 year: http://research.stlouisfed.org/fred2/series/DGS10")</f>
        <v>10 year: http://research.stlouisfed.org/fred2/series/DGS10</v>
      </c>
      <c r="D8" s="14" t="str">
        <f t="shared" si="0"/>
        <v/>
      </c>
      <c r="E8" s="11">
        <f t="shared" si="1"/>
        <v>26573</v>
      </c>
      <c r="F8" s="14">
        <f t="shared" si="2"/>
        <v>1972</v>
      </c>
      <c r="G8" s="30">
        <f t="shared" si="3"/>
        <v>4.8600000000000004E-2</v>
      </c>
      <c r="H8" s="30">
        <f t="shared" si="4"/>
        <v>6.3700000000000007E-2</v>
      </c>
      <c r="J8" s="1"/>
      <c r="K8" s="2"/>
      <c r="M8" s="2">
        <v>0</v>
      </c>
      <c r="N8" s="1" t="s">
        <v>149</v>
      </c>
      <c r="O8" s="30">
        <f>AVERAGEIFS(H:H,F:F,"&gt;=1976",F:F,"&lt;=2006")</f>
        <v>7.694516129032257E-2</v>
      </c>
      <c r="P8" s="40"/>
      <c r="R8" s="2"/>
      <c r="W8" s="40"/>
      <c r="X8" s="2"/>
    </row>
    <row r="9" spans="1:25" ht="13.5" customHeight="1" x14ac:dyDescent="0.25">
      <c r="A9" s="43" t="s">
        <v>38</v>
      </c>
      <c r="D9" s="14">
        <f t="shared" si="0"/>
        <v>1973</v>
      </c>
      <c r="E9" s="11">
        <f t="shared" si="1"/>
        <v>26665</v>
      </c>
      <c r="F9" s="14">
        <f t="shared" si="2"/>
        <v>1973</v>
      </c>
      <c r="G9" s="30">
        <f t="shared" si="3"/>
        <v>5.7000000000000002E-2</v>
      </c>
      <c r="H9" s="30">
        <f t="shared" si="4"/>
        <v>6.6000000000000003E-2</v>
      </c>
      <c r="K9" s="2"/>
      <c r="M9" s="2">
        <v>0</v>
      </c>
      <c r="O9" s="14"/>
      <c r="P9" s="40"/>
      <c r="R9" s="63" t="s">
        <v>150</v>
      </c>
      <c r="S9" s="63" t="s">
        <v>151</v>
      </c>
      <c r="W9" s="40"/>
      <c r="X9" s="63" t="s">
        <v>152</v>
      </c>
      <c r="Y9" s="63" t="s">
        <v>153</v>
      </c>
    </row>
    <row r="10" spans="1:25" ht="13.5" customHeight="1" x14ac:dyDescent="0.25">
      <c r="A10" s="43" t="s">
        <v>40</v>
      </c>
      <c r="D10" s="14" t="str">
        <f t="shared" si="0"/>
        <v/>
      </c>
      <c r="E10" s="11">
        <f t="shared" si="1"/>
        <v>26755</v>
      </c>
      <c r="F10" s="14">
        <f t="shared" si="2"/>
        <v>1973</v>
      </c>
      <c r="G10" s="30">
        <f t="shared" si="3"/>
        <v>6.6000000000000003E-2</v>
      </c>
      <c r="H10" s="30">
        <f t="shared" si="4"/>
        <v>6.8099999999999994E-2</v>
      </c>
      <c r="K10" s="2"/>
      <c r="M10" s="2">
        <v>0</v>
      </c>
      <c r="O10" s="14"/>
      <c r="P10" s="40"/>
      <c r="R10" s="63"/>
      <c r="S10" s="63"/>
      <c r="W10" s="40"/>
      <c r="X10" s="63"/>
      <c r="Y10" s="63"/>
    </row>
    <row r="11" spans="1:25" ht="13.5" customHeight="1" x14ac:dyDescent="0.25">
      <c r="A11" s="43" t="s">
        <v>42</v>
      </c>
      <c r="D11" s="14" t="str">
        <f t="shared" si="0"/>
        <v/>
      </c>
      <c r="E11" s="11">
        <f t="shared" si="1"/>
        <v>26846</v>
      </c>
      <c r="F11" s="14">
        <f t="shared" si="2"/>
        <v>1973</v>
      </c>
      <c r="G11" s="30">
        <f t="shared" si="3"/>
        <v>8.3199999999999996E-2</v>
      </c>
      <c r="H11" s="30">
        <f t="shared" si="4"/>
        <v>7.22E-2</v>
      </c>
      <c r="K11" s="2"/>
      <c r="M11" s="2">
        <v>0</v>
      </c>
      <c r="N11" s="1" t="s">
        <v>277</v>
      </c>
      <c r="O11" s="44">
        <f>AVERAGEIFS(G:G,F:F,"&gt;=2006",F:F,"&lt;=2017")</f>
        <v>1.0182978723404255E-2</v>
      </c>
      <c r="P11" s="40"/>
      <c r="R11" s="63" t="s">
        <v>39</v>
      </c>
      <c r="S11" s="63"/>
      <c r="W11" s="40"/>
      <c r="X11" s="63" t="s">
        <v>39</v>
      </c>
      <c r="Y11" s="63"/>
    </row>
    <row r="12" spans="1:25" ht="13.5" customHeight="1" x14ac:dyDescent="0.25">
      <c r="A12" s="43" t="s">
        <v>154</v>
      </c>
      <c r="D12" s="14" t="str">
        <f t="shared" si="0"/>
        <v/>
      </c>
      <c r="E12" s="11">
        <f t="shared" si="1"/>
        <v>26938</v>
      </c>
      <c r="F12" s="14">
        <f t="shared" si="2"/>
        <v>1973</v>
      </c>
      <c r="G12" s="30">
        <f t="shared" si="3"/>
        <v>7.4999999999999997E-2</v>
      </c>
      <c r="H12" s="30">
        <f t="shared" si="4"/>
        <v>6.7599999999999993E-2</v>
      </c>
      <c r="K12" s="2"/>
      <c r="M12" s="2">
        <v>0</v>
      </c>
      <c r="N12" s="1" t="s">
        <v>278</v>
      </c>
      <c r="O12" s="30">
        <f>AVERAGEIFS(H:H,F:F,"&gt;=2006",F:F,"&lt;=2017")</f>
        <v>2.9576595744680849E-2</v>
      </c>
      <c r="P12" s="40"/>
      <c r="R12" s="196" t="s">
        <v>41</v>
      </c>
      <c r="S12" s="196" t="s">
        <v>150</v>
      </c>
      <c r="W12" s="40"/>
      <c r="X12" s="63" t="s">
        <v>41</v>
      </c>
      <c r="Y12" s="63" t="s">
        <v>152</v>
      </c>
    </row>
    <row r="13" spans="1:25" ht="13.5" customHeight="1" x14ac:dyDescent="0.25">
      <c r="A13" s="2"/>
      <c r="D13" s="14">
        <f t="shared" si="0"/>
        <v>1974</v>
      </c>
      <c r="E13" s="11">
        <f t="shared" si="1"/>
        <v>27030</v>
      </c>
      <c r="F13" s="14">
        <f t="shared" si="2"/>
        <v>1974</v>
      </c>
      <c r="G13" s="30">
        <f t="shared" si="3"/>
        <v>7.6200000000000004E-2</v>
      </c>
      <c r="H13" s="30">
        <f t="shared" si="4"/>
        <v>7.0599999999999996E-2</v>
      </c>
      <c r="K13" s="2"/>
      <c r="M13" s="2">
        <v>0</v>
      </c>
      <c r="P13" s="40"/>
      <c r="R13" s="64">
        <v>26299</v>
      </c>
      <c r="S13" s="195">
        <v>3.44</v>
      </c>
      <c r="W13" s="40"/>
      <c r="X13" s="64">
        <v>26299</v>
      </c>
      <c r="Y13" s="195">
        <v>6.03</v>
      </c>
    </row>
    <row r="14" spans="1:25" ht="13.5" customHeight="1" x14ac:dyDescent="0.25">
      <c r="A14" s="2"/>
      <c r="D14" s="14" t="str">
        <f t="shared" si="0"/>
        <v/>
      </c>
      <c r="E14" s="11">
        <f t="shared" si="1"/>
        <v>27120</v>
      </c>
      <c r="F14" s="14">
        <f t="shared" si="2"/>
        <v>1974</v>
      </c>
      <c r="G14" s="30">
        <f t="shared" si="3"/>
        <v>8.1500000000000003E-2</v>
      </c>
      <c r="H14" s="30">
        <f t="shared" si="4"/>
        <v>7.5399999999999995E-2</v>
      </c>
      <c r="K14" s="2"/>
      <c r="M14" s="2">
        <v>0</v>
      </c>
      <c r="P14" s="40"/>
      <c r="R14" s="64">
        <v>26390</v>
      </c>
      <c r="S14" s="195">
        <v>3.77</v>
      </c>
      <c r="W14" s="40"/>
      <c r="X14" s="64">
        <v>26390</v>
      </c>
      <c r="Y14" s="195">
        <v>6.14</v>
      </c>
    </row>
    <row r="15" spans="1:25" ht="13.5" customHeight="1" x14ac:dyDescent="0.25">
      <c r="A15" s="2"/>
      <c r="D15" s="14" t="str">
        <f t="shared" si="0"/>
        <v/>
      </c>
      <c r="E15" s="11">
        <f t="shared" si="1"/>
        <v>27211</v>
      </c>
      <c r="F15" s="14">
        <f t="shared" si="2"/>
        <v>1974</v>
      </c>
      <c r="G15" s="30">
        <f t="shared" si="3"/>
        <v>8.1900000000000001E-2</v>
      </c>
      <c r="H15" s="30">
        <f t="shared" si="4"/>
        <v>7.9600000000000004E-2</v>
      </c>
      <c r="K15" s="2"/>
      <c r="M15" s="2">
        <v>0</v>
      </c>
      <c r="P15" s="40"/>
      <c r="R15" s="64">
        <v>26481</v>
      </c>
      <c r="S15" s="195">
        <v>4.22</v>
      </c>
      <c r="W15" s="40"/>
      <c r="X15" s="64">
        <v>26481</v>
      </c>
      <c r="Y15" s="195">
        <v>6.29</v>
      </c>
    </row>
    <row r="16" spans="1:25" ht="13.5" customHeight="1" x14ac:dyDescent="0.25">
      <c r="A16" s="2"/>
      <c r="D16" s="14" t="str">
        <f t="shared" si="0"/>
        <v/>
      </c>
      <c r="E16" s="11">
        <f t="shared" si="1"/>
        <v>27303</v>
      </c>
      <c r="F16" s="14">
        <f t="shared" si="2"/>
        <v>1974</v>
      </c>
      <c r="G16" s="30">
        <f t="shared" si="3"/>
        <v>7.3599999999999999E-2</v>
      </c>
      <c r="H16" s="30">
        <f t="shared" si="4"/>
        <v>7.6700000000000004E-2</v>
      </c>
      <c r="K16" s="2"/>
      <c r="M16" s="2">
        <v>0</v>
      </c>
      <c r="P16" s="40"/>
      <c r="R16" s="64">
        <v>26573</v>
      </c>
      <c r="S16" s="195">
        <v>4.8600000000000003</v>
      </c>
      <c r="W16" s="40"/>
      <c r="X16" s="64">
        <v>26573</v>
      </c>
      <c r="Y16" s="195">
        <v>6.37</v>
      </c>
    </row>
    <row r="17" spans="1:25" ht="13.5" customHeight="1" x14ac:dyDescent="0.25">
      <c r="A17" s="2"/>
      <c r="D17" s="14">
        <f t="shared" si="0"/>
        <v>1975</v>
      </c>
      <c r="E17" s="11">
        <f t="shared" si="1"/>
        <v>27395</v>
      </c>
      <c r="F17" s="14">
        <f t="shared" si="2"/>
        <v>1975</v>
      </c>
      <c r="G17" s="30">
        <f t="shared" si="3"/>
        <v>5.7500000000000002E-2</v>
      </c>
      <c r="H17" s="30">
        <f t="shared" si="4"/>
        <v>7.5399999999999995E-2</v>
      </c>
      <c r="K17" s="2"/>
      <c r="M17" s="2">
        <v>0</v>
      </c>
      <c r="P17" s="40"/>
      <c r="R17" s="64">
        <v>26665</v>
      </c>
      <c r="S17" s="195">
        <v>5.7</v>
      </c>
      <c r="W17" s="40"/>
      <c r="X17" s="64">
        <v>26665</v>
      </c>
      <c r="Y17" s="195">
        <v>6.6</v>
      </c>
    </row>
    <row r="18" spans="1:25" ht="13.5" customHeight="1" x14ac:dyDescent="0.25">
      <c r="A18" s="2"/>
      <c r="D18" s="14" t="str">
        <f t="shared" si="0"/>
        <v/>
      </c>
      <c r="E18" s="11">
        <f t="shared" si="1"/>
        <v>27485</v>
      </c>
      <c r="F18" s="14">
        <f t="shared" si="2"/>
        <v>1975</v>
      </c>
      <c r="G18" s="30">
        <f t="shared" si="3"/>
        <v>5.3899999999999997E-2</v>
      </c>
      <c r="H18" s="30">
        <f t="shared" si="4"/>
        <v>8.0500000000000002E-2</v>
      </c>
      <c r="K18" s="2"/>
      <c r="M18" s="2">
        <v>0</v>
      </c>
      <c r="P18" s="40"/>
      <c r="R18" s="64">
        <v>26755</v>
      </c>
      <c r="S18" s="195">
        <v>6.6</v>
      </c>
      <c r="W18" s="40"/>
      <c r="X18" s="64">
        <v>26755</v>
      </c>
      <c r="Y18" s="195">
        <v>6.81</v>
      </c>
    </row>
    <row r="19" spans="1:25" ht="13.5" customHeight="1" x14ac:dyDescent="0.25">
      <c r="A19" s="2"/>
      <c r="D19" s="14" t="str">
        <f t="shared" si="0"/>
        <v/>
      </c>
      <c r="E19" s="11">
        <f t="shared" si="1"/>
        <v>27576</v>
      </c>
      <c r="F19" s="14">
        <f t="shared" si="2"/>
        <v>1975</v>
      </c>
      <c r="G19" s="30">
        <f t="shared" si="3"/>
        <v>6.3299999999999995E-2</v>
      </c>
      <c r="H19" s="30">
        <f t="shared" si="4"/>
        <v>8.2899999999999988E-2</v>
      </c>
      <c r="K19" s="2"/>
      <c r="M19" s="2">
        <v>0</v>
      </c>
      <c r="P19" s="40"/>
      <c r="R19" s="64">
        <v>26846</v>
      </c>
      <c r="S19" s="195">
        <v>8.32</v>
      </c>
      <c r="W19" s="40"/>
      <c r="X19" s="64">
        <v>26846</v>
      </c>
      <c r="Y19" s="195">
        <v>7.22</v>
      </c>
    </row>
    <row r="20" spans="1:25" ht="13.5" customHeight="1" x14ac:dyDescent="0.25">
      <c r="A20" s="2"/>
      <c r="D20" s="14" t="str">
        <f t="shared" si="0"/>
        <v/>
      </c>
      <c r="E20" s="11">
        <f t="shared" si="1"/>
        <v>27668</v>
      </c>
      <c r="F20" s="14">
        <f t="shared" si="2"/>
        <v>1975</v>
      </c>
      <c r="G20" s="30">
        <f t="shared" si="3"/>
        <v>5.6299999999999996E-2</v>
      </c>
      <c r="H20" s="30">
        <f t="shared" si="4"/>
        <v>8.0600000000000005E-2</v>
      </c>
      <c r="K20" s="2"/>
      <c r="M20" s="2">
        <v>0</v>
      </c>
      <c r="P20" s="40"/>
      <c r="R20" s="64">
        <v>26938</v>
      </c>
      <c r="S20" s="195">
        <v>7.5</v>
      </c>
      <c r="W20" s="40"/>
      <c r="X20" s="64">
        <v>26938</v>
      </c>
      <c r="Y20" s="195">
        <v>6.76</v>
      </c>
    </row>
    <row r="21" spans="1:25" ht="13.5" customHeight="1" x14ac:dyDescent="0.25">
      <c r="A21" s="2"/>
      <c r="D21" s="14">
        <f t="shared" si="0"/>
        <v>1976</v>
      </c>
      <c r="E21" s="11">
        <f t="shared" si="1"/>
        <v>27760</v>
      </c>
      <c r="F21" s="14">
        <f t="shared" si="2"/>
        <v>1976</v>
      </c>
      <c r="G21" s="30">
        <f t="shared" si="3"/>
        <v>4.9200000000000001E-2</v>
      </c>
      <c r="H21" s="30">
        <f t="shared" si="4"/>
        <v>7.7499999999999999E-2</v>
      </c>
      <c r="I21" s="30">
        <f t="shared" ref="I21:I144" si="5">$O$7</f>
        <v>5.9775806451612935E-2</v>
      </c>
      <c r="K21" s="30">
        <f t="shared" ref="K21:K144" si="6">$O$8</f>
        <v>7.694516129032257E-2</v>
      </c>
      <c r="M21" s="2">
        <v>0</v>
      </c>
      <c r="P21" s="40"/>
      <c r="R21" s="64">
        <v>27030</v>
      </c>
      <c r="S21" s="195">
        <v>7.62</v>
      </c>
      <c r="W21" s="40"/>
      <c r="X21" s="64">
        <v>27030</v>
      </c>
      <c r="Y21" s="195">
        <v>7.06</v>
      </c>
    </row>
    <row r="22" spans="1:25" ht="13.5" customHeight="1" x14ac:dyDescent="0.25">
      <c r="A22" s="2"/>
      <c r="D22" s="14" t="str">
        <f t="shared" si="0"/>
        <v/>
      </c>
      <c r="E22" s="11">
        <f t="shared" si="1"/>
        <v>27851</v>
      </c>
      <c r="F22" s="14">
        <f t="shared" si="2"/>
        <v>1976</v>
      </c>
      <c r="G22" s="30">
        <f t="shared" si="3"/>
        <v>5.16E-2</v>
      </c>
      <c r="H22" s="30">
        <f t="shared" si="4"/>
        <v>7.7699999999999991E-2</v>
      </c>
      <c r="I22" s="30">
        <f t="shared" si="5"/>
        <v>5.9775806451612935E-2</v>
      </c>
      <c r="K22" s="30">
        <f t="shared" si="6"/>
        <v>7.694516129032257E-2</v>
      </c>
      <c r="M22" s="2">
        <v>0</v>
      </c>
      <c r="P22" s="40"/>
      <c r="R22" s="64">
        <v>27120</v>
      </c>
      <c r="S22" s="195">
        <v>8.15</v>
      </c>
      <c r="W22" s="40"/>
      <c r="X22" s="64">
        <v>27120</v>
      </c>
      <c r="Y22" s="195">
        <v>7.54</v>
      </c>
    </row>
    <row r="23" spans="1:25" ht="13.5" customHeight="1" x14ac:dyDescent="0.25">
      <c r="A23" s="2"/>
      <c r="D23" s="14" t="str">
        <f t="shared" si="0"/>
        <v/>
      </c>
      <c r="E23" s="11">
        <f t="shared" si="1"/>
        <v>27942</v>
      </c>
      <c r="F23" s="14">
        <f t="shared" si="2"/>
        <v>1976</v>
      </c>
      <c r="G23" s="30">
        <f t="shared" si="3"/>
        <v>5.1500000000000004E-2</v>
      </c>
      <c r="H23" s="30">
        <f t="shared" si="4"/>
        <v>7.7300000000000008E-2</v>
      </c>
      <c r="I23" s="30">
        <f t="shared" si="5"/>
        <v>5.9775806451612935E-2</v>
      </c>
      <c r="K23" s="30">
        <f t="shared" si="6"/>
        <v>7.694516129032257E-2</v>
      </c>
      <c r="M23" s="2">
        <v>0</v>
      </c>
      <c r="P23" s="40"/>
      <c r="R23" s="64">
        <v>27211</v>
      </c>
      <c r="S23" s="195">
        <v>8.19</v>
      </c>
      <c r="W23" s="40"/>
      <c r="X23" s="64">
        <v>27211</v>
      </c>
      <c r="Y23" s="195">
        <v>7.96</v>
      </c>
    </row>
    <row r="24" spans="1:25" ht="13.5" customHeight="1" x14ac:dyDescent="0.25">
      <c r="A24" s="2"/>
      <c r="D24" s="14" t="str">
        <f t="shared" si="0"/>
        <v/>
      </c>
      <c r="E24" s="11">
        <f t="shared" si="1"/>
        <v>28034</v>
      </c>
      <c r="F24" s="14">
        <f t="shared" si="2"/>
        <v>1976</v>
      </c>
      <c r="G24" s="30">
        <f t="shared" si="3"/>
        <v>4.6699999999999998E-2</v>
      </c>
      <c r="H24" s="30">
        <f t="shared" si="4"/>
        <v>7.1800000000000003E-2</v>
      </c>
      <c r="I24" s="30">
        <f t="shared" si="5"/>
        <v>5.9775806451612935E-2</v>
      </c>
      <c r="K24" s="30">
        <f t="shared" si="6"/>
        <v>7.694516129032257E-2</v>
      </c>
      <c r="M24" s="2">
        <v>0</v>
      </c>
      <c r="P24" s="40"/>
      <c r="R24" s="64">
        <v>27303</v>
      </c>
      <c r="S24" s="195">
        <v>7.36</v>
      </c>
      <c r="W24" s="40"/>
      <c r="X24" s="64">
        <v>27303</v>
      </c>
      <c r="Y24" s="195">
        <v>7.67</v>
      </c>
    </row>
    <row r="25" spans="1:25" ht="13.5" customHeight="1" x14ac:dyDescent="0.25">
      <c r="A25" s="2"/>
      <c r="D25" s="14">
        <f t="shared" si="0"/>
        <v>1977</v>
      </c>
      <c r="E25" s="11">
        <f t="shared" si="1"/>
        <v>28126</v>
      </c>
      <c r="F25" s="14">
        <f t="shared" si="2"/>
        <v>1977</v>
      </c>
      <c r="G25" s="30">
        <f t="shared" si="3"/>
        <v>4.6300000000000001E-2</v>
      </c>
      <c r="H25" s="30">
        <f t="shared" si="4"/>
        <v>7.3599999999999999E-2</v>
      </c>
      <c r="I25" s="30">
        <f t="shared" si="5"/>
        <v>5.9775806451612935E-2</v>
      </c>
      <c r="K25" s="30">
        <f t="shared" si="6"/>
        <v>7.694516129032257E-2</v>
      </c>
      <c r="M25" s="2">
        <v>0</v>
      </c>
      <c r="P25" s="40"/>
      <c r="R25" s="64">
        <v>27395</v>
      </c>
      <c r="S25" s="195">
        <v>5.75</v>
      </c>
      <c r="W25" s="40"/>
      <c r="X25" s="64">
        <v>27395</v>
      </c>
      <c r="Y25" s="195">
        <v>7.54</v>
      </c>
    </row>
    <row r="26" spans="1:25" ht="13.5" customHeight="1" x14ac:dyDescent="0.25">
      <c r="A26" s="2"/>
      <c r="D26" s="14" t="str">
        <f t="shared" si="0"/>
        <v/>
      </c>
      <c r="E26" s="11">
        <f t="shared" si="1"/>
        <v>28216</v>
      </c>
      <c r="F26" s="14">
        <f t="shared" si="2"/>
        <v>1977</v>
      </c>
      <c r="G26" s="30">
        <f t="shared" si="3"/>
        <v>4.8399999999999999E-2</v>
      </c>
      <c r="H26" s="30">
        <f t="shared" si="4"/>
        <v>7.3700000000000002E-2</v>
      </c>
      <c r="I26" s="30">
        <f t="shared" si="5"/>
        <v>5.9775806451612935E-2</v>
      </c>
      <c r="K26" s="30">
        <f t="shared" si="6"/>
        <v>7.694516129032257E-2</v>
      </c>
      <c r="M26" s="2">
        <v>0</v>
      </c>
      <c r="P26" s="40"/>
      <c r="R26" s="64">
        <v>27485</v>
      </c>
      <c r="S26" s="195">
        <v>5.39</v>
      </c>
      <c r="W26" s="40"/>
      <c r="X26" s="64">
        <v>27485</v>
      </c>
      <c r="Y26" s="195">
        <v>8.0500000000000007</v>
      </c>
    </row>
    <row r="27" spans="1:25" ht="13.5" customHeight="1" x14ac:dyDescent="0.25">
      <c r="A27" s="2"/>
      <c r="D27" s="14" t="str">
        <f t="shared" si="0"/>
        <v/>
      </c>
      <c r="E27" s="11">
        <f t="shared" si="1"/>
        <v>28307</v>
      </c>
      <c r="F27" s="14">
        <f t="shared" si="2"/>
        <v>1977</v>
      </c>
      <c r="G27" s="30">
        <f t="shared" si="3"/>
        <v>5.5E-2</v>
      </c>
      <c r="H27" s="30">
        <f t="shared" si="4"/>
        <v>7.3599999999999999E-2</v>
      </c>
      <c r="I27" s="30">
        <f t="shared" si="5"/>
        <v>5.9775806451612935E-2</v>
      </c>
      <c r="K27" s="30">
        <f t="shared" si="6"/>
        <v>7.694516129032257E-2</v>
      </c>
      <c r="M27" s="2">
        <v>0</v>
      </c>
      <c r="P27" s="40"/>
      <c r="R27" s="64">
        <v>27576</v>
      </c>
      <c r="S27" s="195">
        <v>6.33</v>
      </c>
      <c r="W27" s="40"/>
      <c r="X27" s="64">
        <v>27576</v>
      </c>
      <c r="Y27" s="195">
        <v>8.2899999999999991</v>
      </c>
    </row>
    <row r="28" spans="1:25" ht="13.5" customHeight="1" x14ac:dyDescent="0.25">
      <c r="A28" s="2"/>
      <c r="D28" s="14" t="str">
        <f t="shared" si="0"/>
        <v/>
      </c>
      <c r="E28" s="11">
        <f t="shared" si="1"/>
        <v>28399</v>
      </c>
      <c r="F28" s="14">
        <f t="shared" si="2"/>
        <v>1977</v>
      </c>
      <c r="G28" s="30">
        <f t="shared" si="3"/>
        <v>6.1100000000000002E-2</v>
      </c>
      <c r="H28" s="30">
        <f t="shared" si="4"/>
        <v>7.5999999999999998E-2</v>
      </c>
      <c r="I28" s="30">
        <f t="shared" si="5"/>
        <v>5.9775806451612935E-2</v>
      </c>
      <c r="K28" s="30">
        <f t="shared" si="6"/>
        <v>7.694516129032257E-2</v>
      </c>
      <c r="M28" s="2">
        <v>0</v>
      </c>
      <c r="P28" s="40"/>
      <c r="R28" s="64">
        <v>27668</v>
      </c>
      <c r="S28" s="195">
        <v>5.63</v>
      </c>
      <c r="W28" s="40"/>
      <c r="X28" s="64">
        <v>27668</v>
      </c>
      <c r="Y28" s="195">
        <v>8.06</v>
      </c>
    </row>
    <row r="29" spans="1:25" ht="13.5" customHeight="1" x14ac:dyDescent="0.25">
      <c r="A29" s="2"/>
      <c r="D29" s="14">
        <f t="shared" si="0"/>
        <v>1978</v>
      </c>
      <c r="E29" s="11">
        <f t="shared" si="1"/>
        <v>28491</v>
      </c>
      <c r="F29" s="14">
        <f t="shared" si="2"/>
        <v>1978</v>
      </c>
      <c r="G29" s="30">
        <f t="shared" si="3"/>
        <v>6.3899999999999998E-2</v>
      </c>
      <c r="H29" s="30">
        <f t="shared" si="4"/>
        <v>8.0100000000000005E-2</v>
      </c>
      <c r="I29" s="30">
        <f t="shared" si="5"/>
        <v>5.9775806451612935E-2</v>
      </c>
      <c r="K29" s="30">
        <f t="shared" si="6"/>
        <v>7.694516129032257E-2</v>
      </c>
      <c r="M29" s="2">
        <v>0</v>
      </c>
      <c r="P29" s="40"/>
      <c r="R29" s="64">
        <v>27760</v>
      </c>
      <c r="S29" s="195">
        <v>4.92</v>
      </c>
      <c r="W29" s="40"/>
      <c r="X29" s="64">
        <v>27760</v>
      </c>
      <c r="Y29" s="195">
        <v>7.75</v>
      </c>
    </row>
    <row r="30" spans="1:25" ht="13.5" customHeight="1" x14ac:dyDescent="0.25">
      <c r="A30" s="2"/>
      <c r="D30" s="14" t="str">
        <f t="shared" si="0"/>
        <v/>
      </c>
      <c r="E30" s="11">
        <f t="shared" si="1"/>
        <v>28581</v>
      </c>
      <c r="F30" s="14">
        <f t="shared" si="2"/>
        <v>1978</v>
      </c>
      <c r="G30" s="30">
        <f t="shared" si="3"/>
        <v>6.480000000000001E-2</v>
      </c>
      <c r="H30" s="30">
        <f t="shared" si="4"/>
        <v>8.3299999999999999E-2</v>
      </c>
      <c r="I30" s="30">
        <f t="shared" si="5"/>
        <v>5.9775806451612935E-2</v>
      </c>
      <c r="K30" s="30">
        <f t="shared" si="6"/>
        <v>7.694516129032257E-2</v>
      </c>
      <c r="M30" s="2">
        <v>0</v>
      </c>
      <c r="P30" s="40"/>
      <c r="R30" s="64">
        <v>27851</v>
      </c>
      <c r="S30" s="195">
        <v>5.16</v>
      </c>
      <c r="W30" s="40"/>
      <c r="X30" s="64">
        <v>27851</v>
      </c>
      <c r="Y30" s="195">
        <v>7.77</v>
      </c>
    </row>
    <row r="31" spans="1:25" ht="13.5" customHeight="1" x14ac:dyDescent="0.25">
      <c r="A31" s="2"/>
      <c r="D31" s="14" t="str">
        <f t="shared" si="0"/>
        <v/>
      </c>
      <c r="E31" s="11">
        <f t="shared" si="1"/>
        <v>28672</v>
      </c>
      <c r="F31" s="14">
        <f t="shared" si="2"/>
        <v>1978</v>
      </c>
      <c r="G31" s="30">
        <f t="shared" si="3"/>
        <v>7.3099999999999998E-2</v>
      </c>
      <c r="H31" s="30">
        <f t="shared" si="4"/>
        <v>8.4900000000000003E-2</v>
      </c>
      <c r="I31" s="30">
        <f t="shared" si="5"/>
        <v>5.9775806451612935E-2</v>
      </c>
      <c r="K31" s="30">
        <f t="shared" si="6"/>
        <v>7.694516129032257E-2</v>
      </c>
      <c r="M31" s="2">
        <v>0</v>
      </c>
      <c r="P31" s="40"/>
      <c r="R31" s="64">
        <v>27942</v>
      </c>
      <c r="S31" s="195">
        <v>5.15</v>
      </c>
      <c r="W31" s="40"/>
      <c r="X31" s="64">
        <v>27942</v>
      </c>
      <c r="Y31" s="195">
        <v>7.73</v>
      </c>
    </row>
    <row r="32" spans="1:25" ht="13.5" customHeight="1" x14ac:dyDescent="0.25">
      <c r="A32" s="2"/>
      <c r="D32" s="14" t="str">
        <f t="shared" si="0"/>
        <v/>
      </c>
      <c r="E32" s="11">
        <f t="shared" si="1"/>
        <v>28764</v>
      </c>
      <c r="F32" s="14">
        <f t="shared" si="2"/>
        <v>1978</v>
      </c>
      <c r="G32" s="30">
        <f t="shared" si="3"/>
        <v>8.5699999999999998E-2</v>
      </c>
      <c r="H32" s="30">
        <f t="shared" si="4"/>
        <v>8.8200000000000001E-2</v>
      </c>
      <c r="I32" s="30">
        <f t="shared" si="5"/>
        <v>5.9775806451612935E-2</v>
      </c>
      <c r="K32" s="30">
        <f t="shared" si="6"/>
        <v>7.694516129032257E-2</v>
      </c>
      <c r="M32" s="2">
        <v>0</v>
      </c>
      <c r="P32" s="40"/>
      <c r="R32" s="64">
        <v>28034</v>
      </c>
      <c r="S32" s="195">
        <v>4.67</v>
      </c>
      <c r="W32" s="40"/>
      <c r="X32" s="64">
        <v>28034</v>
      </c>
      <c r="Y32" s="195">
        <v>7.18</v>
      </c>
    </row>
    <row r="33" spans="1:25" ht="13.5" customHeight="1" x14ac:dyDescent="0.25">
      <c r="A33" s="2"/>
      <c r="D33" s="14">
        <f t="shared" si="0"/>
        <v>1979</v>
      </c>
      <c r="E33" s="11">
        <f t="shared" si="1"/>
        <v>28856</v>
      </c>
      <c r="F33" s="14">
        <f t="shared" si="2"/>
        <v>1979</v>
      </c>
      <c r="G33" s="30">
        <f t="shared" si="3"/>
        <v>9.3800000000000008E-2</v>
      </c>
      <c r="H33" s="30">
        <f t="shared" si="4"/>
        <v>9.11E-2</v>
      </c>
      <c r="I33" s="30">
        <f t="shared" si="5"/>
        <v>5.9775806451612935E-2</v>
      </c>
      <c r="K33" s="30">
        <f t="shared" si="6"/>
        <v>7.694516129032257E-2</v>
      </c>
      <c r="M33" s="2">
        <v>0</v>
      </c>
      <c r="P33" s="40"/>
      <c r="R33" s="64">
        <v>28126</v>
      </c>
      <c r="S33" s="195">
        <v>4.63</v>
      </c>
      <c r="W33" s="40"/>
      <c r="X33" s="64">
        <v>28126</v>
      </c>
      <c r="Y33" s="195">
        <v>7.36</v>
      </c>
    </row>
    <row r="34" spans="1:25" ht="13.5" customHeight="1" x14ac:dyDescent="0.25">
      <c r="A34" s="2"/>
      <c r="D34" s="14" t="str">
        <f t="shared" si="0"/>
        <v/>
      </c>
      <c r="E34" s="11">
        <f t="shared" si="1"/>
        <v>28946</v>
      </c>
      <c r="F34" s="14">
        <f t="shared" si="2"/>
        <v>1979</v>
      </c>
      <c r="G34" s="30">
        <f t="shared" si="3"/>
        <v>9.3800000000000008E-2</v>
      </c>
      <c r="H34" s="30">
        <f t="shared" si="4"/>
        <v>9.1199999999999989E-2</v>
      </c>
      <c r="I34" s="30">
        <f t="shared" si="5"/>
        <v>5.9775806451612935E-2</v>
      </c>
      <c r="K34" s="30">
        <f t="shared" si="6"/>
        <v>7.694516129032257E-2</v>
      </c>
      <c r="M34" s="2">
        <v>0</v>
      </c>
      <c r="P34" s="40"/>
      <c r="R34" s="64">
        <v>28216</v>
      </c>
      <c r="S34" s="195">
        <v>4.84</v>
      </c>
      <c r="W34" s="40"/>
      <c r="X34" s="64">
        <v>28216</v>
      </c>
      <c r="Y34" s="195">
        <v>7.37</v>
      </c>
    </row>
    <row r="35" spans="1:25" ht="13.5" customHeight="1" x14ac:dyDescent="0.25">
      <c r="A35" s="2"/>
      <c r="D35" s="14" t="str">
        <f t="shared" si="0"/>
        <v/>
      </c>
      <c r="E35" s="11">
        <f t="shared" si="1"/>
        <v>29037</v>
      </c>
      <c r="F35" s="14">
        <f t="shared" si="2"/>
        <v>1979</v>
      </c>
      <c r="G35" s="30">
        <f t="shared" si="3"/>
        <v>9.6699999999999994E-2</v>
      </c>
      <c r="H35" s="30">
        <f t="shared" si="4"/>
        <v>9.0999999999999998E-2</v>
      </c>
      <c r="I35" s="30">
        <f t="shared" si="5"/>
        <v>5.9775806451612935E-2</v>
      </c>
      <c r="K35" s="30">
        <f t="shared" si="6"/>
        <v>7.694516129032257E-2</v>
      </c>
      <c r="M35" s="2">
        <v>0</v>
      </c>
      <c r="P35" s="40"/>
      <c r="R35" s="64">
        <v>28307</v>
      </c>
      <c r="S35" s="195">
        <v>5.5</v>
      </c>
      <c r="W35" s="40"/>
      <c r="X35" s="64">
        <v>28307</v>
      </c>
      <c r="Y35" s="195">
        <v>7.36</v>
      </c>
    </row>
    <row r="36" spans="1:25" ht="13.5" customHeight="1" x14ac:dyDescent="0.25">
      <c r="A36" s="2"/>
      <c r="D36" s="14" t="str">
        <f t="shared" si="0"/>
        <v/>
      </c>
      <c r="E36" s="11">
        <f t="shared" si="1"/>
        <v>29129</v>
      </c>
      <c r="F36" s="14">
        <f t="shared" si="2"/>
        <v>1979</v>
      </c>
      <c r="G36" s="30">
        <f t="shared" si="3"/>
        <v>0.11840000000000001</v>
      </c>
      <c r="H36" s="30">
        <f t="shared" si="4"/>
        <v>0.10439999999999999</v>
      </c>
      <c r="I36" s="30">
        <f t="shared" si="5"/>
        <v>5.9775806451612935E-2</v>
      </c>
      <c r="K36" s="30">
        <f t="shared" si="6"/>
        <v>7.694516129032257E-2</v>
      </c>
      <c r="M36" s="2">
        <v>0</v>
      </c>
      <c r="P36" s="40"/>
      <c r="R36" s="64">
        <v>28399</v>
      </c>
      <c r="S36" s="195">
        <v>6.11</v>
      </c>
      <c r="W36" s="40"/>
      <c r="X36" s="64">
        <v>28399</v>
      </c>
      <c r="Y36" s="195">
        <v>7.6</v>
      </c>
    </row>
    <row r="37" spans="1:25" ht="13.5" customHeight="1" x14ac:dyDescent="0.25">
      <c r="A37" s="2"/>
      <c r="D37" s="14">
        <f t="shared" si="0"/>
        <v>1980</v>
      </c>
      <c r="E37" s="11">
        <f t="shared" si="1"/>
        <v>29221</v>
      </c>
      <c r="F37" s="14">
        <f t="shared" si="2"/>
        <v>1980</v>
      </c>
      <c r="G37" s="30">
        <f t="shared" si="3"/>
        <v>0.13350000000000001</v>
      </c>
      <c r="H37" s="30">
        <f t="shared" ref="H37:H68" si="7">Y45/100</f>
        <v>0.11960000000000001</v>
      </c>
      <c r="I37" s="30">
        <f t="shared" si="5"/>
        <v>5.9775806451612935E-2</v>
      </c>
      <c r="K37" s="30">
        <f t="shared" si="6"/>
        <v>7.694516129032257E-2</v>
      </c>
      <c r="M37" s="2">
        <v>0</v>
      </c>
      <c r="P37" s="40"/>
      <c r="R37" s="64">
        <v>28491</v>
      </c>
      <c r="S37" s="195">
        <v>6.39</v>
      </c>
      <c r="W37" s="40"/>
      <c r="X37" s="64">
        <v>28491</v>
      </c>
      <c r="Y37" s="195">
        <v>8.01</v>
      </c>
    </row>
    <row r="38" spans="1:25" ht="13.5" customHeight="1" x14ac:dyDescent="0.25">
      <c r="A38" s="2"/>
      <c r="D38" s="14" t="str">
        <f t="shared" si="0"/>
        <v/>
      </c>
      <c r="E38" s="11">
        <f t="shared" si="1"/>
        <v>29312</v>
      </c>
      <c r="F38" s="14">
        <f t="shared" si="2"/>
        <v>1980</v>
      </c>
      <c r="G38" s="30">
        <f t="shared" si="3"/>
        <v>9.6199999999999994E-2</v>
      </c>
      <c r="H38" s="30">
        <f t="shared" si="7"/>
        <v>0.1048</v>
      </c>
      <c r="I38" s="30">
        <f t="shared" si="5"/>
        <v>5.9775806451612935E-2</v>
      </c>
      <c r="K38" s="30">
        <f t="shared" si="6"/>
        <v>7.694516129032257E-2</v>
      </c>
      <c r="M38" s="2">
        <v>0</v>
      </c>
      <c r="P38" s="40"/>
      <c r="R38" s="64">
        <v>28581</v>
      </c>
      <c r="S38" s="195">
        <v>6.48</v>
      </c>
      <c r="W38" s="40"/>
      <c r="X38" s="64">
        <v>28581</v>
      </c>
      <c r="Y38" s="195">
        <v>8.33</v>
      </c>
    </row>
    <row r="39" spans="1:25" ht="13.5" customHeight="1" x14ac:dyDescent="0.25">
      <c r="A39" s="2"/>
      <c r="D39" s="14" t="str">
        <f t="shared" si="0"/>
        <v/>
      </c>
      <c r="E39" s="11">
        <f t="shared" si="1"/>
        <v>29403</v>
      </c>
      <c r="F39" s="14">
        <f t="shared" si="2"/>
        <v>1980</v>
      </c>
      <c r="G39" s="30">
        <f t="shared" si="3"/>
        <v>9.1499999999999998E-2</v>
      </c>
      <c r="H39" s="30">
        <f t="shared" si="7"/>
        <v>0.1094</v>
      </c>
      <c r="I39" s="30">
        <f t="shared" si="5"/>
        <v>5.9775806451612935E-2</v>
      </c>
      <c r="K39" s="30">
        <f t="shared" si="6"/>
        <v>7.694516129032257E-2</v>
      </c>
      <c r="M39" s="2">
        <v>0</v>
      </c>
      <c r="P39" s="40"/>
      <c r="R39" s="64">
        <v>28672</v>
      </c>
      <c r="S39" s="195">
        <v>7.31</v>
      </c>
      <c r="W39" s="40"/>
      <c r="X39" s="64">
        <v>28672</v>
      </c>
      <c r="Y39" s="195">
        <v>8.49</v>
      </c>
    </row>
    <row r="40" spans="1:25" ht="13.5" customHeight="1" x14ac:dyDescent="0.25">
      <c r="A40" s="2"/>
      <c r="D40" s="14" t="str">
        <f t="shared" si="0"/>
        <v/>
      </c>
      <c r="E40" s="11">
        <f t="shared" si="1"/>
        <v>29495</v>
      </c>
      <c r="F40" s="14">
        <f t="shared" si="2"/>
        <v>1980</v>
      </c>
      <c r="G40" s="30">
        <f t="shared" si="3"/>
        <v>0.1361</v>
      </c>
      <c r="H40" s="30">
        <f t="shared" si="7"/>
        <v>0.1241</v>
      </c>
      <c r="I40" s="30">
        <f t="shared" si="5"/>
        <v>5.9775806451612935E-2</v>
      </c>
      <c r="K40" s="30">
        <f t="shared" si="6"/>
        <v>7.694516129032257E-2</v>
      </c>
      <c r="M40" s="2">
        <v>0</v>
      </c>
      <c r="P40" s="40"/>
      <c r="R40" s="64">
        <v>28764</v>
      </c>
      <c r="S40" s="195">
        <v>8.57</v>
      </c>
      <c r="W40" s="40"/>
      <c r="X40" s="64">
        <v>28764</v>
      </c>
      <c r="Y40" s="195">
        <v>8.82</v>
      </c>
    </row>
    <row r="41" spans="1:25" ht="13.5" customHeight="1" x14ac:dyDescent="0.25">
      <c r="A41" s="2"/>
      <c r="D41" s="14">
        <f t="shared" si="0"/>
        <v>1981</v>
      </c>
      <c r="E41" s="11">
        <f t="shared" si="1"/>
        <v>29587</v>
      </c>
      <c r="F41" s="14">
        <f t="shared" si="2"/>
        <v>1981</v>
      </c>
      <c r="G41" s="30">
        <f t="shared" si="3"/>
        <v>0.1439</v>
      </c>
      <c r="H41" s="30">
        <f t="shared" si="7"/>
        <v>0.1295</v>
      </c>
      <c r="I41" s="30">
        <f t="shared" si="5"/>
        <v>5.9775806451612935E-2</v>
      </c>
      <c r="K41" s="30">
        <f t="shared" si="6"/>
        <v>7.694516129032257E-2</v>
      </c>
      <c r="M41" s="2">
        <v>0</v>
      </c>
      <c r="P41" s="40"/>
      <c r="R41" s="64">
        <v>28856</v>
      </c>
      <c r="S41" s="195">
        <v>9.3800000000000008</v>
      </c>
      <c r="W41" s="40"/>
      <c r="X41" s="64">
        <v>28856</v>
      </c>
      <c r="Y41" s="195">
        <v>9.11</v>
      </c>
    </row>
    <row r="42" spans="1:25" ht="13.5" customHeight="1" x14ac:dyDescent="0.25">
      <c r="A42" s="2"/>
      <c r="D42" s="14" t="str">
        <f t="shared" si="0"/>
        <v/>
      </c>
      <c r="E42" s="11">
        <f t="shared" si="1"/>
        <v>29677</v>
      </c>
      <c r="F42" s="14">
        <f t="shared" si="2"/>
        <v>1981</v>
      </c>
      <c r="G42" s="30">
        <f t="shared" si="3"/>
        <v>0.14910000000000001</v>
      </c>
      <c r="H42" s="30">
        <f t="shared" si="7"/>
        <v>0.13739999999999999</v>
      </c>
      <c r="I42" s="30">
        <f t="shared" si="5"/>
        <v>5.9775806451612935E-2</v>
      </c>
      <c r="K42" s="30">
        <f t="shared" si="6"/>
        <v>7.694516129032257E-2</v>
      </c>
      <c r="M42" s="2">
        <v>0</v>
      </c>
      <c r="P42" s="40"/>
      <c r="R42" s="64">
        <v>28946</v>
      </c>
      <c r="S42" s="195">
        <v>9.3800000000000008</v>
      </c>
      <c r="W42" s="40"/>
      <c r="X42" s="64">
        <v>28946</v>
      </c>
      <c r="Y42" s="195">
        <v>9.1199999999999992</v>
      </c>
    </row>
    <row r="43" spans="1:25" ht="13.5" customHeight="1" x14ac:dyDescent="0.25">
      <c r="A43" s="2"/>
      <c r="D43" s="14" t="str">
        <f t="shared" si="0"/>
        <v/>
      </c>
      <c r="E43" s="11">
        <f t="shared" si="1"/>
        <v>29768</v>
      </c>
      <c r="F43" s="14">
        <f t="shared" si="2"/>
        <v>1981</v>
      </c>
      <c r="G43" s="30">
        <f t="shared" si="3"/>
        <v>0.15049999999999999</v>
      </c>
      <c r="H43" s="30">
        <f t="shared" si="7"/>
        <v>0.1484</v>
      </c>
      <c r="I43" s="30">
        <f t="shared" si="5"/>
        <v>5.9775806451612935E-2</v>
      </c>
      <c r="K43" s="30">
        <f t="shared" si="6"/>
        <v>7.694516129032257E-2</v>
      </c>
      <c r="M43" s="2">
        <v>0</v>
      </c>
      <c r="P43" s="40"/>
      <c r="R43" s="64">
        <v>29037</v>
      </c>
      <c r="S43" s="195">
        <v>9.67</v>
      </c>
      <c r="W43" s="40"/>
      <c r="X43" s="64">
        <v>29037</v>
      </c>
      <c r="Y43" s="195">
        <v>9.1</v>
      </c>
    </row>
    <row r="44" spans="1:25" ht="13.5" customHeight="1" x14ac:dyDescent="0.25">
      <c r="A44" s="2"/>
      <c r="D44" s="14" t="str">
        <f t="shared" si="0"/>
        <v/>
      </c>
      <c r="E44" s="11">
        <f t="shared" si="1"/>
        <v>29860</v>
      </c>
      <c r="F44" s="14">
        <f t="shared" si="2"/>
        <v>1981</v>
      </c>
      <c r="G44" s="30">
        <f t="shared" si="3"/>
        <v>0.11749999999999999</v>
      </c>
      <c r="H44" s="30">
        <f t="shared" si="7"/>
        <v>0.14119999999999999</v>
      </c>
      <c r="I44" s="30">
        <f t="shared" si="5"/>
        <v>5.9775806451612935E-2</v>
      </c>
      <c r="K44" s="30">
        <f t="shared" si="6"/>
        <v>7.694516129032257E-2</v>
      </c>
      <c r="M44" s="2">
        <v>0</v>
      </c>
      <c r="P44" s="40"/>
      <c r="R44" s="64">
        <v>29129</v>
      </c>
      <c r="S44" s="195">
        <v>11.84</v>
      </c>
      <c r="W44" s="40"/>
      <c r="X44" s="64">
        <v>29129</v>
      </c>
      <c r="Y44" s="195">
        <v>10.44</v>
      </c>
    </row>
    <row r="45" spans="1:25" ht="13.5" customHeight="1" x14ac:dyDescent="0.25">
      <c r="A45" s="2"/>
      <c r="D45" s="14">
        <f t="shared" si="0"/>
        <v>1982</v>
      </c>
      <c r="E45" s="11">
        <f t="shared" si="1"/>
        <v>29952</v>
      </c>
      <c r="F45" s="14">
        <f t="shared" si="2"/>
        <v>1982</v>
      </c>
      <c r="G45" s="30">
        <f t="shared" si="3"/>
        <v>0.12809999999999999</v>
      </c>
      <c r="H45" s="30">
        <f t="shared" si="7"/>
        <v>0.14269999999999999</v>
      </c>
      <c r="I45" s="30">
        <f t="shared" si="5"/>
        <v>5.9775806451612935E-2</v>
      </c>
      <c r="K45" s="30">
        <f t="shared" si="6"/>
        <v>7.694516129032257E-2</v>
      </c>
      <c r="M45" s="2">
        <v>0</v>
      </c>
      <c r="P45" s="40"/>
      <c r="R45" s="64">
        <v>29221</v>
      </c>
      <c r="S45" s="195">
        <v>13.35</v>
      </c>
      <c r="W45" s="40"/>
      <c r="X45" s="64">
        <v>29221</v>
      </c>
      <c r="Y45" s="195">
        <v>11.96</v>
      </c>
    </row>
    <row r="46" spans="1:25" ht="13.5" customHeight="1" x14ac:dyDescent="0.25">
      <c r="A46" s="2"/>
      <c r="D46" s="14" t="str">
        <f t="shared" si="0"/>
        <v/>
      </c>
      <c r="E46" s="11">
        <f t="shared" si="1"/>
        <v>30042</v>
      </c>
      <c r="F46" s="14">
        <f t="shared" si="2"/>
        <v>1982</v>
      </c>
      <c r="G46" s="30">
        <f t="shared" si="3"/>
        <v>0.1242</v>
      </c>
      <c r="H46" s="30">
        <f t="shared" si="7"/>
        <v>0.1394</v>
      </c>
      <c r="I46" s="30">
        <f t="shared" si="5"/>
        <v>5.9775806451612935E-2</v>
      </c>
      <c r="K46" s="30">
        <f t="shared" si="6"/>
        <v>7.694516129032257E-2</v>
      </c>
      <c r="M46" s="2">
        <v>0</v>
      </c>
      <c r="P46" s="40"/>
      <c r="R46" s="64">
        <v>29312</v>
      </c>
      <c r="S46" s="195">
        <v>9.6199999999999992</v>
      </c>
      <c r="W46" s="40"/>
      <c r="X46" s="64">
        <v>29312</v>
      </c>
      <c r="Y46" s="195">
        <v>10.48</v>
      </c>
    </row>
    <row r="47" spans="1:25" ht="13.5" customHeight="1" x14ac:dyDescent="0.25">
      <c r="A47" s="2"/>
      <c r="D47" s="14" t="str">
        <f t="shared" si="0"/>
        <v/>
      </c>
      <c r="E47" s="11">
        <f t="shared" si="1"/>
        <v>30133</v>
      </c>
      <c r="F47" s="14">
        <f t="shared" si="2"/>
        <v>1982</v>
      </c>
      <c r="G47" s="30">
        <f t="shared" si="3"/>
        <v>9.3200000000000005E-2</v>
      </c>
      <c r="H47" s="30">
        <f t="shared" si="7"/>
        <v>0.13109999999999999</v>
      </c>
      <c r="I47" s="30">
        <f t="shared" si="5"/>
        <v>5.9775806451612935E-2</v>
      </c>
      <c r="K47" s="30">
        <f t="shared" si="6"/>
        <v>7.694516129032257E-2</v>
      </c>
      <c r="M47" s="2">
        <v>0</v>
      </c>
      <c r="P47" s="40"/>
      <c r="R47" s="64">
        <v>29403</v>
      </c>
      <c r="S47" s="195">
        <v>9.15</v>
      </c>
      <c r="W47" s="40"/>
      <c r="X47" s="64">
        <v>29403</v>
      </c>
      <c r="Y47" s="195">
        <v>10.94</v>
      </c>
    </row>
    <row r="48" spans="1:25" ht="13.5" customHeight="1" x14ac:dyDescent="0.25">
      <c r="A48" s="2"/>
      <c r="D48" s="14" t="str">
        <f t="shared" si="0"/>
        <v/>
      </c>
      <c r="E48" s="11">
        <f t="shared" si="1"/>
        <v>30225</v>
      </c>
      <c r="F48" s="14">
        <f t="shared" si="2"/>
        <v>1982</v>
      </c>
      <c r="G48" s="30">
        <f t="shared" si="3"/>
        <v>7.9100000000000004E-2</v>
      </c>
      <c r="H48" s="30">
        <f t="shared" si="7"/>
        <v>0.1066</v>
      </c>
      <c r="I48" s="30">
        <f t="shared" si="5"/>
        <v>5.9775806451612935E-2</v>
      </c>
      <c r="K48" s="30">
        <f t="shared" si="6"/>
        <v>7.694516129032257E-2</v>
      </c>
      <c r="M48" s="2">
        <v>0</v>
      </c>
      <c r="P48" s="40"/>
      <c r="R48" s="64">
        <v>29495</v>
      </c>
      <c r="S48" s="195">
        <v>13.61</v>
      </c>
      <c r="W48" s="40"/>
      <c r="X48" s="64">
        <v>29495</v>
      </c>
      <c r="Y48" s="195">
        <v>12.41</v>
      </c>
    </row>
    <row r="49" spans="1:25" ht="13.5" customHeight="1" x14ac:dyDescent="0.25">
      <c r="A49" s="2"/>
      <c r="D49" s="14">
        <f t="shared" si="0"/>
        <v>1983</v>
      </c>
      <c r="E49" s="11">
        <f t="shared" si="1"/>
        <v>30317</v>
      </c>
      <c r="F49" s="14">
        <f t="shared" si="2"/>
        <v>1983</v>
      </c>
      <c r="G49" s="30">
        <f t="shared" si="3"/>
        <v>8.1099999999999992E-2</v>
      </c>
      <c r="H49" s="30">
        <f t="shared" si="7"/>
        <v>0.1056</v>
      </c>
      <c r="I49" s="30">
        <f t="shared" si="5"/>
        <v>5.9775806451612935E-2</v>
      </c>
      <c r="K49" s="30">
        <f t="shared" si="6"/>
        <v>7.694516129032257E-2</v>
      </c>
      <c r="M49" s="2">
        <v>0</v>
      </c>
      <c r="P49" s="40"/>
      <c r="R49" s="64">
        <v>29587</v>
      </c>
      <c r="S49" s="195">
        <v>14.39</v>
      </c>
      <c r="W49" s="40"/>
      <c r="X49" s="64">
        <v>29587</v>
      </c>
      <c r="Y49" s="195">
        <v>12.95</v>
      </c>
    </row>
    <row r="50" spans="1:25" ht="13.5" customHeight="1" x14ac:dyDescent="0.25">
      <c r="A50" s="2"/>
      <c r="D50" s="14" t="str">
        <f t="shared" si="0"/>
        <v/>
      </c>
      <c r="E50" s="11">
        <f t="shared" si="1"/>
        <v>30407</v>
      </c>
      <c r="F50" s="14">
        <f t="shared" si="2"/>
        <v>1983</v>
      </c>
      <c r="G50" s="30">
        <f t="shared" si="3"/>
        <v>8.4000000000000005E-2</v>
      </c>
      <c r="H50" s="30">
        <f t="shared" si="7"/>
        <v>0.10550000000000001</v>
      </c>
      <c r="I50" s="30">
        <f t="shared" si="5"/>
        <v>5.9775806451612935E-2</v>
      </c>
      <c r="K50" s="30">
        <f t="shared" si="6"/>
        <v>7.694516129032257E-2</v>
      </c>
      <c r="M50" s="2">
        <v>0</v>
      </c>
      <c r="P50" s="40"/>
      <c r="R50" s="64">
        <v>29677</v>
      </c>
      <c r="S50" s="195">
        <v>14.91</v>
      </c>
      <c r="W50" s="40"/>
      <c r="X50" s="64">
        <v>29677</v>
      </c>
      <c r="Y50" s="195">
        <v>13.74</v>
      </c>
    </row>
    <row r="51" spans="1:25" ht="13.5" customHeight="1" x14ac:dyDescent="0.25">
      <c r="A51" s="2"/>
      <c r="D51" s="14" t="str">
        <f t="shared" si="0"/>
        <v/>
      </c>
      <c r="E51" s="11">
        <f t="shared" si="1"/>
        <v>30498</v>
      </c>
      <c r="F51" s="14">
        <f t="shared" si="2"/>
        <v>1983</v>
      </c>
      <c r="G51" s="30">
        <f t="shared" si="3"/>
        <v>9.1400000000000009E-2</v>
      </c>
      <c r="H51" s="30">
        <f t="shared" si="7"/>
        <v>0.1164</v>
      </c>
      <c r="I51" s="30">
        <f t="shared" si="5"/>
        <v>5.9775806451612935E-2</v>
      </c>
      <c r="K51" s="30">
        <f t="shared" si="6"/>
        <v>7.694516129032257E-2</v>
      </c>
      <c r="M51" s="2">
        <v>0</v>
      </c>
      <c r="P51" s="40"/>
      <c r="R51" s="64">
        <v>29768</v>
      </c>
      <c r="S51" s="195">
        <v>15.05</v>
      </c>
      <c r="W51" s="40"/>
      <c r="X51" s="64">
        <v>29768</v>
      </c>
      <c r="Y51" s="195">
        <v>14.84</v>
      </c>
    </row>
    <row r="52" spans="1:25" ht="13.5" customHeight="1" x14ac:dyDescent="0.25">
      <c r="A52" s="2"/>
      <c r="D52" s="14" t="str">
        <f t="shared" si="0"/>
        <v/>
      </c>
      <c r="E52" s="11">
        <f t="shared" si="1"/>
        <v>30590</v>
      </c>
      <c r="F52" s="14">
        <f t="shared" si="2"/>
        <v>1983</v>
      </c>
      <c r="G52" s="30">
        <f t="shared" si="3"/>
        <v>8.8000000000000009E-2</v>
      </c>
      <c r="H52" s="30">
        <f t="shared" si="7"/>
        <v>0.11689999999999999</v>
      </c>
      <c r="I52" s="30">
        <f t="shared" si="5"/>
        <v>5.9775806451612935E-2</v>
      </c>
      <c r="K52" s="30">
        <f t="shared" si="6"/>
        <v>7.694516129032257E-2</v>
      </c>
      <c r="M52" s="2">
        <v>0</v>
      </c>
      <c r="P52" s="40"/>
      <c r="R52" s="64">
        <v>29860</v>
      </c>
      <c r="S52" s="195">
        <v>11.75</v>
      </c>
      <c r="W52" s="40"/>
      <c r="X52" s="64">
        <v>29860</v>
      </c>
      <c r="Y52" s="195">
        <v>14.12</v>
      </c>
    </row>
    <row r="53" spans="1:25" ht="13.5" customHeight="1" x14ac:dyDescent="0.25">
      <c r="A53" s="2"/>
      <c r="D53" s="14">
        <f t="shared" si="0"/>
        <v>1984</v>
      </c>
      <c r="E53" s="11">
        <f t="shared" si="1"/>
        <v>30682</v>
      </c>
      <c r="F53" s="14">
        <f t="shared" si="2"/>
        <v>1984</v>
      </c>
      <c r="G53" s="30">
        <f t="shared" si="3"/>
        <v>9.1700000000000004E-2</v>
      </c>
      <c r="H53" s="30">
        <f t="shared" si="7"/>
        <v>0.1195</v>
      </c>
      <c r="I53" s="30">
        <f t="shared" si="5"/>
        <v>5.9775806451612935E-2</v>
      </c>
      <c r="K53" s="30">
        <f t="shared" si="6"/>
        <v>7.694516129032257E-2</v>
      </c>
      <c r="M53" s="2">
        <v>0</v>
      </c>
      <c r="P53" s="40"/>
      <c r="R53" s="64">
        <v>29952</v>
      </c>
      <c r="S53" s="195">
        <v>12.81</v>
      </c>
      <c r="W53" s="40"/>
      <c r="X53" s="64">
        <v>29952</v>
      </c>
      <c r="Y53" s="195">
        <v>14.27</v>
      </c>
    </row>
    <row r="54" spans="1:25" ht="13.5" customHeight="1" x14ac:dyDescent="0.25">
      <c r="A54" s="2"/>
      <c r="D54" s="14" t="str">
        <f t="shared" si="0"/>
        <v/>
      </c>
      <c r="E54" s="11">
        <f t="shared" si="1"/>
        <v>30773</v>
      </c>
      <c r="F54" s="14">
        <f t="shared" si="2"/>
        <v>1984</v>
      </c>
      <c r="G54" s="30">
        <f t="shared" si="3"/>
        <v>9.8000000000000004E-2</v>
      </c>
      <c r="H54" s="30">
        <f t="shared" si="7"/>
        <v>0.1321</v>
      </c>
      <c r="I54" s="30">
        <f t="shared" si="5"/>
        <v>5.9775806451612935E-2</v>
      </c>
      <c r="K54" s="30">
        <f t="shared" si="6"/>
        <v>7.694516129032257E-2</v>
      </c>
      <c r="M54" s="2">
        <v>0</v>
      </c>
      <c r="P54" s="40"/>
      <c r="R54" s="64">
        <v>30042</v>
      </c>
      <c r="S54" s="195">
        <v>12.42</v>
      </c>
      <c r="W54" s="40"/>
      <c r="X54" s="64">
        <v>30042</v>
      </c>
      <c r="Y54" s="195">
        <v>13.94</v>
      </c>
    </row>
    <row r="55" spans="1:25" ht="13.5" customHeight="1" x14ac:dyDescent="0.25">
      <c r="A55" s="2"/>
      <c r="D55" s="14" t="str">
        <f t="shared" si="0"/>
        <v/>
      </c>
      <c r="E55" s="11">
        <f t="shared" si="1"/>
        <v>30864</v>
      </c>
      <c r="F55" s="14">
        <f t="shared" si="2"/>
        <v>1984</v>
      </c>
      <c r="G55" s="30">
        <f t="shared" si="3"/>
        <v>0.1032</v>
      </c>
      <c r="H55" s="30">
        <f t="shared" si="7"/>
        <v>0.12869999999999998</v>
      </c>
      <c r="I55" s="30">
        <f t="shared" si="5"/>
        <v>5.9775806451612935E-2</v>
      </c>
      <c r="K55" s="30">
        <f t="shared" si="6"/>
        <v>7.694516129032257E-2</v>
      </c>
      <c r="M55" s="2">
        <v>0</v>
      </c>
      <c r="P55" s="40"/>
      <c r="R55" s="64">
        <v>30133</v>
      </c>
      <c r="S55" s="195">
        <v>9.32</v>
      </c>
      <c r="W55" s="40"/>
      <c r="X55" s="64">
        <v>30133</v>
      </c>
      <c r="Y55" s="195">
        <v>13.11</v>
      </c>
    </row>
    <row r="56" spans="1:25" ht="13.5" customHeight="1" x14ac:dyDescent="0.25">
      <c r="A56" s="2"/>
      <c r="D56" s="14" t="str">
        <f t="shared" si="0"/>
        <v/>
      </c>
      <c r="E56" s="11">
        <f t="shared" si="1"/>
        <v>30956</v>
      </c>
      <c r="F56" s="14">
        <f t="shared" si="2"/>
        <v>1984</v>
      </c>
      <c r="G56" s="30">
        <f t="shared" si="3"/>
        <v>8.8000000000000009E-2</v>
      </c>
      <c r="H56" s="30">
        <f t="shared" si="7"/>
        <v>0.1176</v>
      </c>
      <c r="I56" s="30">
        <f t="shared" si="5"/>
        <v>5.9775806451612935E-2</v>
      </c>
      <c r="K56" s="30">
        <f t="shared" si="6"/>
        <v>7.694516129032257E-2</v>
      </c>
      <c r="M56" s="2">
        <v>0</v>
      </c>
      <c r="P56" s="40"/>
      <c r="R56" s="64">
        <v>30225</v>
      </c>
      <c r="S56" s="195">
        <v>7.91</v>
      </c>
      <c r="W56" s="40"/>
      <c r="X56" s="64">
        <v>30225</v>
      </c>
      <c r="Y56" s="195">
        <v>10.66</v>
      </c>
    </row>
    <row r="57" spans="1:25" ht="13.5" customHeight="1" x14ac:dyDescent="0.25">
      <c r="A57" s="2"/>
      <c r="D57" s="14">
        <f t="shared" si="0"/>
        <v>1985</v>
      </c>
      <c r="E57" s="11">
        <f t="shared" si="1"/>
        <v>31048</v>
      </c>
      <c r="F57" s="14">
        <f t="shared" si="2"/>
        <v>1985</v>
      </c>
      <c r="G57" s="30">
        <f t="shared" si="3"/>
        <v>8.1799999999999998E-2</v>
      </c>
      <c r="H57" s="30">
        <f t="shared" si="7"/>
        <v>0.1159</v>
      </c>
      <c r="I57" s="30">
        <f t="shared" si="5"/>
        <v>5.9775806451612935E-2</v>
      </c>
      <c r="K57" s="30">
        <f t="shared" si="6"/>
        <v>7.694516129032257E-2</v>
      </c>
      <c r="M57" s="2">
        <v>0</v>
      </c>
      <c r="P57" s="40"/>
      <c r="R57" s="64">
        <v>30317</v>
      </c>
      <c r="S57" s="195">
        <v>8.11</v>
      </c>
      <c r="W57" s="40"/>
      <c r="X57" s="64">
        <v>30317</v>
      </c>
      <c r="Y57" s="195">
        <v>10.56</v>
      </c>
    </row>
    <row r="58" spans="1:25" ht="13.5" customHeight="1" x14ac:dyDescent="0.25">
      <c r="A58" s="2"/>
      <c r="D58" s="14" t="str">
        <f t="shared" si="0"/>
        <v/>
      </c>
      <c r="E58" s="11">
        <f t="shared" si="1"/>
        <v>31138</v>
      </c>
      <c r="F58" s="14">
        <f t="shared" si="2"/>
        <v>1985</v>
      </c>
      <c r="G58" s="30">
        <f t="shared" si="3"/>
        <v>7.46E-2</v>
      </c>
      <c r="H58" s="30">
        <f t="shared" si="7"/>
        <v>0.1082</v>
      </c>
      <c r="I58" s="30">
        <f t="shared" si="5"/>
        <v>5.9775806451612935E-2</v>
      </c>
      <c r="K58" s="30">
        <f t="shared" si="6"/>
        <v>7.694516129032257E-2</v>
      </c>
      <c r="M58" s="2">
        <v>0</v>
      </c>
      <c r="P58" s="40"/>
      <c r="R58" s="64">
        <v>30407</v>
      </c>
      <c r="S58" s="195">
        <v>8.4</v>
      </c>
      <c r="W58" s="40"/>
      <c r="X58" s="64">
        <v>30407</v>
      </c>
      <c r="Y58" s="195">
        <v>10.55</v>
      </c>
    </row>
    <row r="59" spans="1:25" ht="13.5" customHeight="1" x14ac:dyDescent="0.25">
      <c r="A59" s="2"/>
      <c r="D59" s="14" t="str">
        <f t="shared" si="0"/>
        <v/>
      </c>
      <c r="E59" s="11">
        <f t="shared" si="1"/>
        <v>31229</v>
      </c>
      <c r="F59" s="14">
        <f t="shared" si="2"/>
        <v>1985</v>
      </c>
      <c r="G59" s="30">
        <f t="shared" si="3"/>
        <v>7.1099999999999997E-2</v>
      </c>
      <c r="H59" s="30">
        <f t="shared" si="7"/>
        <v>0.10339999999999999</v>
      </c>
      <c r="I59" s="30">
        <f t="shared" si="5"/>
        <v>5.9775806451612935E-2</v>
      </c>
      <c r="K59" s="30">
        <f t="shared" si="6"/>
        <v>7.694516129032257E-2</v>
      </c>
      <c r="M59" s="2">
        <v>0</v>
      </c>
      <c r="P59" s="40"/>
      <c r="R59" s="64">
        <v>30498</v>
      </c>
      <c r="S59" s="195">
        <v>9.14</v>
      </c>
      <c r="W59" s="40"/>
      <c r="X59" s="64">
        <v>30498</v>
      </c>
      <c r="Y59" s="195">
        <v>11.64</v>
      </c>
    </row>
    <row r="60" spans="1:25" ht="13.5" customHeight="1" x14ac:dyDescent="0.25">
      <c r="A60" s="2"/>
      <c r="D60" s="14" t="str">
        <f t="shared" si="0"/>
        <v/>
      </c>
      <c r="E60" s="11">
        <f t="shared" si="1"/>
        <v>31321</v>
      </c>
      <c r="F60" s="14">
        <f t="shared" si="2"/>
        <v>1985</v>
      </c>
      <c r="G60" s="30">
        <f t="shared" si="3"/>
        <v>7.17E-2</v>
      </c>
      <c r="H60" s="30">
        <f t="shared" si="7"/>
        <v>9.7699999999999995E-2</v>
      </c>
      <c r="I60" s="30">
        <f t="shared" si="5"/>
        <v>5.9775806451612935E-2</v>
      </c>
      <c r="K60" s="30">
        <f t="shared" si="6"/>
        <v>7.694516129032257E-2</v>
      </c>
      <c r="M60" s="2">
        <v>0</v>
      </c>
      <c r="P60" s="40"/>
      <c r="R60" s="64">
        <v>30590</v>
      </c>
      <c r="S60" s="195">
        <v>8.8000000000000007</v>
      </c>
      <c r="W60" s="40"/>
      <c r="X60" s="64">
        <v>30590</v>
      </c>
      <c r="Y60" s="195">
        <v>11.69</v>
      </c>
    </row>
    <row r="61" spans="1:25" ht="13.5" customHeight="1" x14ac:dyDescent="0.25">
      <c r="A61" s="2"/>
      <c r="D61" s="14">
        <f t="shared" si="0"/>
        <v>1986</v>
      </c>
      <c r="E61" s="11">
        <f t="shared" si="1"/>
        <v>31413</v>
      </c>
      <c r="F61" s="14">
        <f t="shared" si="2"/>
        <v>1986</v>
      </c>
      <c r="G61" s="30">
        <f t="shared" si="3"/>
        <v>6.9000000000000006E-2</v>
      </c>
      <c r="H61" s="30">
        <f t="shared" si="7"/>
        <v>8.5699999999999998E-2</v>
      </c>
      <c r="I61" s="30">
        <f t="shared" si="5"/>
        <v>5.9775806451612935E-2</v>
      </c>
      <c r="K61" s="30">
        <f t="shared" si="6"/>
        <v>7.694516129032257E-2</v>
      </c>
      <c r="M61" s="2">
        <v>0</v>
      </c>
      <c r="P61" s="40"/>
      <c r="R61" s="64">
        <v>30682</v>
      </c>
      <c r="S61" s="195">
        <v>9.17</v>
      </c>
      <c r="W61" s="40"/>
      <c r="X61" s="64">
        <v>30682</v>
      </c>
      <c r="Y61" s="195">
        <v>11.95</v>
      </c>
    </row>
    <row r="62" spans="1:25" ht="13.5" customHeight="1" x14ac:dyDescent="0.25">
      <c r="A62" s="2"/>
      <c r="D62" s="14" t="str">
        <f t="shared" si="0"/>
        <v/>
      </c>
      <c r="E62" s="11">
        <f t="shared" si="1"/>
        <v>31503</v>
      </c>
      <c r="F62" s="14">
        <f t="shared" si="2"/>
        <v>1986</v>
      </c>
      <c r="G62" s="30">
        <f t="shared" si="3"/>
        <v>6.1399999999999996E-2</v>
      </c>
      <c r="H62" s="30">
        <f t="shared" si="7"/>
        <v>7.5999999999999998E-2</v>
      </c>
      <c r="I62" s="30">
        <f t="shared" si="5"/>
        <v>5.9775806451612935E-2</v>
      </c>
      <c r="K62" s="30">
        <f t="shared" si="6"/>
        <v>7.694516129032257E-2</v>
      </c>
      <c r="M62" s="2">
        <v>0</v>
      </c>
      <c r="P62" s="40"/>
      <c r="R62" s="64">
        <v>30773</v>
      </c>
      <c r="S62" s="195">
        <v>9.8000000000000007</v>
      </c>
      <c r="W62" s="40"/>
      <c r="X62" s="64">
        <v>30773</v>
      </c>
      <c r="Y62" s="195">
        <v>13.21</v>
      </c>
    </row>
    <row r="63" spans="1:25" ht="13.5" customHeight="1" x14ac:dyDescent="0.25">
      <c r="A63" s="2"/>
      <c r="D63" s="14" t="str">
        <f t="shared" si="0"/>
        <v/>
      </c>
      <c r="E63" s="11">
        <f t="shared" si="1"/>
        <v>31594</v>
      </c>
      <c r="F63" s="14">
        <f t="shared" si="2"/>
        <v>1986</v>
      </c>
      <c r="G63" s="30">
        <f t="shared" si="3"/>
        <v>5.5199999999999999E-2</v>
      </c>
      <c r="H63" s="30">
        <f t="shared" si="7"/>
        <v>7.3099999999999998E-2</v>
      </c>
      <c r="I63" s="30">
        <f t="shared" si="5"/>
        <v>5.9775806451612935E-2</v>
      </c>
      <c r="K63" s="30">
        <f t="shared" si="6"/>
        <v>7.694516129032257E-2</v>
      </c>
      <c r="M63" s="2">
        <v>0</v>
      </c>
      <c r="P63" s="40"/>
      <c r="R63" s="64">
        <v>30864</v>
      </c>
      <c r="S63" s="195">
        <v>10.32</v>
      </c>
      <c r="W63" s="40"/>
      <c r="X63" s="64">
        <v>30864</v>
      </c>
      <c r="Y63" s="195">
        <v>12.87</v>
      </c>
    </row>
    <row r="64" spans="1:25" ht="13.5" customHeight="1" x14ac:dyDescent="0.25">
      <c r="A64" s="2"/>
      <c r="D64" s="14" t="str">
        <f t="shared" si="0"/>
        <v/>
      </c>
      <c r="E64" s="11">
        <f t="shared" si="1"/>
        <v>31686</v>
      </c>
      <c r="F64" s="14">
        <f t="shared" si="2"/>
        <v>1986</v>
      </c>
      <c r="G64" s="30">
        <f t="shared" si="3"/>
        <v>5.3499999999999999E-2</v>
      </c>
      <c r="H64" s="30">
        <f t="shared" si="7"/>
        <v>7.2599999999999998E-2</v>
      </c>
      <c r="I64" s="30">
        <f t="shared" si="5"/>
        <v>5.9775806451612935E-2</v>
      </c>
      <c r="K64" s="30">
        <f t="shared" si="6"/>
        <v>7.694516129032257E-2</v>
      </c>
      <c r="M64" s="2">
        <v>0</v>
      </c>
      <c r="P64" s="40"/>
      <c r="R64" s="64">
        <v>30956</v>
      </c>
      <c r="S64" s="195">
        <v>8.8000000000000007</v>
      </c>
      <c r="W64" s="40"/>
      <c r="X64" s="64">
        <v>30956</v>
      </c>
      <c r="Y64" s="195">
        <v>11.76</v>
      </c>
    </row>
    <row r="65" spans="1:25" ht="13.5" customHeight="1" x14ac:dyDescent="0.25">
      <c r="A65" s="2"/>
      <c r="D65" s="14">
        <f t="shared" si="0"/>
        <v>1987</v>
      </c>
      <c r="E65" s="11">
        <f t="shared" si="1"/>
        <v>31778</v>
      </c>
      <c r="F65" s="14">
        <f t="shared" si="2"/>
        <v>1987</v>
      </c>
      <c r="G65" s="30">
        <f t="shared" si="3"/>
        <v>5.5399999999999998E-2</v>
      </c>
      <c r="H65" s="30">
        <f t="shared" si="7"/>
        <v>7.2000000000000008E-2</v>
      </c>
      <c r="I65" s="30">
        <f t="shared" si="5"/>
        <v>5.9775806451612935E-2</v>
      </c>
      <c r="K65" s="30">
        <f t="shared" si="6"/>
        <v>7.694516129032257E-2</v>
      </c>
      <c r="M65" s="2">
        <v>0</v>
      </c>
      <c r="P65" s="40"/>
      <c r="R65" s="64">
        <v>31048</v>
      </c>
      <c r="S65" s="195">
        <v>8.18</v>
      </c>
      <c r="W65" s="40"/>
      <c r="X65" s="64">
        <v>31048</v>
      </c>
      <c r="Y65" s="195">
        <v>11.59</v>
      </c>
    </row>
    <row r="66" spans="1:25" ht="13.5" customHeight="1" x14ac:dyDescent="0.25">
      <c r="A66" s="2"/>
      <c r="D66" s="14" t="str">
        <f t="shared" si="0"/>
        <v/>
      </c>
      <c r="E66" s="11">
        <f t="shared" si="1"/>
        <v>31868</v>
      </c>
      <c r="F66" s="14">
        <f t="shared" si="2"/>
        <v>1987</v>
      </c>
      <c r="G66" s="30">
        <f t="shared" si="3"/>
        <v>5.6600000000000004E-2</v>
      </c>
      <c r="H66" s="30">
        <f t="shared" si="7"/>
        <v>8.3400000000000002E-2</v>
      </c>
      <c r="I66" s="30">
        <f t="shared" si="5"/>
        <v>5.9775806451612935E-2</v>
      </c>
      <c r="K66" s="30">
        <f t="shared" si="6"/>
        <v>7.694516129032257E-2</v>
      </c>
      <c r="M66" s="2">
        <v>0</v>
      </c>
      <c r="P66" s="40"/>
      <c r="R66" s="64">
        <v>31138</v>
      </c>
      <c r="S66" s="195">
        <v>7.46</v>
      </c>
      <c r="W66" s="40"/>
      <c r="X66" s="64">
        <v>31138</v>
      </c>
      <c r="Y66" s="195">
        <v>10.82</v>
      </c>
    </row>
    <row r="67" spans="1:25" ht="13.5" customHeight="1" x14ac:dyDescent="0.25">
      <c r="A67" s="2"/>
      <c r="D67" s="14" t="str">
        <f t="shared" si="0"/>
        <v/>
      </c>
      <c r="E67" s="11">
        <f t="shared" si="1"/>
        <v>31959</v>
      </c>
      <c r="F67" s="14">
        <f t="shared" si="2"/>
        <v>1987</v>
      </c>
      <c r="G67" s="30">
        <f t="shared" si="3"/>
        <v>6.0400000000000002E-2</v>
      </c>
      <c r="H67" s="30">
        <f t="shared" si="7"/>
        <v>8.8699999999999987E-2</v>
      </c>
      <c r="I67" s="30">
        <f t="shared" si="5"/>
        <v>5.9775806451612935E-2</v>
      </c>
      <c r="K67" s="30">
        <f t="shared" si="6"/>
        <v>7.694516129032257E-2</v>
      </c>
      <c r="M67" s="2">
        <v>0</v>
      </c>
      <c r="P67" s="40"/>
      <c r="R67" s="64">
        <v>31229</v>
      </c>
      <c r="S67" s="195">
        <v>7.11</v>
      </c>
      <c r="W67" s="40"/>
      <c r="X67" s="64">
        <v>31229</v>
      </c>
      <c r="Y67" s="195">
        <v>10.34</v>
      </c>
    </row>
    <row r="68" spans="1:25" ht="13.5" customHeight="1" x14ac:dyDescent="0.25">
      <c r="A68" s="2"/>
      <c r="D68" s="14" t="str">
        <f t="shared" si="0"/>
        <v/>
      </c>
      <c r="E68" s="11">
        <f t="shared" si="1"/>
        <v>32051</v>
      </c>
      <c r="F68" s="14">
        <f t="shared" si="2"/>
        <v>1987</v>
      </c>
      <c r="G68" s="30">
        <f t="shared" si="3"/>
        <v>5.8600000000000006E-2</v>
      </c>
      <c r="H68" s="30">
        <f t="shared" si="7"/>
        <v>9.1300000000000006E-2</v>
      </c>
      <c r="I68" s="30">
        <f t="shared" si="5"/>
        <v>5.9775806451612935E-2</v>
      </c>
      <c r="K68" s="30">
        <f t="shared" si="6"/>
        <v>7.694516129032257E-2</v>
      </c>
      <c r="M68" s="2">
        <v>0</v>
      </c>
      <c r="P68" s="40"/>
      <c r="R68" s="64">
        <v>31321</v>
      </c>
      <c r="S68" s="195">
        <v>7.17</v>
      </c>
      <c r="W68" s="40"/>
      <c r="X68" s="64">
        <v>31321</v>
      </c>
      <c r="Y68" s="195">
        <v>9.77</v>
      </c>
    </row>
    <row r="69" spans="1:25" ht="13.5" customHeight="1" x14ac:dyDescent="0.25">
      <c r="A69" s="2"/>
      <c r="D69" s="14">
        <f t="shared" si="0"/>
        <v>1988</v>
      </c>
      <c r="E69" s="11">
        <f t="shared" si="1"/>
        <v>32143</v>
      </c>
      <c r="F69" s="14">
        <f t="shared" si="2"/>
        <v>1988</v>
      </c>
      <c r="G69" s="30">
        <f t="shared" si="3"/>
        <v>5.7200000000000001E-2</v>
      </c>
      <c r="H69" s="30">
        <f t="shared" ref="H69:H100" si="8">Y77/100</f>
        <v>8.4100000000000008E-2</v>
      </c>
      <c r="I69" s="30">
        <f t="shared" si="5"/>
        <v>5.9775806451612935E-2</v>
      </c>
      <c r="K69" s="30">
        <f t="shared" si="6"/>
        <v>7.694516129032257E-2</v>
      </c>
      <c r="M69" s="2">
        <v>0</v>
      </c>
      <c r="P69" s="40"/>
      <c r="R69" s="64">
        <v>31413</v>
      </c>
      <c r="S69" s="195">
        <v>6.9</v>
      </c>
      <c r="W69" s="40"/>
      <c r="X69" s="64">
        <v>31413</v>
      </c>
      <c r="Y69" s="195">
        <v>8.57</v>
      </c>
    </row>
    <row r="70" spans="1:25" ht="13.5" customHeight="1" x14ac:dyDescent="0.25">
      <c r="A70" s="2"/>
      <c r="D70" s="14" t="str">
        <f t="shared" si="0"/>
        <v/>
      </c>
      <c r="E70" s="11">
        <f t="shared" si="1"/>
        <v>32234</v>
      </c>
      <c r="F70" s="14">
        <f t="shared" si="2"/>
        <v>1988</v>
      </c>
      <c r="G70" s="30">
        <f t="shared" si="3"/>
        <v>6.2100000000000002E-2</v>
      </c>
      <c r="H70" s="30">
        <f t="shared" si="8"/>
        <v>8.9099999999999999E-2</v>
      </c>
      <c r="I70" s="30">
        <f t="shared" si="5"/>
        <v>5.9775806451612935E-2</v>
      </c>
      <c r="K70" s="30">
        <f t="shared" si="6"/>
        <v>7.694516129032257E-2</v>
      </c>
      <c r="M70" s="2">
        <v>0</v>
      </c>
      <c r="P70" s="40"/>
      <c r="R70" s="64">
        <v>31503</v>
      </c>
      <c r="S70" s="195">
        <v>6.14</v>
      </c>
      <c r="W70" s="40"/>
      <c r="X70" s="64">
        <v>31503</v>
      </c>
      <c r="Y70" s="195">
        <v>7.6</v>
      </c>
    </row>
    <row r="71" spans="1:25" ht="13.5" customHeight="1" x14ac:dyDescent="0.25">
      <c r="A71" s="2"/>
      <c r="D71" s="14" t="str">
        <f t="shared" si="0"/>
        <v/>
      </c>
      <c r="E71" s="11">
        <f t="shared" si="1"/>
        <v>32325</v>
      </c>
      <c r="F71" s="14">
        <f t="shared" si="2"/>
        <v>1988</v>
      </c>
      <c r="G71" s="30">
        <f t="shared" si="3"/>
        <v>7.0099999999999996E-2</v>
      </c>
      <c r="H71" s="30">
        <f t="shared" si="8"/>
        <v>9.0999999999999998E-2</v>
      </c>
      <c r="I71" s="30">
        <f t="shared" si="5"/>
        <v>5.9775806451612935E-2</v>
      </c>
      <c r="K71" s="30">
        <f t="shared" si="6"/>
        <v>7.694516129032257E-2</v>
      </c>
      <c r="M71" s="2">
        <v>0</v>
      </c>
      <c r="P71" s="40"/>
      <c r="R71" s="64">
        <v>31594</v>
      </c>
      <c r="S71" s="195">
        <v>5.52</v>
      </c>
      <c r="W71" s="40"/>
      <c r="X71" s="64">
        <v>31594</v>
      </c>
      <c r="Y71" s="195">
        <v>7.31</v>
      </c>
    </row>
    <row r="72" spans="1:25" ht="13.5" customHeight="1" x14ac:dyDescent="0.25">
      <c r="A72" s="2"/>
      <c r="D72" s="14" t="str">
        <f t="shared" si="0"/>
        <v/>
      </c>
      <c r="E72" s="11">
        <f t="shared" si="1"/>
        <v>32417</v>
      </c>
      <c r="F72" s="14">
        <f t="shared" si="2"/>
        <v>1988</v>
      </c>
      <c r="G72" s="30">
        <f t="shared" si="3"/>
        <v>7.7300000000000008E-2</v>
      </c>
      <c r="H72" s="30">
        <f t="shared" si="8"/>
        <v>8.9600000000000013E-2</v>
      </c>
      <c r="I72" s="30">
        <f t="shared" si="5"/>
        <v>5.9775806451612935E-2</v>
      </c>
      <c r="K72" s="30">
        <f t="shared" si="6"/>
        <v>7.694516129032257E-2</v>
      </c>
      <c r="M72" s="2">
        <v>0</v>
      </c>
      <c r="P72" s="40"/>
      <c r="R72" s="64">
        <v>31686</v>
      </c>
      <c r="S72" s="195">
        <v>5.35</v>
      </c>
      <c r="W72" s="40"/>
      <c r="X72" s="64">
        <v>31686</v>
      </c>
      <c r="Y72" s="195">
        <v>7.26</v>
      </c>
    </row>
    <row r="73" spans="1:25" ht="13.5" customHeight="1" x14ac:dyDescent="0.25">
      <c r="A73" s="2"/>
      <c r="D73" s="14">
        <f t="shared" si="0"/>
        <v>1989</v>
      </c>
      <c r="E73" s="11">
        <f t="shared" si="1"/>
        <v>32509</v>
      </c>
      <c r="F73" s="14">
        <f t="shared" si="2"/>
        <v>1989</v>
      </c>
      <c r="G73" s="30">
        <f t="shared" si="3"/>
        <v>8.539999999999999E-2</v>
      </c>
      <c r="H73" s="30">
        <f t="shared" si="8"/>
        <v>9.2100000000000015E-2</v>
      </c>
      <c r="I73" s="30">
        <f t="shared" si="5"/>
        <v>5.9775806451612935E-2</v>
      </c>
      <c r="K73" s="30">
        <f t="shared" si="6"/>
        <v>7.694516129032257E-2</v>
      </c>
      <c r="M73" s="2">
        <v>0</v>
      </c>
      <c r="P73" s="40"/>
      <c r="R73" s="64">
        <v>31778</v>
      </c>
      <c r="S73" s="195">
        <v>5.54</v>
      </c>
      <c r="W73" s="40"/>
      <c r="X73" s="64">
        <v>31778</v>
      </c>
      <c r="Y73" s="195">
        <v>7.2</v>
      </c>
    </row>
    <row r="74" spans="1:25" ht="13.5" customHeight="1" x14ac:dyDescent="0.25">
      <c r="A74" s="2"/>
      <c r="D74" s="14" t="str">
        <f t="shared" si="0"/>
        <v/>
      </c>
      <c r="E74" s="11">
        <f t="shared" si="1"/>
        <v>32599</v>
      </c>
      <c r="F74" s="14">
        <f t="shared" si="2"/>
        <v>1989</v>
      </c>
      <c r="G74" s="30">
        <f t="shared" si="3"/>
        <v>8.4100000000000008E-2</v>
      </c>
      <c r="H74" s="30">
        <f t="shared" si="8"/>
        <v>8.7599999999999997E-2</v>
      </c>
      <c r="I74" s="30">
        <f t="shared" si="5"/>
        <v>5.9775806451612935E-2</v>
      </c>
      <c r="K74" s="30">
        <f t="shared" si="6"/>
        <v>7.694516129032257E-2</v>
      </c>
      <c r="M74" s="2">
        <v>0</v>
      </c>
      <c r="P74" s="40"/>
      <c r="R74" s="64">
        <v>31868</v>
      </c>
      <c r="S74" s="195">
        <v>5.66</v>
      </c>
      <c r="W74" s="40"/>
      <c r="X74" s="64">
        <v>31868</v>
      </c>
      <c r="Y74" s="195">
        <v>8.34</v>
      </c>
    </row>
    <row r="75" spans="1:25" ht="13.5" customHeight="1" x14ac:dyDescent="0.25">
      <c r="A75" s="2"/>
      <c r="D75" s="14" t="str">
        <f t="shared" si="0"/>
        <v/>
      </c>
      <c r="E75" s="11">
        <f t="shared" si="1"/>
        <v>32690</v>
      </c>
      <c r="F75" s="14">
        <f t="shared" si="2"/>
        <v>1989</v>
      </c>
      <c r="G75" s="30">
        <f t="shared" si="3"/>
        <v>7.8399999999999997E-2</v>
      </c>
      <c r="H75" s="30">
        <f t="shared" si="8"/>
        <v>8.1099999999999992E-2</v>
      </c>
      <c r="I75" s="30">
        <f t="shared" si="5"/>
        <v>5.9775806451612935E-2</v>
      </c>
      <c r="K75" s="30">
        <f t="shared" si="6"/>
        <v>7.694516129032257E-2</v>
      </c>
      <c r="M75" s="2">
        <v>0</v>
      </c>
      <c r="P75" s="40"/>
      <c r="R75" s="64">
        <v>31959</v>
      </c>
      <c r="S75" s="195">
        <v>6.04</v>
      </c>
      <c r="W75" s="40"/>
      <c r="X75" s="64">
        <v>31959</v>
      </c>
      <c r="Y75" s="195">
        <v>8.8699999999999992</v>
      </c>
    </row>
    <row r="76" spans="1:25" ht="13.5" customHeight="1" x14ac:dyDescent="0.25">
      <c r="A76" s="2"/>
      <c r="D76" s="14" t="str">
        <f t="shared" si="0"/>
        <v/>
      </c>
      <c r="E76" s="11">
        <f t="shared" si="1"/>
        <v>32782</v>
      </c>
      <c r="F76" s="14">
        <f t="shared" si="2"/>
        <v>1989</v>
      </c>
      <c r="G76" s="30">
        <f t="shared" si="3"/>
        <v>7.6499999999999999E-2</v>
      </c>
      <c r="H76" s="30">
        <f t="shared" si="8"/>
        <v>7.9100000000000004E-2</v>
      </c>
      <c r="I76" s="30">
        <f t="shared" si="5"/>
        <v>5.9775806451612935E-2</v>
      </c>
      <c r="K76" s="30">
        <f t="shared" si="6"/>
        <v>7.694516129032257E-2</v>
      </c>
      <c r="M76" s="2">
        <v>0</v>
      </c>
      <c r="P76" s="40"/>
      <c r="R76" s="64">
        <v>32051</v>
      </c>
      <c r="S76" s="195">
        <v>5.86</v>
      </c>
      <c r="W76" s="40"/>
      <c r="X76" s="64">
        <v>32051</v>
      </c>
      <c r="Y76" s="195">
        <v>9.1300000000000008</v>
      </c>
    </row>
    <row r="77" spans="1:25" ht="13.5" customHeight="1" x14ac:dyDescent="0.25">
      <c r="A77" s="2"/>
      <c r="D77" s="14">
        <f t="shared" si="0"/>
        <v>1990</v>
      </c>
      <c r="E77" s="11">
        <f t="shared" si="1"/>
        <v>32874</v>
      </c>
      <c r="F77" s="14">
        <f t="shared" si="2"/>
        <v>1990</v>
      </c>
      <c r="G77" s="30">
        <f t="shared" si="3"/>
        <v>7.7600000000000002E-2</v>
      </c>
      <c r="H77" s="30">
        <f t="shared" si="8"/>
        <v>8.4199999999999997E-2</v>
      </c>
      <c r="I77" s="30">
        <f t="shared" si="5"/>
        <v>5.9775806451612935E-2</v>
      </c>
      <c r="K77" s="30">
        <f t="shared" si="6"/>
        <v>7.694516129032257E-2</v>
      </c>
      <c r="M77" s="2">
        <v>0</v>
      </c>
      <c r="P77" s="40"/>
      <c r="R77" s="64">
        <v>32143</v>
      </c>
      <c r="S77" s="195">
        <v>5.72</v>
      </c>
      <c r="W77" s="40"/>
      <c r="X77" s="64">
        <v>32143</v>
      </c>
      <c r="Y77" s="195">
        <v>8.41</v>
      </c>
    </row>
    <row r="78" spans="1:25" ht="13.5" customHeight="1" x14ac:dyDescent="0.25">
      <c r="A78" s="2"/>
      <c r="D78" s="14" t="str">
        <f t="shared" si="0"/>
        <v/>
      </c>
      <c r="E78" s="11">
        <f t="shared" si="1"/>
        <v>32964</v>
      </c>
      <c r="F78" s="14">
        <f t="shared" si="2"/>
        <v>1990</v>
      </c>
      <c r="G78" s="30">
        <f t="shared" si="3"/>
        <v>7.7499999999999999E-2</v>
      </c>
      <c r="H78" s="30">
        <f t="shared" si="8"/>
        <v>8.6699999999999999E-2</v>
      </c>
      <c r="I78" s="30">
        <f t="shared" si="5"/>
        <v>5.9775806451612935E-2</v>
      </c>
      <c r="K78" s="30">
        <f t="shared" si="6"/>
        <v>7.694516129032257E-2</v>
      </c>
      <c r="M78" s="2">
        <v>0</v>
      </c>
      <c r="P78" s="40"/>
      <c r="R78" s="64">
        <v>32234</v>
      </c>
      <c r="S78" s="195">
        <v>6.21</v>
      </c>
      <c r="W78" s="40"/>
      <c r="X78" s="64">
        <v>32234</v>
      </c>
      <c r="Y78" s="195">
        <v>8.91</v>
      </c>
    </row>
    <row r="79" spans="1:25" ht="13.5" customHeight="1" x14ac:dyDescent="0.25">
      <c r="A79" s="2"/>
      <c r="D79" s="14" t="str">
        <f t="shared" si="0"/>
        <v/>
      </c>
      <c r="E79" s="11">
        <f t="shared" si="1"/>
        <v>33055</v>
      </c>
      <c r="F79" s="14">
        <f t="shared" si="2"/>
        <v>1990</v>
      </c>
      <c r="G79" s="30">
        <f t="shared" si="3"/>
        <v>7.4800000000000005E-2</v>
      </c>
      <c r="H79" s="30">
        <f t="shared" si="8"/>
        <v>8.6999999999999994E-2</v>
      </c>
      <c r="I79" s="30">
        <f t="shared" si="5"/>
        <v>5.9775806451612935E-2</v>
      </c>
      <c r="K79" s="30">
        <f t="shared" si="6"/>
        <v>7.694516129032257E-2</v>
      </c>
      <c r="M79" s="2">
        <v>0</v>
      </c>
      <c r="P79" s="40"/>
      <c r="R79" s="64">
        <v>32325</v>
      </c>
      <c r="S79" s="195">
        <v>7.01</v>
      </c>
      <c r="W79" s="40"/>
      <c r="X79" s="64">
        <v>32325</v>
      </c>
      <c r="Y79" s="195">
        <v>9.1</v>
      </c>
    </row>
    <row r="80" spans="1:25" ht="13.5" customHeight="1" x14ac:dyDescent="0.25">
      <c r="A80" s="2"/>
      <c r="D80" s="14" t="str">
        <f t="shared" si="0"/>
        <v/>
      </c>
      <c r="E80" s="11">
        <f t="shared" si="1"/>
        <v>33147</v>
      </c>
      <c r="F80" s="14">
        <f t="shared" si="2"/>
        <v>1990</v>
      </c>
      <c r="G80" s="30">
        <f t="shared" si="3"/>
        <v>6.9900000000000004E-2</v>
      </c>
      <c r="H80" s="30">
        <f t="shared" si="8"/>
        <v>8.4100000000000008E-2</v>
      </c>
      <c r="I80" s="30">
        <f t="shared" si="5"/>
        <v>5.9775806451612935E-2</v>
      </c>
      <c r="K80" s="30">
        <f t="shared" si="6"/>
        <v>7.694516129032257E-2</v>
      </c>
      <c r="M80" s="2">
        <v>0</v>
      </c>
      <c r="P80" s="40"/>
      <c r="R80" s="64">
        <v>32417</v>
      </c>
      <c r="S80" s="195">
        <v>7.73</v>
      </c>
      <c r="W80" s="40"/>
      <c r="X80" s="64">
        <v>32417</v>
      </c>
      <c r="Y80" s="195">
        <v>8.9600000000000009</v>
      </c>
    </row>
    <row r="81" spans="1:25" ht="13.5" customHeight="1" x14ac:dyDescent="0.25">
      <c r="A81" s="2"/>
      <c r="D81" s="14">
        <f t="shared" si="0"/>
        <v>1991</v>
      </c>
      <c r="E81" s="11">
        <f t="shared" si="1"/>
        <v>33239</v>
      </c>
      <c r="F81" s="14">
        <f t="shared" si="2"/>
        <v>1991</v>
      </c>
      <c r="G81" s="30">
        <f t="shared" si="3"/>
        <v>6.0199999999999997E-2</v>
      </c>
      <c r="H81" s="30">
        <f t="shared" si="8"/>
        <v>8.0199999999999994E-2</v>
      </c>
      <c r="I81" s="30">
        <f t="shared" si="5"/>
        <v>5.9775806451612935E-2</v>
      </c>
      <c r="K81" s="30">
        <f t="shared" si="6"/>
        <v>7.694516129032257E-2</v>
      </c>
      <c r="M81" s="2">
        <v>0</v>
      </c>
      <c r="P81" s="40"/>
      <c r="R81" s="64">
        <v>32509</v>
      </c>
      <c r="S81" s="195">
        <v>8.5399999999999991</v>
      </c>
      <c r="W81" s="40"/>
      <c r="X81" s="64">
        <v>32509</v>
      </c>
      <c r="Y81" s="195">
        <v>9.2100000000000009</v>
      </c>
    </row>
    <row r="82" spans="1:25" ht="13.5" customHeight="1" x14ac:dyDescent="0.25">
      <c r="A82" s="2"/>
      <c r="D82" s="14" t="str">
        <f t="shared" si="0"/>
        <v/>
      </c>
      <c r="E82" s="11">
        <f t="shared" si="1"/>
        <v>33329</v>
      </c>
      <c r="F82" s="14">
        <f t="shared" si="2"/>
        <v>1991</v>
      </c>
      <c r="G82" s="30">
        <f t="shared" si="3"/>
        <v>5.5599999999999997E-2</v>
      </c>
      <c r="H82" s="30">
        <f t="shared" si="8"/>
        <v>8.1300000000000011E-2</v>
      </c>
      <c r="I82" s="30">
        <f t="shared" si="5"/>
        <v>5.9775806451612935E-2</v>
      </c>
      <c r="K82" s="30">
        <f t="shared" si="6"/>
        <v>7.694516129032257E-2</v>
      </c>
      <c r="M82" s="2">
        <v>0</v>
      </c>
      <c r="P82" s="40"/>
      <c r="R82" s="64">
        <v>32599</v>
      </c>
      <c r="S82" s="195">
        <v>8.41</v>
      </c>
      <c r="W82" s="40"/>
      <c r="X82" s="64">
        <v>32599</v>
      </c>
      <c r="Y82" s="195">
        <v>8.76</v>
      </c>
    </row>
    <row r="83" spans="1:25" ht="13.5" customHeight="1" x14ac:dyDescent="0.25">
      <c r="A83" s="2"/>
      <c r="D83" s="14" t="str">
        <f t="shared" si="0"/>
        <v/>
      </c>
      <c r="E83" s="11">
        <f t="shared" si="1"/>
        <v>33420</v>
      </c>
      <c r="F83" s="14">
        <f t="shared" si="2"/>
        <v>1991</v>
      </c>
      <c r="G83" s="30">
        <f t="shared" si="3"/>
        <v>5.3800000000000001E-2</v>
      </c>
      <c r="H83" s="30">
        <f t="shared" si="8"/>
        <v>7.9500000000000001E-2</v>
      </c>
      <c r="I83" s="30">
        <f t="shared" si="5"/>
        <v>5.9775806451612935E-2</v>
      </c>
      <c r="K83" s="30">
        <f t="shared" si="6"/>
        <v>7.694516129032257E-2</v>
      </c>
      <c r="M83" s="2">
        <v>0</v>
      </c>
      <c r="P83" s="40"/>
      <c r="R83" s="64">
        <v>32690</v>
      </c>
      <c r="S83" s="195">
        <v>7.84</v>
      </c>
      <c r="W83" s="40"/>
      <c r="X83" s="64">
        <v>32690</v>
      </c>
      <c r="Y83" s="195">
        <v>8.11</v>
      </c>
    </row>
    <row r="84" spans="1:25" ht="13.5" customHeight="1" x14ac:dyDescent="0.25">
      <c r="A84" s="2"/>
      <c r="D84" s="14" t="str">
        <f t="shared" si="0"/>
        <v/>
      </c>
      <c r="E84" s="11">
        <f t="shared" si="1"/>
        <v>33512</v>
      </c>
      <c r="F84" s="14">
        <f t="shared" si="2"/>
        <v>1991</v>
      </c>
      <c r="G84" s="30">
        <f t="shared" si="3"/>
        <v>4.5400000000000003E-2</v>
      </c>
      <c r="H84" s="30">
        <f t="shared" si="8"/>
        <v>7.3499999999999996E-2</v>
      </c>
      <c r="I84" s="30">
        <f t="shared" si="5"/>
        <v>5.9775806451612935E-2</v>
      </c>
      <c r="K84" s="30">
        <f t="shared" si="6"/>
        <v>7.694516129032257E-2</v>
      </c>
      <c r="M84" s="2">
        <v>0</v>
      </c>
      <c r="P84" s="40"/>
      <c r="R84" s="64">
        <v>32782</v>
      </c>
      <c r="S84" s="195">
        <v>7.65</v>
      </c>
      <c r="W84" s="40"/>
      <c r="X84" s="64">
        <v>32782</v>
      </c>
      <c r="Y84" s="195">
        <v>7.91</v>
      </c>
    </row>
    <row r="85" spans="1:25" ht="13.5" customHeight="1" x14ac:dyDescent="0.25">
      <c r="A85" s="2"/>
      <c r="D85" s="14">
        <f t="shared" si="0"/>
        <v>1992</v>
      </c>
      <c r="E85" s="11">
        <f t="shared" si="1"/>
        <v>33604</v>
      </c>
      <c r="F85" s="14">
        <f t="shared" si="2"/>
        <v>1992</v>
      </c>
      <c r="G85" s="30">
        <f t="shared" si="3"/>
        <v>3.8900000000000004E-2</v>
      </c>
      <c r="H85" s="30">
        <f t="shared" si="8"/>
        <v>7.3099999999999998E-2</v>
      </c>
      <c r="I85" s="30">
        <f t="shared" si="5"/>
        <v>5.9775806451612935E-2</v>
      </c>
      <c r="K85" s="30">
        <f t="shared" si="6"/>
        <v>7.694516129032257E-2</v>
      </c>
      <c r="M85" s="2">
        <v>0</v>
      </c>
      <c r="P85" s="40"/>
      <c r="R85" s="64">
        <v>32874</v>
      </c>
      <c r="S85" s="195">
        <v>7.76</v>
      </c>
      <c r="W85" s="40"/>
      <c r="X85" s="64">
        <v>32874</v>
      </c>
      <c r="Y85" s="195">
        <v>8.42</v>
      </c>
    </row>
    <row r="86" spans="1:25" ht="13.5" customHeight="1" x14ac:dyDescent="0.25">
      <c r="A86" s="2"/>
      <c r="D86" s="14" t="str">
        <f t="shared" si="0"/>
        <v/>
      </c>
      <c r="E86" s="11">
        <f t="shared" si="1"/>
        <v>33695</v>
      </c>
      <c r="F86" s="14">
        <f t="shared" si="2"/>
        <v>1992</v>
      </c>
      <c r="G86" s="30">
        <f t="shared" si="3"/>
        <v>3.6799999999999999E-2</v>
      </c>
      <c r="H86" s="30">
        <f t="shared" si="8"/>
        <v>7.3800000000000004E-2</v>
      </c>
      <c r="I86" s="30">
        <f t="shared" si="5"/>
        <v>5.9775806451612935E-2</v>
      </c>
      <c r="K86" s="30">
        <f t="shared" si="6"/>
        <v>7.694516129032257E-2</v>
      </c>
      <c r="M86" s="2">
        <v>0</v>
      </c>
      <c r="P86" s="40"/>
      <c r="R86" s="64">
        <v>32964</v>
      </c>
      <c r="S86" s="195">
        <v>7.75</v>
      </c>
      <c r="W86" s="40"/>
      <c r="X86" s="64">
        <v>32964</v>
      </c>
      <c r="Y86" s="195">
        <v>8.67</v>
      </c>
    </row>
    <row r="87" spans="1:25" ht="13.5" customHeight="1" x14ac:dyDescent="0.25">
      <c r="A87" s="2"/>
      <c r="D87" s="14" t="str">
        <f t="shared" si="0"/>
        <v/>
      </c>
      <c r="E87" s="11">
        <f t="shared" si="1"/>
        <v>33786</v>
      </c>
      <c r="F87" s="14">
        <f t="shared" si="2"/>
        <v>1992</v>
      </c>
      <c r="G87" s="30">
        <f t="shared" si="3"/>
        <v>3.0800000000000001E-2</v>
      </c>
      <c r="H87" s="30">
        <f t="shared" si="8"/>
        <v>6.6199999999999995E-2</v>
      </c>
      <c r="I87" s="30">
        <f t="shared" si="5"/>
        <v>5.9775806451612935E-2</v>
      </c>
      <c r="K87" s="30">
        <f t="shared" si="6"/>
        <v>7.694516129032257E-2</v>
      </c>
      <c r="M87" s="2">
        <v>0</v>
      </c>
      <c r="P87" s="40"/>
      <c r="R87" s="64">
        <v>33055</v>
      </c>
      <c r="S87" s="195">
        <v>7.48</v>
      </c>
      <c r="W87" s="40"/>
      <c r="X87" s="64">
        <v>33055</v>
      </c>
      <c r="Y87" s="195">
        <v>8.6999999999999993</v>
      </c>
    </row>
    <row r="88" spans="1:25" ht="13.5" customHeight="1" x14ac:dyDescent="0.25">
      <c r="A88" s="2"/>
      <c r="D88" s="14" t="str">
        <f t="shared" si="0"/>
        <v/>
      </c>
      <c r="E88" s="11">
        <f t="shared" si="1"/>
        <v>33878</v>
      </c>
      <c r="F88" s="14">
        <f t="shared" si="2"/>
        <v>1992</v>
      </c>
      <c r="G88" s="30">
        <f t="shared" si="3"/>
        <v>3.0699999999999998E-2</v>
      </c>
      <c r="H88" s="30">
        <f t="shared" si="8"/>
        <v>6.7400000000000002E-2</v>
      </c>
      <c r="I88" s="30">
        <f t="shared" si="5"/>
        <v>5.9775806451612935E-2</v>
      </c>
      <c r="K88" s="30">
        <f t="shared" si="6"/>
        <v>7.694516129032257E-2</v>
      </c>
      <c r="M88" s="2">
        <v>0</v>
      </c>
      <c r="P88" s="40"/>
      <c r="R88" s="64">
        <v>33147</v>
      </c>
      <c r="S88" s="195">
        <v>6.99</v>
      </c>
      <c r="W88" s="40"/>
      <c r="X88" s="64">
        <v>33147</v>
      </c>
      <c r="Y88" s="195">
        <v>8.41</v>
      </c>
    </row>
    <row r="89" spans="1:25" ht="13.5" customHeight="1" x14ac:dyDescent="0.25">
      <c r="A89" s="2"/>
      <c r="D89" s="14">
        <f t="shared" si="0"/>
        <v>1993</v>
      </c>
      <c r="E89" s="11">
        <f t="shared" si="1"/>
        <v>33970</v>
      </c>
      <c r="F89" s="14">
        <f t="shared" si="2"/>
        <v>1993</v>
      </c>
      <c r="G89" s="30">
        <f t="shared" si="3"/>
        <v>2.9600000000000001E-2</v>
      </c>
      <c r="H89" s="30">
        <f t="shared" si="8"/>
        <v>6.2600000000000003E-2</v>
      </c>
      <c r="I89" s="30">
        <f t="shared" si="5"/>
        <v>5.9775806451612935E-2</v>
      </c>
      <c r="K89" s="30">
        <f t="shared" si="6"/>
        <v>7.694516129032257E-2</v>
      </c>
      <c r="M89" s="2">
        <v>0</v>
      </c>
      <c r="P89" s="40"/>
      <c r="R89" s="64">
        <v>33239</v>
      </c>
      <c r="S89" s="195">
        <v>6.02</v>
      </c>
      <c r="W89" s="40"/>
      <c r="X89" s="64">
        <v>33239</v>
      </c>
      <c r="Y89" s="195">
        <v>8.02</v>
      </c>
    </row>
    <row r="90" spans="1:25" ht="13.5" customHeight="1" x14ac:dyDescent="0.25">
      <c r="A90" s="2"/>
      <c r="D90" s="14" t="str">
        <f t="shared" si="0"/>
        <v/>
      </c>
      <c r="E90" s="11">
        <f t="shared" si="1"/>
        <v>34060</v>
      </c>
      <c r="F90" s="14">
        <f t="shared" si="2"/>
        <v>1993</v>
      </c>
      <c r="G90" s="30">
        <f t="shared" si="3"/>
        <v>2.9700000000000001E-2</v>
      </c>
      <c r="H90" s="30">
        <f t="shared" si="8"/>
        <v>5.9900000000000002E-2</v>
      </c>
      <c r="I90" s="30">
        <f t="shared" si="5"/>
        <v>5.9775806451612935E-2</v>
      </c>
      <c r="K90" s="30">
        <f t="shared" si="6"/>
        <v>7.694516129032257E-2</v>
      </c>
      <c r="M90" s="2">
        <v>0</v>
      </c>
      <c r="P90" s="40"/>
      <c r="R90" s="64">
        <v>33329</v>
      </c>
      <c r="S90" s="195">
        <v>5.56</v>
      </c>
      <c r="W90" s="40"/>
      <c r="X90" s="64">
        <v>33329</v>
      </c>
      <c r="Y90" s="195">
        <v>8.1300000000000008</v>
      </c>
    </row>
    <row r="91" spans="1:25" ht="13.5" customHeight="1" x14ac:dyDescent="0.25">
      <c r="A91" s="2"/>
      <c r="D91" s="14" t="str">
        <f t="shared" si="0"/>
        <v/>
      </c>
      <c r="E91" s="11">
        <f t="shared" si="1"/>
        <v>34151</v>
      </c>
      <c r="F91" s="14">
        <f t="shared" si="2"/>
        <v>1993</v>
      </c>
      <c r="G91" s="30">
        <f t="shared" si="3"/>
        <v>0.03</v>
      </c>
      <c r="H91" s="30">
        <f t="shared" si="8"/>
        <v>5.62E-2</v>
      </c>
      <c r="I91" s="30">
        <f t="shared" si="5"/>
        <v>5.9775806451612935E-2</v>
      </c>
      <c r="K91" s="30">
        <f t="shared" si="6"/>
        <v>7.694516129032257E-2</v>
      </c>
      <c r="M91" s="2">
        <v>0</v>
      </c>
      <c r="P91" s="40"/>
      <c r="R91" s="64">
        <v>33420</v>
      </c>
      <c r="S91" s="195">
        <v>5.38</v>
      </c>
      <c r="W91" s="40"/>
      <c r="X91" s="64">
        <v>33420</v>
      </c>
      <c r="Y91" s="195">
        <v>7.95</v>
      </c>
    </row>
    <row r="92" spans="1:25" ht="13.5" customHeight="1" x14ac:dyDescent="0.25">
      <c r="A92" s="2"/>
      <c r="D92" s="14" t="str">
        <f t="shared" si="0"/>
        <v/>
      </c>
      <c r="E92" s="11">
        <f t="shared" si="1"/>
        <v>34243</v>
      </c>
      <c r="F92" s="14">
        <f t="shared" si="2"/>
        <v>1993</v>
      </c>
      <c r="G92" s="30">
        <f t="shared" si="3"/>
        <v>3.0600000000000002E-2</v>
      </c>
      <c r="H92" s="30">
        <f t="shared" si="8"/>
        <v>5.62E-2</v>
      </c>
      <c r="I92" s="30">
        <f t="shared" si="5"/>
        <v>5.9775806451612935E-2</v>
      </c>
      <c r="K92" s="30">
        <f t="shared" si="6"/>
        <v>7.694516129032257E-2</v>
      </c>
      <c r="M92" s="2">
        <v>0</v>
      </c>
      <c r="P92" s="40"/>
      <c r="R92" s="64">
        <v>33512</v>
      </c>
      <c r="S92" s="195">
        <v>4.54</v>
      </c>
      <c r="W92" s="40"/>
      <c r="X92" s="64">
        <v>33512</v>
      </c>
      <c r="Y92" s="195">
        <v>7.35</v>
      </c>
    </row>
    <row r="93" spans="1:25" ht="13.5" customHeight="1" x14ac:dyDescent="0.25">
      <c r="A93" s="2"/>
      <c r="D93" s="14">
        <f t="shared" si="0"/>
        <v>1994</v>
      </c>
      <c r="E93" s="11">
        <f t="shared" si="1"/>
        <v>34335</v>
      </c>
      <c r="F93" s="14">
        <f t="shared" si="2"/>
        <v>1994</v>
      </c>
      <c r="G93" s="30">
        <f t="shared" si="3"/>
        <v>3.2400000000000005E-2</v>
      </c>
      <c r="H93" s="30">
        <f t="shared" si="8"/>
        <v>6.0899999999999996E-2</v>
      </c>
      <c r="I93" s="30">
        <f t="shared" si="5"/>
        <v>5.9775806451612935E-2</v>
      </c>
      <c r="K93" s="30">
        <f t="shared" si="6"/>
        <v>7.694516129032257E-2</v>
      </c>
      <c r="M93" s="2">
        <v>0</v>
      </c>
      <c r="P93" s="40"/>
      <c r="R93" s="64">
        <v>33604</v>
      </c>
      <c r="S93" s="195">
        <v>3.89</v>
      </c>
      <c r="W93" s="40"/>
      <c r="X93" s="64">
        <v>33604</v>
      </c>
      <c r="Y93" s="195">
        <v>7.31</v>
      </c>
    </row>
    <row r="94" spans="1:25" ht="13.5" customHeight="1" x14ac:dyDescent="0.25">
      <c r="A94" s="2"/>
      <c r="D94" s="14" t="str">
        <f t="shared" si="0"/>
        <v/>
      </c>
      <c r="E94" s="11">
        <f t="shared" si="1"/>
        <v>34425</v>
      </c>
      <c r="F94" s="14">
        <f t="shared" si="2"/>
        <v>1994</v>
      </c>
      <c r="G94" s="30">
        <f t="shared" si="3"/>
        <v>3.9900000000000005E-2</v>
      </c>
      <c r="H94" s="30">
        <f t="shared" si="8"/>
        <v>7.0900000000000005E-2</v>
      </c>
      <c r="I94" s="30">
        <f t="shared" si="5"/>
        <v>5.9775806451612935E-2</v>
      </c>
      <c r="K94" s="30">
        <f t="shared" si="6"/>
        <v>7.694516129032257E-2</v>
      </c>
      <c r="M94" s="2">
        <v>0</v>
      </c>
      <c r="P94" s="40"/>
      <c r="R94" s="64">
        <v>33695</v>
      </c>
      <c r="S94" s="195">
        <v>3.68</v>
      </c>
      <c r="W94" s="40"/>
      <c r="X94" s="64">
        <v>33695</v>
      </c>
      <c r="Y94" s="195">
        <v>7.38</v>
      </c>
    </row>
    <row r="95" spans="1:25" ht="13.5" customHeight="1" x14ac:dyDescent="0.25">
      <c r="A95" s="2"/>
      <c r="D95" s="14" t="str">
        <f t="shared" si="0"/>
        <v/>
      </c>
      <c r="E95" s="11">
        <f t="shared" si="1"/>
        <v>34516</v>
      </c>
      <c r="F95" s="14">
        <f t="shared" si="2"/>
        <v>1994</v>
      </c>
      <c r="G95" s="30">
        <f t="shared" si="3"/>
        <v>4.4800000000000006E-2</v>
      </c>
      <c r="H95" s="30">
        <f t="shared" si="8"/>
        <v>7.3300000000000004E-2</v>
      </c>
      <c r="I95" s="30">
        <f t="shared" si="5"/>
        <v>5.9775806451612935E-2</v>
      </c>
      <c r="K95" s="30">
        <f t="shared" si="6"/>
        <v>7.694516129032257E-2</v>
      </c>
      <c r="M95" s="2">
        <v>0</v>
      </c>
      <c r="P95" s="40"/>
      <c r="R95" s="64">
        <v>33786</v>
      </c>
      <c r="S95" s="195">
        <v>3.08</v>
      </c>
      <c r="W95" s="40"/>
      <c r="X95" s="64">
        <v>33786</v>
      </c>
      <c r="Y95" s="195">
        <v>6.62</v>
      </c>
    </row>
    <row r="96" spans="1:25" ht="13.5" customHeight="1" x14ac:dyDescent="0.25">
      <c r="A96" s="2"/>
      <c r="D96" s="14" t="str">
        <f t="shared" si="0"/>
        <v/>
      </c>
      <c r="E96" s="11">
        <f t="shared" si="1"/>
        <v>34608</v>
      </c>
      <c r="F96" s="14">
        <f t="shared" si="2"/>
        <v>1994</v>
      </c>
      <c r="G96" s="30">
        <f t="shared" si="3"/>
        <v>5.28E-2</v>
      </c>
      <c r="H96" s="30">
        <f t="shared" si="8"/>
        <v>7.8399999999999997E-2</v>
      </c>
      <c r="I96" s="30">
        <f t="shared" si="5"/>
        <v>5.9775806451612935E-2</v>
      </c>
      <c r="K96" s="30">
        <f t="shared" si="6"/>
        <v>7.694516129032257E-2</v>
      </c>
      <c r="M96" s="2">
        <v>0</v>
      </c>
      <c r="P96" s="40"/>
      <c r="R96" s="64">
        <v>33878</v>
      </c>
      <c r="S96" s="195">
        <v>3.07</v>
      </c>
      <c r="W96" s="40"/>
      <c r="X96" s="64">
        <v>33878</v>
      </c>
      <c r="Y96" s="195">
        <v>6.74</v>
      </c>
    </row>
    <row r="97" spans="1:25" ht="13.5" customHeight="1" x14ac:dyDescent="0.25">
      <c r="A97" s="2"/>
      <c r="D97" s="14">
        <f t="shared" si="0"/>
        <v>1995</v>
      </c>
      <c r="E97" s="11">
        <f t="shared" si="1"/>
        <v>34700</v>
      </c>
      <c r="F97" s="14">
        <f t="shared" si="2"/>
        <v>1995</v>
      </c>
      <c r="G97" s="30">
        <f t="shared" si="3"/>
        <v>5.74E-2</v>
      </c>
      <c r="H97" s="30">
        <f t="shared" si="8"/>
        <v>7.4700000000000003E-2</v>
      </c>
      <c r="I97" s="30">
        <f t="shared" si="5"/>
        <v>5.9775806451612935E-2</v>
      </c>
      <c r="K97" s="30">
        <f t="shared" si="6"/>
        <v>7.694516129032257E-2</v>
      </c>
      <c r="M97" s="2">
        <v>0</v>
      </c>
      <c r="P97" s="40"/>
      <c r="R97" s="64">
        <v>33970</v>
      </c>
      <c r="S97" s="195">
        <v>2.96</v>
      </c>
      <c r="W97" s="40"/>
      <c r="X97" s="64">
        <v>33970</v>
      </c>
      <c r="Y97" s="195">
        <v>6.26</v>
      </c>
    </row>
    <row r="98" spans="1:25" ht="13.5" customHeight="1" x14ac:dyDescent="0.25">
      <c r="A98" s="2"/>
      <c r="D98" s="14" t="str">
        <f t="shared" si="0"/>
        <v/>
      </c>
      <c r="E98" s="11">
        <f t="shared" si="1"/>
        <v>34790</v>
      </c>
      <c r="F98" s="14">
        <f t="shared" si="2"/>
        <v>1995</v>
      </c>
      <c r="G98" s="30">
        <f t="shared" si="3"/>
        <v>5.5999999999999994E-2</v>
      </c>
      <c r="H98" s="30">
        <f t="shared" si="8"/>
        <v>6.6000000000000003E-2</v>
      </c>
      <c r="I98" s="30">
        <f t="shared" si="5"/>
        <v>5.9775806451612935E-2</v>
      </c>
      <c r="K98" s="30">
        <f t="shared" si="6"/>
        <v>7.694516129032257E-2</v>
      </c>
      <c r="M98" s="2">
        <v>0</v>
      </c>
      <c r="P98" s="40"/>
      <c r="R98" s="64">
        <v>34060</v>
      </c>
      <c r="S98" s="195">
        <v>2.97</v>
      </c>
      <c r="W98" s="40"/>
      <c r="X98" s="64">
        <v>34060</v>
      </c>
      <c r="Y98" s="195">
        <v>5.99</v>
      </c>
    </row>
    <row r="99" spans="1:25" ht="13.5" customHeight="1" x14ac:dyDescent="0.25">
      <c r="A99" s="2"/>
      <c r="D99" s="14" t="str">
        <f t="shared" si="0"/>
        <v/>
      </c>
      <c r="E99" s="11">
        <f t="shared" si="1"/>
        <v>34881</v>
      </c>
      <c r="F99" s="14">
        <f t="shared" si="2"/>
        <v>1995</v>
      </c>
      <c r="G99" s="30">
        <f t="shared" si="3"/>
        <v>5.3699999999999998E-2</v>
      </c>
      <c r="H99" s="30">
        <f t="shared" si="8"/>
        <v>6.3299999999999995E-2</v>
      </c>
      <c r="I99" s="30">
        <f t="shared" si="5"/>
        <v>5.9775806451612935E-2</v>
      </c>
      <c r="K99" s="30">
        <f t="shared" si="6"/>
        <v>7.694516129032257E-2</v>
      </c>
      <c r="M99" s="2">
        <v>0</v>
      </c>
      <c r="P99" s="40"/>
      <c r="R99" s="64">
        <v>34151</v>
      </c>
      <c r="S99" s="195">
        <v>3</v>
      </c>
      <c r="W99" s="40"/>
      <c r="X99" s="64">
        <v>34151</v>
      </c>
      <c r="Y99" s="195">
        <v>5.62</v>
      </c>
    </row>
    <row r="100" spans="1:25" ht="13.5" customHeight="1" x14ac:dyDescent="0.25">
      <c r="A100" s="2"/>
      <c r="D100" s="14" t="str">
        <f t="shared" si="0"/>
        <v/>
      </c>
      <c r="E100" s="11">
        <f t="shared" si="1"/>
        <v>34973</v>
      </c>
      <c r="F100" s="14">
        <f t="shared" si="2"/>
        <v>1995</v>
      </c>
      <c r="G100" s="30">
        <f t="shared" si="3"/>
        <v>5.2600000000000001E-2</v>
      </c>
      <c r="H100" s="30">
        <f t="shared" si="8"/>
        <v>5.9000000000000004E-2</v>
      </c>
      <c r="I100" s="30">
        <f t="shared" si="5"/>
        <v>5.9775806451612935E-2</v>
      </c>
      <c r="K100" s="30">
        <f t="shared" si="6"/>
        <v>7.694516129032257E-2</v>
      </c>
      <c r="M100" s="2">
        <v>0</v>
      </c>
      <c r="P100" s="40"/>
      <c r="R100" s="64">
        <v>34243</v>
      </c>
      <c r="S100" s="195">
        <v>3.06</v>
      </c>
      <c r="W100" s="40"/>
      <c r="X100" s="64">
        <v>34243</v>
      </c>
      <c r="Y100" s="195">
        <v>5.62</v>
      </c>
    </row>
    <row r="101" spans="1:25" ht="13.5" customHeight="1" x14ac:dyDescent="0.25">
      <c r="A101" s="2"/>
      <c r="D101" s="14">
        <f t="shared" si="0"/>
        <v>1996</v>
      </c>
      <c r="E101" s="11">
        <f t="shared" si="1"/>
        <v>35065</v>
      </c>
      <c r="F101" s="14">
        <f t="shared" si="2"/>
        <v>1996</v>
      </c>
      <c r="G101" s="30">
        <f t="shared" si="3"/>
        <v>4.9299999999999997E-2</v>
      </c>
      <c r="H101" s="30">
        <f t="shared" ref="H101:H132" si="9">Y109/100</f>
        <v>5.91E-2</v>
      </c>
      <c r="I101" s="30">
        <f t="shared" si="5"/>
        <v>5.9775806451612935E-2</v>
      </c>
      <c r="K101" s="30">
        <f t="shared" si="6"/>
        <v>7.694516129032257E-2</v>
      </c>
      <c r="M101" s="2">
        <v>0</v>
      </c>
      <c r="P101" s="40"/>
      <c r="R101" s="64">
        <v>34335</v>
      </c>
      <c r="S101" s="195">
        <v>3.24</v>
      </c>
      <c r="W101" s="40"/>
      <c r="X101" s="64">
        <v>34335</v>
      </c>
      <c r="Y101" s="195">
        <v>6.09</v>
      </c>
    </row>
    <row r="102" spans="1:25" ht="13.5" customHeight="1" x14ac:dyDescent="0.25">
      <c r="A102" s="2"/>
      <c r="D102" s="14" t="str">
        <f t="shared" si="0"/>
        <v/>
      </c>
      <c r="E102" s="11">
        <f t="shared" si="1"/>
        <v>35156</v>
      </c>
      <c r="F102" s="14">
        <f t="shared" si="2"/>
        <v>1996</v>
      </c>
      <c r="G102" s="30">
        <f t="shared" si="3"/>
        <v>5.0199999999999995E-2</v>
      </c>
      <c r="H102" s="30">
        <f t="shared" si="9"/>
        <v>6.7099999999999993E-2</v>
      </c>
      <c r="I102" s="30">
        <f t="shared" si="5"/>
        <v>5.9775806451612935E-2</v>
      </c>
      <c r="K102" s="30">
        <f t="shared" si="6"/>
        <v>7.694516129032257E-2</v>
      </c>
      <c r="M102" s="2">
        <v>0</v>
      </c>
      <c r="P102" s="40"/>
      <c r="R102" s="64">
        <v>34425</v>
      </c>
      <c r="S102" s="195">
        <v>3.99</v>
      </c>
      <c r="W102" s="40"/>
      <c r="X102" s="64">
        <v>34425</v>
      </c>
      <c r="Y102" s="195">
        <v>7.09</v>
      </c>
    </row>
    <row r="103" spans="1:25" ht="13.5" customHeight="1" x14ac:dyDescent="0.25">
      <c r="A103" s="2"/>
      <c r="D103" s="14" t="str">
        <f t="shared" si="0"/>
        <v/>
      </c>
      <c r="E103" s="11">
        <f t="shared" si="1"/>
        <v>35247</v>
      </c>
      <c r="F103" s="14">
        <f t="shared" si="2"/>
        <v>1996</v>
      </c>
      <c r="G103" s="30">
        <f t="shared" si="3"/>
        <v>5.0999999999999997E-2</v>
      </c>
      <c r="H103" s="30">
        <f t="shared" si="9"/>
        <v>6.7799999999999999E-2</v>
      </c>
      <c r="I103" s="30">
        <f t="shared" si="5"/>
        <v>5.9775806451612935E-2</v>
      </c>
      <c r="K103" s="30">
        <f t="shared" si="6"/>
        <v>7.694516129032257E-2</v>
      </c>
      <c r="M103" s="2">
        <v>0</v>
      </c>
      <c r="P103" s="40"/>
      <c r="R103" s="64">
        <v>34516</v>
      </c>
      <c r="S103" s="195">
        <v>4.4800000000000004</v>
      </c>
      <c r="W103" s="40"/>
      <c r="X103" s="64">
        <v>34516</v>
      </c>
      <c r="Y103" s="195">
        <v>7.33</v>
      </c>
    </row>
    <row r="104" spans="1:25" ht="13.5" customHeight="1" x14ac:dyDescent="0.25">
      <c r="A104" s="2"/>
      <c r="D104" s="14" t="str">
        <f t="shared" si="0"/>
        <v/>
      </c>
      <c r="E104" s="11">
        <f t="shared" si="1"/>
        <v>35339</v>
      </c>
      <c r="F104" s="14">
        <f t="shared" si="2"/>
        <v>1996</v>
      </c>
      <c r="G104" s="30">
        <f t="shared" si="3"/>
        <v>4.9800000000000004E-2</v>
      </c>
      <c r="H104" s="30">
        <f t="shared" si="9"/>
        <v>6.3500000000000001E-2</v>
      </c>
      <c r="I104" s="30">
        <f t="shared" si="5"/>
        <v>5.9775806451612935E-2</v>
      </c>
      <c r="K104" s="30">
        <f t="shared" si="6"/>
        <v>7.694516129032257E-2</v>
      </c>
      <c r="M104" s="2">
        <v>0</v>
      </c>
      <c r="P104" s="40"/>
      <c r="R104" s="64">
        <v>34608</v>
      </c>
      <c r="S104" s="195">
        <v>5.28</v>
      </c>
      <c r="W104" s="40"/>
      <c r="X104" s="64">
        <v>34608</v>
      </c>
      <c r="Y104" s="195">
        <v>7.84</v>
      </c>
    </row>
    <row r="105" spans="1:25" ht="13.5" customHeight="1" x14ac:dyDescent="0.25">
      <c r="A105" s="2"/>
      <c r="D105" s="14">
        <f t="shared" si="0"/>
        <v>1997</v>
      </c>
      <c r="E105" s="11">
        <f t="shared" si="1"/>
        <v>35431</v>
      </c>
      <c r="F105" s="14">
        <f t="shared" si="2"/>
        <v>1997</v>
      </c>
      <c r="G105" s="30">
        <f t="shared" si="3"/>
        <v>5.0599999999999999E-2</v>
      </c>
      <c r="H105" s="30">
        <f t="shared" si="9"/>
        <v>6.5700000000000008E-2</v>
      </c>
      <c r="I105" s="30">
        <f t="shared" si="5"/>
        <v>5.9775806451612935E-2</v>
      </c>
      <c r="K105" s="30">
        <f t="shared" si="6"/>
        <v>7.694516129032257E-2</v>
      </c>
      <c r="M105" s="2">
        <v>0</v>
      </c>
      <c r="P105" s="40"/>
      <c r="R105" s="64">
        <v>34700</v>
      </c>
      <c r="S105" s="195">
        <v>5.74</v>
      </c>
      <c r="W105" s="40"/>
      <c r="X105" s="64">
        <v>34700</v>
      </c>
      <c r="Y105" s="195">
        <v>7.47</v>
      </c>
    </row>
    <row r="106" spans="1:25" ht="13.5" customHeight="1" x14ac:dyDescent="0.25">
      <c r="A106" s="2"/>
      <c r="D106" s="14" t="str">
        <f t="shared" si="0"/>
        <v/>
      </c>
      <c r="E106" s="11">
        <f t="shared" si="1"/>
        <v>35521</v>
      </c>
      <c r="F106" s="14">
        <f t="shared" si="2"/>
        <v>1997</v>
      </c>
      <c r="G106" s="30">
        <f t="shared" si="3"/>
        <v>5.0499999999999996E-2</v>
      </c>
      <c r="H106" s="30">
        <f t="shared" si="9"/>
        <v>6.7000000000000004E-2</v>
      </c>
      <c r="I106" s="30">
        <f t="shared" si="5"/>
        <v>5.9775806451612935E-2</v>
      </c>
      <c r="K106" s="30">
        <f t="shared" si="6"/>
        <v>7.694516129032257E-2</v>
      </c>
      <c r="M106" s="2">
        <v>0</v>
      </c>
      <c r="P106" s="40"/>
      <c r="R106" s="64">
        <v>34790</v>
      </c>
      <c r="S106" s="195">
        <v>5.6</v>
      </c>
      <c r="W106" s="40"/>
      <c r="X106" s="64">
        <v>34790</v>
      </c>
      <c r="Y106" s="195">
        <v>6.6</v>
      </c>
    </row>
    <row r="107" spans="1:25" ht="13.5" customHeight="1" x14ac:dyDescent="0.25">
      <c r="A107" s="2"/>
      <c r="D107" s="14" t="str">
        <f t="shared" si="0"/>
        <v/>
      </c>
      <c r="E107" s="11">
        <f t="shared" si="1"/>
        <v>35612</v>
      </c>
      <c r="F107" s="14">
        <f t="shared" si="2"/>
        <v>1997</v>
      </c>
      <c r="G107" s="30">
        <f t="shared" si="3"/>
        <v>5.0499999999999996E-2</v>
      </c>
      <c r="H107" s="30">
        <f t="shared" si="9"/>
        <v>6.2400000000000004E-2</v>
      </c>
      <c r="I107" s="30">
        <f t="shared" si="5"/>
        <v>5.9775806451612935E-2</v>
      </c>
      <c r="K107" s="30">
        <f t="shared" si="6"/>
        <v>7.694516129032257E-2</v>
      </c>
      <c r="M107" s="2">
        <v>0</v>
      </c>
      <c r="P107" s="40"/>
      <c r="R107" s="64">
        <v>34881</v>
      </c>
      <c r="S107" s="195">
        <v>5.37</v>
      </c>
      <c r="W107" s="40"/>
      <c r="X107" s="64">
        <v>34881</v>
      </c>
      <c r="Y107" s="195">
        <v>6.33</v>
      </c>
    </row>
    <row r="108" spans="1:25" ht="13.5" customHeight="1" x14ac:dyDescent="0.25">
      <c r="A108" s="2"/>
      <c r="D108" s="14" t="str">
        <f t="shared" si="0"/>
        <v/>
      </c>
      <c r="E108" s="11">
        <f t="shared" si="1"/>
        <v>35704</v>
      </c>
      <c r="F108" s="14">
        <f t="shared" si="2"/>
        <v>1997</v>
      </c>
      <c r="G108" s="30">
        <f t="shared" si="3"/>
        <v>5.0900000000000001E-2</v>
      </c>
      <c r="H108" s="30">
        <f t="shared" si="9"/>
        <v>5.91E-2</v>
      </c>
      <c r="I108" s="30">
        <f t="shared" si="5"/>
        <v>5.9775806451612935E-2</v>
      </c>
      <c r="K108" s="30">
        <f t="shared" si="6"/>
        <v>7.694516129032257E-2</v>
      </c>
      <c r="M108" s="2">
        <v>0</v>
      </c>
      <c r="P108" s="40"/>
      <c r="R108" s="64">
        <v>34973</v>
      </c>
      <c r="S108" s="195">
        <v>5.26</v>
      </c>
      <c r="W108" s="40"/>
      <c r="X108" s="64">
        <v>34973</v>
      </c>
      <c r="Y108" s="195">
        <v>5.9</v>
      </c>
    </row>
    <row r="109" spans="1:25" ht="13.5" customHeight="1" x14ac:dyDescent="0.25">
      <c r="A109" s="2"/>
      <c r="D109" s="14">
        <f t="shared" si="0"/>
        <v>1998</v>
      </c>
      <c r="E109" s="11">
        <f t="shared" si="1"/>
        <v>35796</v>
      </c>
      <c r="F109" s="14">
        <f t="shared" si="2"/>
        <v>1998</v>
      </c>
      <c r="G109" s="30">
        <f t="shared" si="3"/>
        <v>5.0499999999999996E-2</v>
      </c>
      <c r="H109" s="30">
        <f t="shared" si="9"/>
        <v>5.5899999999999998E-2</v>
      </c>
      <c r="I109" s="30">
        <f t="shared" si="5"/>
        <v>5.9775806451612935E-2</v>
      </c>
      <c r="K109" s="30">
        <f t="shared" si="6"/>
        <v>7.694516129032257E-2</v>
      </c>
      <c r="M109" s="2">
        <v>0</v>
      </c>
      <c r="P109" s="40"/>
      <c r="R109" s="64">
        <v>35065</v>
      </c>
      <c r="S109" s="195">
        <v>4.93</v>
      </c>
      <c r="W109" s="40"/>
      <c r="X109" s="64">
        <v>35065</v>
      </c>
      <c r="Y109" s="195">
        <v>5.91</v>
      </c>
    </row>
    <row r="110" spans="1:25" ht="13.5" customHeight="1" x14ac:dyDescent="0.25">
      <c r="A110" s="2"/>
      <c r="D110" s="14" t="str">
        <f t="shared" si="0"/>
        <v/>
      </c>
      <c r="E110" s="11">
        <f t="shared" si="1"/>
        <v>35886</v>
      </c>
      <c r="F110" s="14">
        <f t="shared" si="2"/>
        <v>1998</v>
      </c>
      <c r="G110" s="30">
        <f t="shared" si="3"/>
        <v>4.9800000000000004E-2</v>
      </c>
      <c r="H110" s="30">
        <f t="shared" si="9"/>
        <v>5.5899999999999998E-2</v>
      </c>
      <c r="I110" s="30">
        <f t="shared" si="5"/>
        <v>5.9775806451612935E-2</v>
      </c>
      <c r="K110" s="30">
        <f t="shared" si="6"/>
        <v>7.694516129032257E-2</v>
      </c>
      <c r="M110" s="2">
        <v>0</v>
      </c>
      <c r="P110" s="40"/>
      <c r="R110" s="64">
        <v>35156</v>
      </c>
      <c r="S110" s="195">
        <v>5.0199999999999996</v>
      </c>
      <c r="W110" s="40"/>
      <c r="X110" s="64">
        <v>35156</v>
      </c>
      <c r="Y110" s="195">
        <v>6.71</v>
      </c>
    </row>
    <row r="111" spans="1:25" ht="13.5" customHeight="1" x14ac:dyDescent="0.25">
      <c r="A111" s="2"/>
      <c r="D111" s="14" t="str">
        <f t="shared" si="0"/>
        <v/>
      </c>
      <c r="E111" s="11">
        <f t="shared" si="1"/>
        <v>35977</v>
      </c>
      <c r="F111" s="14">
        <f t="shared" si="2"/>
        <v>1998</v>
      </c>
      <c r="G111" s="30">
        <f t="shared" si="3"/>
        <v>4.82E-2</v>
      </c>
      <c r="H111" s="30">
        <f t="shared" si="9"/>
        <v>5.21E-2</v>
      </c>
      <c r="I111" s="30">
        <f t="shared" si="5"/>
        <v>5.9775806451612935E-2</v>
      </c>
      <c r="K111" s="30">
        <f t="shared" si="6"/>
        <v>7.694516129032257E-2</v>
      </c>
      <c r="M111" s="2">
        <v>0</v>
      </c>
      <c r="P111" s="40"/>
      <c r="R111" s="64">
        <v>35247</v>
      </c>
      <c r="S111" s="195">
        <v>5.0999999999999996</v>
      </c>
      <c r="W111" s="40"/>
      <c r="X111" s="64">
        <v>35247</v>
      </c>
      <c r="Y111" s="195">
        <v>6.78</v>
      </c>
    </row>
    <row r="112" spans="1:25" ht="13.5" customHeight="1" x14ac:dyDescent="0.25">
      <c r="A112" s="2"/>
      <c r="D112" s="14" t="str">
        <f t="shared" si="0"/>
        <v/>
      </c>
      <c r="E112" s="11">
        <f t="shared" si="1"/>
        <v>36069</v>
      </c>
      <c r="F112" s="14">
        <f t="shared" si="2"/>
        <v>1998</v>
      </c>
      <c r="G112" s="30">
        <f t="shared" si="3"/>
        <v>4.2500000000000003E-2</v>
      </c>
      <c r="H112" s="30">
        <f t="shared" si="9"/>
        <v>4.6600000000000003E-2</v>
      </c>
      <c r="I112" s="30">
        <f t="shared" si="5"/>
        <v>5.9775806451612935E-2</v>
      </c>
      <c r="K112" s="30">
        <f t="shared" si="6"/>
        <v>7.694516129032257E-2</v>
      </c>
      <c r="M112" s="2">
        <v>0</v>
      </c>
      <c r="P112" s="40"/>
      <c r="R112" s="64">
        <v>35339</v>
      </c>
      <c r="S112" s="195">
        <v>4.9800000000000004</v>
      </c>
      <c r="W112" s="40"/>
      <c r="X112" s="64">
        <v>35339</v>
      </c>
      <c r="Y112" s="195">
        <v>6.35</v>
      </c>
    </row>
    <row r="113" spans="1:25" ht="13.5" customHeight="1" x14ac:dyDescent="0.25">
      <c r="A113" s="2"/>
      <c r="D113" s="14">
        <f t="shared" si="0"/>
        <v>1999</v>
      </c>
      <c r="E113" s="11">
        <f t="shared" si="1"/>
        <v>36161</v>
      </c>
      <c r="F113" s="14">
        <f t="shared" si="2"/>
        <v>1999</v>
      </c>
      <c r="G113" s="30">
        <f t="shared" si="3"/>
        <v>4.41E-2</v>
      </c>
      <c r="H113" s="30">
        <f t="shared" si="9"/>
        <v>0.05</v>
      </c>
      <c r="I113" s="30">
        <f t="shared" si="5"/>
        <v>5.9775806451612935E-2</v>
      </c>
      <c r="K113" s="30">
        <f t="shared" si="6"/>
        <v>7.694516129032257E-2</v>
      </c>
      <c r="M113" s="2">
        <v>0</v>
      </c>
      <c r="P113" s="40"/>
      <c r="R113" s="64">
        <v>35431</v>
      </c>
      <c r="S113" s="195">
        <v>5.0599999999999996</v>
      </c>
      <c r="W113" s="40"/>
      <c r="X113" s="64">
        <v>35431</v>
      </c>
      <c r="Y113" s="195">
        <v>6.57</v>
      </c>
    </row>
    <row r="114" spans="1:25" ht="13.5" customHeight="1" x14ac:dyDescent="0.25">
      <c r="A114" s="2"/>
      <c r="D114" s="14" t="str">
        <f t="shared" si="0"/>
        <v/>
      </c>
      <c r="E114" s="11">
        <f t="shared" si="1"/>
        <v>36251</v>
      </c>
      <c r="F114" s="14">
        <f t="shared" si="2"/>
        <v>1999</v>
      </c>
      <c r="G114" s="30">
        <f t="shared" si="3"/>
        <v>4.4500000000000005E-2</v>
      </c>
      <c r="H114" s="30">
        <f t="shared" si="9"/>
        <v>5.5399999999999998E-2</v>
      </c>
      <c r="I114" s="30">
        <f t="shared" si="5"/>
        <v>5.9775806451612935E-2</v>
      </c>
      <c r="K114" s="30">
        <f t="shared" si="6"/>
        <v>7.694516129032257E-2</v>
      </c>
      <c r="M114" s="2">
        <v>0</v>
      </c>
      <c r="P114" s="40"/>
      <c r="R114" s="64">
        <v>35521</v>
      </c>
      <c r="S114" s="195">
        <v>5.05</v>
      </c>
      <c r="W114" s="40"/>
      <c r="X114" s="64">
        <v>35521</v>
      </c>
      <c r="Y114" s="195">
        <v>6.7</v>
      </c>
    </row>
    <row r="115" spans="1:25" ht="13.5" customHeight="1" x14ac:dyDescent="0.25">
      <c r="A115" s="2"/>
      <c r="D115" s="14" t="str">
        <f t="shared" si="0"/>
        <v/>
      </c>
      <c r="E115" s="11">
        <f t="shared" si="1"/>
        <v>36342</v>
      </c>
      <c r="F115" s="14">
        <f t="shared" si="2"/>
        <v>1999</v>
      </c>
      <c r="G115" s="30">
        <f t="shared" si="3"/>
        <v>4.6500000000000007E-2</v>
      </c>
      <c r="H115" s="30">
        <f t="shared" si="9"/>
        <v>5.8799999999999998E-2</v>
      </c>
      <c r="I115" s="30">
        <f t="shared" si="5"/>
        <v>5.9775806451612935E-2</v>
      </c>
      <c r="K115" s="30">
        <f t="shared" si="6"/>
        <v>7.694516129032257E-2</v>
      </c>
      <c r="M115" s="2">
        <v>0</v>
      </c>
      <c r="P115" s="40"/>
      <c r="R115" s="64">
        <v>35612</v>
      </c>
      <c r="S115" s="195">
        <v>5.05</v>
      </c>
      <c r="W115" s="40"/>
      <c r="X115" s="64">
        <v>35612</v>
      </c>
      <c r="Y115" s="195">
        <v>6.24</v>
      </c>
    </row>
    <row r="116" spans="1:25" ht="13.5" customHeight="1" x14ac:dyDescent="0.25">
      <c r="A116" s="2"/>
      <c r="D116" s="14" t="str">
        <f t="shared" si="0"/>
        <v/>
      </c>
      <c r="E116" s="11">
        <f t="shared" si="1"/>
        <v>36434</v>
      </c>
      <c r="F116" s="14">
        <f t="shared" si="2"/>
        <v>1999</v>
      </c>
      <c r="G116" s="30">
        <f t="shared" si="3"/>
        <v>5.04E-2</v>
      </c>
      <c r="H116" s="30">
        <f t="shared" si="9"/>
        <v>6.1399999999999996E-2</v>
      </c>
      <c r="I116" s="30">
        <f t="shared" si="5"/>
        <v>5.9775806451612935E-2</v>
      </c>
      <c r="K116" s="30">
        <f t="shared" si="6"/>
        <v>7.694516129032257E-2</v>
      </c>
      <c r="M116" s="2">
        <v>0</v>
      </c>
      <c r="P116" s="40"/>
      <c r="R116" s="64">
        <v>35704</v>
      </c>
      <c r="S116" s="195">
        <v>5.09</v>
      </c>
      <c r="W116" s="40"/>
      <c r="X116" s="64">
        <v>35704</v>
      </c>
      <c r="Y116" s="195">
        <v>5.91</v>
      </c>
    </row>
    <row r="117" spans="1:25" ht="13.5" customHeight="1" x14ac:dyDescent="0.25">
      <c r="A117" s="2"/>
      <c r="D117" s="14">
        <f t="shared" si="0"/>
        <v>2000</v>
      </c>
      <c r="E117" s="11">
        <f t="shared" si="1"/>
        <v>36526</v>
      </c>
      <c r="F117" s="14">
        <f t="shared" si="2"/>
        <v>2000</v>
      </c>
      <c r="G117" s="30">
        <f t="shared" si="3"/>
        <v>5.5199999999999999E-2</v>
      </c>
      <c r="H117" s="30">
        <f t="shared" si="9"/>
        <v>6.4699999999999994E-2</v>
      </c>
      <c r="I117" s="30">
        <f t="shared" si="5"/>
        <v>5.9775806451612935E-2</v>
      </c>
      <c r="K117" s="30">
        <f t="shared" si="6"/>
        <v>7.694516129032257E-2</v>
      </c>
      <c r="M117" s="2">
        <v>0</v>
      </c>
      <c r="P117" s="40"/>
      <c r="R117" s="64">
        <v>35796</v>
      </c>
      <c r="S117" s="195">
        <v>5.05</v>
      </c>
      <c r="W117" s="40"/>
      <c r="X117" s="64">
        <v>35796</v>
      </c>
      <c r="Y117" s="195">
        <v>5.59</v>
      </c>
    </row>
    <row r="118" spans="1:25" ht="13.5" customHeight="1" x14ac:dyDescent="0.25">
      <c r="A118" s="2"/>
      <c r="D118" s="14" t="str">
        <f t="shared" si="0"/>
        <v/>
      </c>
      <c r="E118" s="11">
        <f t="shared" si="1"/>
        <v>36617</v>
      </c>
      <c r="F118" s="14">
        <f t="shared" si="2"/>
        <v>2000</v>
      </c>
      <c r="G118" s="30">
        <f t="shared" si="3"/>
        <v>5.7099999999999998E-2</v>
      </c>
      <c r="H118" s="30">
        <f t="shared" si="9"/>
        <v>6.1799999999999994E-2</v>
      </c>
      <c r="I118" s="30">
        <f t="shared" si="5"/>
        <v>5.9775806451612935E-2</v>
      </c>
      <c r="K118" s="30">
        <f t="shared" si="6"/>
        <v>7.694516129032257E-2</v>
      </c>
      <c r="M118" s="2">
        <v>0</v>
      </c>
      <c r="P118" s="40"/>
      <c r="R118" s="64">
        <v>35886</v>
      </c>
      <c r="S118" s="195">
        <v>4.9800000000000004</v>
      </c>
      <c r="W118" s="40"/>
      <c r="X118" s="64">
        <v>35886</v>
      </c>
      <c r="Y118" s="195">
        <v>5.59</v>
      </c>
    </row>
    <row r="119" spans="1:25" ht="13.5" customHeight="1" x14ac:dyDescent="0.25">
      <c r="A119" s="2"/>
      <c r="D119" s="14" t="str">
        <f t="shared" si="0"/>
        <v/>
      </c>
      <c r="E119" s="11">
        <f t="shared" si="1"/>
        <v>36708</v>
      </c>
      <c r="F119" s="14">
        <f t="shared" si="2"/>
        <v>2000</v>
      </c>
      <c r="G119" s="30">
        <f t="shared" si="3"/>
        <v>6.0199999999999997E-2</v>
      </c>
      <c r="H119" s="30">
        <f t="shared" si="9"/>
        <v>5.8899999999999994E-2</v>
      </c>
      <c r="I119" s="30">
        <f t="shared" si="5"/>
        <v>5.9775806451612935E-2</v>
      </c>
      <c r="K119" s="30">
        <f t="shared" si="6"/>
        <v>7.694516129032257E-2</v>
      </c>
      <c r="M119" s="2">
        <v>0</v>
      </c>
      <c r="P119" s="40"/>
      <c r="R119" s="64">
        <v>35977</v>
      </c>
      <c r="S119" s="195">
        <v>4.82</v>
      </c>
      <c r="W119" s="40"/>
      <c r="X119" s="64">
        <v>35977</v>
      </c>
      <c r="Y119" s="195">
        <v>5.21</v>
      </c>
    </row>
    <row r="120" spans="1:25" ht="13.5" customHeight="1" x14ac:dyDescent="0.25">
      <c r="A120" s="2"/>
      <c r="D120" s="14" t="str">
        <f t="shared" si="0"/>
        <v/>
      </c>
      <c r="E120" s="11">
        <f t="shared" si="1"/>
        <v>36800</v>
      </c>
      <c r="F120" s="14">
        <f t="shared" si="2"/>
        <v>2000</v>
      </c>
      <c r="G120" s="30">
        <f t="shared" si="3"/>
        <v>6.0199999999999997E-2</v>
      </c>
      <c r="H120" s="30">
        <f t="shared" si="9"/>
        <v>5.57E-2</v>
      </c>
      <c r="I120" s="30">
        <f t="shared" si="5"/>
        <v>5.9775806451612935E-2</v>
      </c>
      <c r="K120" s="30">
        <f t="shared" si="6"/>
        <v>7.694516129032257E-2</v>
      </c>
      <c r="M120" s="2">
        <v>0</v>
      </c>
      <c r="P120" s="40"/>
      <c r="R120" s="64">
        <v>36069</v>
      </c>
      <c r="S120" s="195">
        <v>4.25</v>
      </c>
      <c r="W120" s="40"/>
      <c r="X120" s="64">
        <v>36069</v>
      </c>
      <c r="Y120" s="195">
        <v>4.66</v>
      </c>
    </row>
    <row r="121" spans="1:25" ht="13.5" customHeight="1" x14ac:dyDescent="0.25">
      <c r="A121" s="2"/>
      <c r="D121" s="14">
        <f t="shared" si="0"/>
        <v>2001</v>
      </c>
      <c r="E121" s="11">
        <f t="shared" si="1"/>
        <v>36892</v>
      </c>
      <c r="F121" s="14">
        <f t="shared" si="2"/>
        <v>2001</v>
      </c>
      <c r="G121" s="30">
        <f t="shared" si="3"/>
        <v>4.82E-2</v>
      </c>
      <c r="H121" s="30">
        <f t="shared" si="9"/>
        <v>5.04E-2</v>
      </c>
      <c r="I121" s="30">
        <f t="shared" si="5"/>
        <v>5.9775806451612935E-2</v>
      </c>
      <c r="K121" s="30">
        <f t="shared" si="6"/>
        <v>7.694516129032257E-2</v>
      </c>
      <c r="M121" s="2">
        <v>0</v>
      </c>
      <c r="P121" s="40"/>
      <c r="R121" s="64">
        <v>36161</v>
      </c>
      <c r="S121" s="195">
        <v>4.41</v>
      </c>
      <c r="W121" s="40"/>
      <c r="X121" s="64">
        <v>36161</v>
      </c>
      <c r="Y121" s="195">
        <v>5</v>
      </c>
    </row>
    <row r="122" spans="1:25" ht="13.5" customHeight="1" x14ac:dyDescent="0.25">
      <c r="A122" s="2"/>
      <c r="D122" s="14" t="str">
        <f t="shared" si="0"/>
        <v/>
      </c>
      <c r="E122" s="11">
        <f t="shared" si="1"/>
        <v>36982</v>
      </c>
      <c r="F122" s="14">
        <f t="shared" si="2"/>
        <v>2001</v>
      </c>
      <c r="G122" s="30">
        <f t="shared" si="3"/>
        <v>3.6600000000000001E-2</v>
      </c>
      <c r="H122" s="30">
        <f t="shared" si="9"/>
        <v>5.28E-2</v>
      </c>
      <c r="I122" s="30">
        <f t="shared" si="5"/>
        <v>5.9775806451612935E-2</v>
      </c>
      <c r="K122" s="30">
        <f t="shared" si="6"/>
        <v>7.694516129032257E-2</v>
      </c>
      <c r="M122" s="2">
        <v>0</v>
      </c>
      <c r="P122" s="40"/>
      <c r="R122" s="64">
        <v>36251</v>
      </c>
      <c r="S122" s="195">
        <v>4.45</v>
      </c>
      <c r="W122" s="40"/>
      <c r="X122" s="64">
        <v>36251</v>
      </c>
      <c r="Y122" s="195">
        <v>5.54</v>
      </c>
    </row>
    <row r="123" spans="1:25" ht="13.5" customHeight="1" x14ac:dyDescent="0.25">
      <c r="A123" s="2"/>
      <c r="D123" s="14" t="str">
        <f t="shared" si="0"/>
        <v/>
      </c>
      <c r="E123" s="11">
        <f t="shared" si="1"/>
        <v>37073</v>
      </c>
      <c r="F123" s="14">
        <f t="shared" si="2"/>
        <v>2001</v>
      </c>
      <c r="G123" s="30">
        <f t="shared" si="3"/>
        <v>3.1699999999999999E-2</v>
      </c>
      <c r="H123" s="30">
        <f t="shared" si="9"/>
        <v>0.05</v>
      </c>
      <c r="I123" s="30">
        <f t="shared" si="5"/>
        <v>5.9775806451612935E-2</v>
      </c>
      <c r="K123" s="30">
        <f t="shared" si="6"/>
        <v>7.694516129032257E-2</v>
      </c>
      <c r="M123" s="2">
        <v>0</v>
      </c>
      <c r="P123" s="40"/>
      <c r="R123" s="64">
        <v>36342</v>
      </c>
      <c r="S123" s="195">
        <v>4.6500000000000004</v>
      </c>
      <c r="W123" s="40"/>
      <c r="X123" s="64">
        <v>36342</v>
      </c>
      <c r="Y123" s="195">
        <v>5.88</v>
      </c>
    </row>
    <row r="124" spans="1:25" ht="13.5" customHeight="1" x14ac:dyDescent="0.25">
      <c r="A124" s="2"/>
      <c r="D124" s="14" t="str">
        <f t="shared" si="0"/>
        <v/>
      </c>
      <c r="E124" s="11">
        <f t="shared" si="1"/>
        <v>37165</v>
      </c>
      <c r="F124" s="14">
        <f t="shared" si="2"/>
        <v>2001</v>
      </c>
      <c r="G124" s="30">
        <f t="shared" si="3"/>
        <v>1.9099999999999999E-2</v>
      </c>
      <c r="H124" s="30">
        <f t="shared" si="9"/>
        <v>4.7599999999999996E-2</v>
      </c>
      <c r="I124" s="30">
        <f t="shared" si="5"/>
        <v>5.9775806451612935E-2</v>
      </c>
      <c r="K124" s="30">
        <f t="shared" si="6"/>
        <v>7.694516129032257E-2</v>
      </c>
      <c r="M124" s="2">
        <v>0</v>
      </c>
      <c r="P124" s="40"/>
      <c r="R124" s="64">
        <v>36434</v>
      </c>
      <c r="S124" s="195">
        <v>5.04</v>
      </c>
      <c r="W124" s="40"/>
      <c r="X124" s="64">
        <v>36434</v>
      </c>
      <c r="Y124" s="195">
        <v>6.14</v>
      </c>
    </row>
    <row r="125" spans="1:25" ht="13.5" customHeight="1" x14ac:dyDescent="0.25">
      <c r="A125" s="2"/>
      <c r="D125" s="14">
        <f t="shared" si="0"/>
        <v>2002</v>
      </c>
      <c r="E125" s="11">
        <f t="shared" si="1"/>
        <v>37257</v>
      </c>
      <c r="F125" s="14">
        <f t="shared" si="2"/>
        <v>2002</v>
      </c>
      <c r="G125" s="30">
        <f t="shared" si="3"/>
        <v>1.72E-2</v>
      </c>
      <c r="H125" s="30">
        <f t="shared" si="9"/>
        <v>5.0799999999999998E-2</v>
      </c>
      <c r="I125" s="30">
        <f t="shared" si="5"/>
        <v>5.9775806451612935E-2</v>
      </c>
      <c r="K125" s="30">
        <f t="shared" si="6"/>
        <v>7.694516129032257E-2</v>
      </c>
      <c r="M125" s="2">
        <v>0</v>
      </c>
      <c r="P125" s="40"/>
      <c r="R125" s="64">
        <v>36526</v>
      </c>
      <c r="S125" s="195">
        <v>5.52</v>
      </c>
      <c r="W125" s="40"/>
      <c r="X125" s="64">
        <v>36526</v>
      </c>
      <c r="Y125" s="195">
        <v>6.47</v>
      </c>
    </row>
    <row r="126" spans="1:25" ht="13.5" customHeight="1" x14ac:dyDescent="0.25">
      <c r="A126" s="2"/>
      <c r="D126" s="14" t="str">
        <f t="shared" si="0"/>
        <v/>
      </c>
      <c r="E126" s="11">
        <f t="shared" si="1"/>
        <v>37347</v>
      </c>
      <c r="F126" s="14">
        <f t="shared" si="2"/>
        <v>2002</v>
      </c>
      <c r="G126" s="30">
        <f t="shared" si="3"/>
        <v>1.7100000000000001E-2</v>
      </c>
      <c r="H126" s="30">
        <f t="shared" si="9"/>
        <v>5.1100000000000007E-2</v>
      </c>
      <c r="I126" s="30">
        <f t="shared" si="5"/>
        <v>5.9775806451612935E-2</v>
      </c>
      <c r="K126" s="30">
        <f t="shared" si="6"/>
        <v>7.694516129032257E-2</v>
      </c>
      <c r="M126" s="2">
        <v>0</v>
      </c>
      <c r="P126" s="40"/>
      <c r="R126" s="64">
        <v>36617</v>
      </c>
      <c r="S126" s="195">
        <v>5.71</v>
      </c>
      <c r="W126" s="40"/>
      <c r="X126" s="64">
        <v>36617</v>
      </c>
      <c r="Y126" s="195">
        <v>6.18</v>
      </c>
    </row>
    <row r="127" spans="1:25" ht="13.5" customHeight="1" x14ac:dyDescent="0.25">
      <c r="A127" s="2"/>
      <c r="D127" s="14" t="str">
        <f t="shared" si="0"/>
        <v/>
      </c>
      <c r="E127" s="11">
        <f t="shared" si="1"/>
        <v>37438</v>
      </c>
      <c r="F127" s="14">
        <f t="shared" si="2"/>
        <v>2002</v>
      </c>
      <c r="G127" s="30">
        <f t="shared" si="3"/>
        <v>1.6399999999999998E-2</v>
      </c>
      <c r="H127" s="30">
        <f t="shared" si="9"/>
        <v>4.2699999999999995E-2</v>
      </c>
      <c r="I127" s="30">
        <f t="shared" si="5"/>
        <v>5.9775806451612935E-2</v>
      </c>
      <c r="K127" s="30">
        <f t="shared" si="6"/>
        <v>7.694516129032257E-2</v>
      </c>
      <c r="M127" s="2">
        <v>0</v>
      </c>
      <c r="P127" s="40"/>
      <c r="R127" s="64">
        <v>36708</v>
      </c>
      <c r="S127" s="195">
        <v>6.02</v>
      </c>
      <c r="W127" s="40"/>
      <c r="X127" s="64">
        <v>36708</v>
      </c>
      <c r="Y127" s="195">
        <v>5.89</v>
      </c>
    </row>
    <row r="128" spans="1:25" ht="13.5" customHeight="1" x14ac:dyDescent="0.25">
      <c r="A128" s="2"/>
      <c r="D128" s="14" t="str">
        <f t="shared" si="0"/>
        <v/>
      </c>
      <c r="E128" s="11">
        <f t="shared" si="1"/>
        <v>37530</v>
      </c>
      <c r="F128" s="14">
        <f t="shared" si="2"/>
        <v>2002</v>
      </c>
      <c r="G128" s="30">
        <f t="shared" si="3"/>
        <v>1.3300000000000001E-2</v>
      </c>
      <c r="H128" s="30">
        <f t="shared" si="9"/>
        <v>0.04</v>
      </c>
      <c r="I128" s="30">
        <f t="shared" si="5"/>
        <v>5.9775806451612935E-2</v>
      </c>
      <c r="K128" s="30">
        <f t="shared" si="6"/>
        <v>7.694516129032257E-2</v>
      </c>
      <c r="M128" s="2">
        <v>0</v>
      </c>
      <c r="P128" s="40"/>
      <c r="R128" s="64">
        <v>36800</v>
      </c>
      <c r="S128" s="195">
        <v>6.02</v>
      </c>
      <c r="W128" s="40"/>
      <c r="X128" s="64">
        <v>36800</v>
      </c>
      <c r="Y128" s="195">
        <v>5.57</v>
      </c>
    </row>
    <row r="129" spans="1:25" ht="13.5" customHeight="1" x14ac:dyDescent="0.25">
      <c r="A129" s="2"/>
      <c r="D129" s="14">
        <f t="shared" si="0"/>
        <v>2003</v>
      </c>
      <c r="E129" s="11">
        <f t="shared" si="1"/>
        <v>37622</v>
      </c>
      <c r="F129" s="14">
        <f t="shared" si="2"/>
        <v>2003</v>
      </c>
      <c r="G129" s="30">
        <f t="shared" si="3"/>
        <v>1.1599999999999999E-2</v>
      </c>
      <c r="H129" s="30">
        <f t="shared" si="9"/>
        <v>3.9199999999999999E-2</v>
      </c>
      <c r="I129" s="30">
        <f t="shared" si="5"/>
        <v>5.9775806451612935E-2</v>
      </c>
      <c r="K129" s="30">
        <f t="shared" si="6"/>
        <v>7.694516129032257E-2</v>
      </c>
      <c r="M129" s="2">
        <v>0</v>
      </c>
      <c r="P129" s="40"/>
      <c r="R129" s="64">
        <v>36892</v>
      </c>
      <c r="S129" s="195">
        <v>4.82</v>
      </c>
      <c r="W129" s="40"/>
      <c r="X129" s="64">
        <v>36892</v>
      </c>
      <c r="Y129" s="195">
        <v>5.04</v>
      </c>
    </row>
    <row r="130" spans="1:25" ht="13.5" customHeight="1" x14ac:dyDescent="0.25">
      <c r="A130" s="2"/>
      <c r="D130" s="14" t="str">
        <f t="shared" si="0"/>
        <v/>
      </c>
      <c r="E130" s="11">
        <f t="shared" si="1"/>
        <v>37712</v>
      </c>
      <c r="F130" s="14">
        <f t="shared" si="2"/>
        <v>2003</v>
      </c>
      <c r="G130" s="30">
        <f t="shared" si="3"/>
        <v>1.04E-2</v>
      </c>
      <c r="H130" s="30">
        <f t="shared" si="9"/>
        <v>3.6200000000000003E-2</v>
      </c>
      <c r="I130" s="30">
        <f t="shared" si="5"/>
        <v>5.9775806451612935E-2</v>
      </c>
      <c r="K130" s="30">
        <f t="shared" si="6"/>
        <v>7.694516129032257E-2</v>
      </c>
      <c r="M130" s="2">
        <v>0</v>
      </c>
      <c r="P130" s="40"/>
      <c r="R130" s="64">
        <v>36982</v>
      </c>
      <c r="S130" s="195">
        <v>3.66</v>
      </c>
      <c r="W130" s="40"/>
      <c r="X130" s="64">
        <v>36982</v>
      </c>
      <c r="Y130" s="195">
        <v>5.28</v>
      </c>
    </row>
    <row r="131" spans="1:25" ht="13.5" customHeight="1" x14ac:dyDescent="0.25">
      <c r="A131" s="2"/>
      <c r="D131" s="14" t="str">
        <f t="shared" si="0"/>
        <v/>
      </c>
      <c r="E131" s="11">
        <f t="shared" si="1"/>
        <v>37803</v>
      </c>
      <c r="F131" s="14">
        <f t="shared" si="2"/>
        <v>2003</v>
      </c>
      <c r="G131" s="30">
        <f t="shared" si="3"/>
        <v>9.300000000000001E-3</v>
      </c>
      <c r="H131" s="30">
        <f t="shared" si="9"/>
        <v>4.2300000000000004E-2</v>
      </c>
      <c r="I131" s="30">
        <f t="shared" si="5"/>
        <v>5.9775806451612935E-2</v>
      </c>
      <c r="K131" s="30">
        <f t="shared" si="6"/>
        <v>7.694516129032257E-2</v>
      </c>
      <c r="M131" s="2">
        <v>0</v>
      </c>
      <c r="P131" s="40"/>
      <c r="R131" s="64">
        <v>37073</v>
      </c>
      <c r="S131" s="195">
        <v>3.17</v>
      </c>
      <c r="W131" s="40"/>
      <c r="X131" s="64">
        <v>37073</v>
      </c>
      <c r="Y131" s="195">
        <v>5</v>
      </c>
    </row>
    <row r="132" spans="1:25" ht="13.5" customHeight="1" x14ac:dyDescent="0.25">
      <c r="A132" s="2"/>
      <c r="D132" s="14" t="str">
        <f t="shared" si="0"/>
        <v/>
      </c>
      <c r="E132" s="11">
        <f t="shared" si="1"/>
        <v>37895</v>
      </c>
      <c r="F132" s="14">
        <f t="shared" si="2"/>
        <v>2003</v>
      </c>
      <c r="G132" s="30">
        <f t="shared" si="3"/>
        <v>9.1999999999999998E-3</v>
      </c>
      <c r="H132" s="30">
        <f t="shared" si="9"/>
        <v>4.2900000000000001E-2</v>
      </c>
      <c r="I132" s="30">
        <f t="shared" si="5"/>
        <v>5.9775806451612935E-2</v>
      </c>
      <c r="K132" s="30">
        <f t="shared" si="6"/>
        <v>7.694516129032257E-2</v>
      </c>
      <c r="M132" s="2">
        <v>0</v>
      </c>
      <c r="P132" s="40"/>
      <c r="R132" s="64">
        <v>37165</v>
      </c>
      <c r="S132" s="195">
        <v>1.91</v>
      </c>
      <c r="W132" s="40"/>
      <c r="X132" s="64">
        <v>37165</v>
      </c>
      <c r="Y132" s="195">
        <v>4.76</v>
      </c>
    </row>
    <row r="133" spans="1:25" ht="13.5" customHeight="1" x14ac:dyDescent="0.25">
      <c r="A133" s="2"/>
      <c r="D133" s="14">
        <f t="shared" si="0"/>
        <v>2004</v>
      </c>
      <c r="E133" s="11">
        <f t="shared" si="1"/>
        <v>37987</v>
      </c>
      <c r="F133" s="14">
        <f t="shared" si="2"/>
        <v>2004</v>
      </c>
      <c r="G133" s="30">
        <f t="shared" si="3"/>
        <v>9.1999999999999998E-3</v>
      </c>
      <c r="H133" s="30">
        <f t="shared" ref="H133:H164" si="10">Y141/100</f>
        <v>4.0099999999999997E-2</v>
      </c>
      <c r="I133" s="30">
        <f t="shared" si="5"/>
        <v>5.9775806451612935E-2</v>
      </c>
      <c r="K133" s="30">
        <f t="shared" si="6"/>
        <v>7.694516129032257E-2</v>
      </c>
      <c r="M133" s="2">
        <v>0</v>
      </c>
      <c r="P133" s="40"/>
      <c r="R133" s="64">
        <v>37257</v>
      </c>
      <c r="S133" s="195">
        <v>1.72</v>
      </c>
      <c r="W133" s="40"/>
      <c r="X133" s="64">
        <v>37257</v>
      </c>
      <c r="Y133" s="195">
        <v>5.08</v>
      </c>
    </row>
    <row r="134" spans="1:25" ht="13.5" customHeight="1" x14ac:dyDescent="0.25">
      <c r="A134" s="2"/>
      <c r="D134" s="14" t="str">
        <f t="shared" si="0"/>
        <v/>
      </c>
      <c r="E134" s="11">
        <f t="shared" si="1"/>
        <v>38078</v>
      </c>
      <c r="F134" s="14">
        <f t="shared" si="2"/>
        <v>2004</v>
      </c>
      <c r="G134" s="30">
        <f t="shared" si="3"/>
        <v>1.0800000000000001E-2</v>
      </c>
      <c r="H134" s="30">
        <f t="shared" si="10"/>
        <v>4.5999999999999999E-2</v>
      </c>
      <c r="I134" s="30">
        <f t="shared" si="5"/>
        <v>5.9775806451612935E-2</v>
      </c>
      <c r="K134" s="30">
        <f t="shared" si="6"/>
        <v>7.694516129032257E-2</v>
      </c>
      <c r="M134" s="2">
        <v>0</v>
      </c>
      <c r="P134" s="40"/>
      <c r="R134" s="64">
        <v>37347</v>
      </c>
      <c r="S134" s="195">
        <v>1.71</v>
      </c>
      <c r="W134" s="40"/>
      <c r="X134" s="64">
        <v>37347</v>
      </c>
      <c r="Y134" s="195">
        <v>5.1100000000000003</v>
      </c>
    </row>
    <row r="135" spans="1:25" ht="13.5" customHeight="1" x14ac:dyDescent="0.25">
      <c r="A135" s="2"/>
      <c r="D135" s="14" t="str">
        <f t="shared" si="0"/>
        <v/>
      </c>
      <c r="E135" s="11">
        <f t="shared" si="1"/>
        <v>38169</v>
      </c>
      <c r="F135" s="14">
        <f t="shared" si="2"/>
        <v>2004</v>
      </c>
      <c r="G135" s="30">
        <f t="shared" si="3"/>
        <v>1.49E-2</v>
      </c>
      <c r="H135" s="30">
        <f t="shared" si="10"/>
        <v>4.2999999999999997E-2</v>
      </c>
      <c r="I135" s="30">
        <f t="shared" si="5"/>
        <v>5.9775806451612935E-2</v>
      </c>
      <c r="K135" s="30">
        <f t="shared" si="6"/>
        <v>7.694516129032257E-2</v>
      </c>
      <c r="M135" s="2">
        <v>0</v>
      </c>
      <c r="P135" s="40"/>
      <c r="R135" s="64">
        <v>37438</v>
      </c>
      <c r="S135" s="195">
        <v>1.64</v>
      </c>
      <c r="W135" s="40"/>
      <c r="X135" s="64">
        <v>37438</v>
      </c>
      <c r="Y135" s="195">
        <v>4.2699999999999996</v>
      </c>
    </row>
    <row r="136" spans="1:25" ht="13.5" customHeight="1" x14ac:dyDescent="0.25">
      <c r="A136" s="2"/>
      <c r="D136" s="14" t="str">
        <f t="shared" si="0"/>
        <v/>
      </c>
      <c r="E136" s="11">
        <f t="shared" si="1"/>
        <v>38261</v>
      </c>
      <c r="F136" s="14">
        <f t="shared" si="2"/>
        <v>2004</v>
      </c>
      <c r="G136" s="30">
        <f t="shared" si="3"/>
        <v>2.0099999999999996E-2</v>
      </c>
      <c r="H136" s="30">
        <f t="shared" si="10"/>
        <v>4.1799999999999997E-2</v>
      </c>
      <c r="I136" s="30">
        <f t="shared" si="5"/>
        <v>5.9775806451612935E-2</v>
      </c>
      <c r="K136" s="30">
        <f t="shared" si="6"/>
        <v>7.694516129032257E-2</v>
      </c>
      <c r="M136" s="2">
        <v>0</v>
      </c>
      <c r="P136" s="40"/>
      <c r="R136" s="64">
        <v>37530</v>
      </c>
      <c r="S136" s="195">
        <v>1.33</v>
      </c>
      <c r="W136" s="40"/>
      <c r="X136" s="64">
        <v>37530</v>
      </c>
      <c r="Y136" s="195">
        <v>4</v>
      </c>
    </row>
    <row r="137" spans="1:25" ht="13.5" customHeight="1" x14ac:dyDescent="0.25">
      <c r="A137" s="2"/>
      <c r="D137" s="14">
        <f t="shared" si="0"/>
        <v>2005</v>
      </c>
      <c r="E137" s="11">
        <f t="shared" si="1"/>
        <v>38353</v>
      </c>
      <c r="F137" s="14">
        <f t="shared" si="2"/>
        <v>2005</v>
      </c>
      <c r="G137" s="30">
        <f t="shared" si="3"/>
        <v>2.5399999999999999E-2</v>
      </c>
      <c r="H137" s="30">
        <f t="shared" si="10"/>
        <v>4.2999999999999997E-2</v>
      </c>
      <c r="I137" s="30">
        <f t="shared" si="5"/>
        <v>5.9775806451612935E-2</v>
      </c>
      <c r="K137" s="30">
        <f t="shared" si="6"/>
        <v>7.694516129032257E-2</v>
      </c>
      <c r="M137" s="2">
        <v>0</v>
      </c>
      <c r="P137" s="40"/>
      <c r="R137" s="64">
        <v>37622</v>
      </c>
      <c r="S137" s="195">
        <v>1.1599999999999999</v>
      </c>
      <c r="W137" s="40"/>
      <c r="X137" s="64">
        <v>37622</v>
      </c>
      <c r="Y137" s="195">
        <v>3.92</v>
      </c>
    </row>
    <row r="138" spans="1:25" ht="13.5" customHeight="1" x14ac:dyDescent="0.25">
      <c r="A138" s="2"/>
      <c r="D138" s="14" t="str">
        <f t="shared" si="0"/>
        <v/>
      </c>
      <c r="E138" s="11">
        <f t="shared" si="1"/>
        <v>38443</v>
      </c>
      <c r="F138" s="14">
        <f t="shared" si="2"/>
        <v>2005</v>
      </c>
      <c r="G138" s="30">
        <f t="shared" si="3"/>
        <v>2.86E-2</v>
      </c>
      <c r="H138" s="30">
        <f t="shared" si="10"/>
        <v>4.1599999999999998E-2</v>
      </c>
      <c r="I138" s="30">
        <f t="shared" si="5"/>
        <v>5.9775806451612935E-2</v>
      </c>
      <c r="K138" s="30">
        <f t="shared" si="6"/>
        <v>7.694516129032257E-2</v>
      </c>
      <c r="M138" s="2">
        <v>0</v>
      </c>
      <c r="P138" s="40"/>
      <c r="R138" s="64">
        <v>37712</v>
      </c>
      <c r="S138" s="195">
        <v>1.04</v>
      </c>
      <c r="W138" s="40"/>
      <c r="X138" s="64">
        <v>37712</v>
      </c>
      <c r="Y138" s="195">
        <v>3.62</v>
      </c>
    </row>
    <row r="139" spans="1:25" ht="13.5" customHeight="1" x14ac:dyDescent="0.25">
      <c r="A139" s="2"/>
      <c r="D139" s="14" t="str">
        <f t="shared" si="0"/>
        <v/>
      </c>
      <c r="E139" s="11">
        <f t="shared" si="1"/>
        <v>38534</v>
      </c>
      <c r="F139" s="14">
        <f t="shared" si="2"/>
        <v>2005</v>
      </c>
      <c r="G139" s="30">
        <f t="shared" si="3"/>
        <v>3.3599999999999998E-2</v>
      </c>
      <c r="H139" s="30">
        <f t="shared" si="10"/>
        <v>4.2199999999999994E-2</v>
      </c>
      <c r="I139" s="30">
        <f t="shared" si="5"/>
        <v>5.9775806451612935E-2</v>
      </c>
      <c r="K139" s="30">
        <f t="shared" si="6"/>
        <v>7.694516129032257E-2</v>
      </c>
      <c r="M139" s="2">
        <v>0</v>
      </c>
      <c r="P139" s="40"/>
      <c r="R139" s="64">
        <v>37803</v>
      </c>
      <c r="S139" s="195">
        <v>0.93</v>
      </c>
      <c r="W139" s="40"/>
      <c r="X139" s="64">
        <v>37803</v>
      </c>
      <c r="Y139" s="195">
        <v>4.2300000000000004</v>
      </c>
    </row>
    <row r="140" spans="1:25" ht="13.5" customHeight="1" x14ac:dyDescent="0.25">
      <c r="A140" s="2"/>
      <c r="D140" s="14" t="str">
        <f t="shared" si="0"/>
        <v/>
      </c>
      <c r="E140" s="11">
        <f t="shared" si="1"/>
        <v>38626</v>
      </c>
      <c r="F140" s="14">
        <f t="shared" si="2"/>
        <v>2005</v>
      </c>
      <c r="G140" s="30">
        <f t="shared" si="3"/>
        <v>3.8300000000000001E-2</v>
      </c>
      <c r="H140" s="30">
        <f t="shared" si="10"/>
        <v>4.4900000000000002E-2</v>
      </c>
      <c r="I140" s="30">
        <f t="shared" si="5"/>
        <v>5.9775806451612935E-2</v>
      </c>
      <c r="K140" s="30">
        <f t="shared" si="6"/>
        <v>7.694516129032257E-2</v>
      </c>
      <c r="M140" s="2">
        <v>0</v>
      </c>
      <c r="P140" s="40"/>
      <c r="R140" s="64">
        <v>37895</v>
      </c>
      <c r="S140" s="195">
        <v>0.92</v>
      </c>
      <c r="W140" s="40"/>
      <c r="X140" s="64">
        <v>37895</v>
      </c>
      <c r="Y140" s="195">
        <v>4.29</v>
      </c>
    </row>
    <row r="141" spans="1:25" ht="13.5" customHeight="1" x14ac:dyDescent="0.25">
      <c r="A141" s="2"/>
      <c r="D141" s="14">
        <f t="shared" si="0"/>
        <v>2006</v>
      </c>
      <c r="E141" s="11">
        <f t="shared" si="1"/>
        <v>38718</v>
      </c>
      <c r="F141" s="14">
        <f t="shared" si="2"/>
        <v>2006</v>
      </c>
      <c r="G141" s="30">
        <f t="shared" si="3"/>
        <v>4.3899999999999995E-2</v>
      </c>
      <c r="H141" s="30">
        <f t="shared" si="10"/>
        <v>4.58E-2</v>
      </c>
      <c r="I141" s="30">
        <f t="shared" si="5"/>
        <v>5.9775806451612935E-2</v>
      </c>
      <c r="K141" s="30">
        <f t="shared" si="6"/>
        <v>7.694516129032257E-2</v>
      </c>
      <c r="M141" s="2">
        <v>0</v>
      </c>
      <c r="P141" s="40"/>
      <c r="R141" s="64">
        <v>37987</v>
      </c>
      <c r="S141" s="195">
        <v>0.92</v>
      </c>
      <c r="W141" s="40"/>
      <c r="X141" s="64">
        <v>37987</v>
      </c>
      <c r="Y141" s="195">
        <v>4.01</v>
      </c>
    </row>
    <row r="142" spans="1:25" ht="13.5" customHeight="1" x14ac:dyDescent="0.25">
      <c r="A142" s="2"/>
      <c r="D142" s="14" t="str">
        <f t="shared" si="0"/>
        <v/>
      </c>
      <c r="E142" s="11">
        <f t="shared" si="1"/>
        <v>38808</v>
      </c>
      <c r="F142" s="14">
        <f t="shared" si="2"/>
        <v>2006</v>
      </c>
      <c r="G142" s="30">
        <f t="shared" si="3"/>
        <v>4.7E-2</v>
      </c>
      <c r="H142" s="30">
        <f t="shared" si="10"/>
        <v>5.0700000000000002E-2</v>
      </c>
      <c r="I142" s="30">
        <f t="shared" si="5"/>
        <v>5.9775806451612935E-2</v>
      </c>
      <c r="K142" s="30">
        <f t="shared" si="6"/>
        <v>7.694516129032257E-2</v>
      </c>
      <c r="M142" s="2">
        <v>0</v>
      </c>
      <c r="P142" s="40"/>
      <c r="R142" s="64">
        <v>38078</v>
      </c>
      <c r="S142" s="195">
        <v>1.08</v>
      </c>
      <c r="W142" s="40"/>
      <c r="X142" s="64">
        <v>38078</v>
      </c>
      <c r="Y142" s="195">
        <v>4.5999999999999996</v>
      </c>
    </row>
    <row r="143" spans="1:25" ht="13.5" customHeight="1" x14ac:dyDescent="0.25">
      <c r="A143" s="2"/>
      <c r="D143" s="14" t="str">
        <f t="shared" si="0"/>
        <v/>
      </c>
      <c r="E143" s="11">
        <f t="shared" si="1"/>
        <v>38899</v>
      </c>
      <c r="F143" s="14">
        <f t="shared" si="2"/>
        <v>2006</v>
      </c>
      <c r="G143" s="30">
        <f t="shared" si="3"/>
        <v>4.9100000000000005E-2</v>
      </c>
      <c r="H143" s="30">
        <f t="shared" si="10"/>
        <v>4.8899999999999999E-2</v>
      </c>
      <c r="I143" s="30">
        <f t="shared" si="5"/>
        <v>5.9775806451612935E-2</v>
      </c>
      <c r="K143" s="30">
        <f t="shared" si="6"/>
        <v>7.694516129032257E-2</v>
      </c>
      <c r="M143" s="2">
        <v>0</v>
      </c>
      <c r="P143" s="40"/>
      <c r="R143" s="64">
        <v>38169</v>
      </c>
      <c r="S143" s="195">
        <v>1.49</v>
      </c>
      <c r="W143" s="40"/>
      <c r="X143" s="64">
        <v>38169</v>
      </c>
      <c r="Y143" s="195">
        <v>4.3</v>
      </c>
    </row>
    <row r="144" spans="1:25" ht="13.5" customHeight="1" x14ac:dyDescent="0.25">
      <c r="A144" s="2"/>
      <c r="D144" s="14" t="str">
        <f t="shared" si="0"/>
        <v/>
      </c>
      <c r="E144" s="11">
        <f t="shared" si="1"/>
        <v>38991</v>
      </c>
      <c r="F144" s="14">
        <f t="shared" si="2"/>
        <v>2006</v>
      </c>
      <c r="G144" s="30">
        <f t="shared" si="3"/>
        <v>4.9000000000000002E-2</v>
      </c>
      <c r="H144" s="30">
        <f t="shared" si="10"/>
        <v>4.6300000000000001E-2</v>
      </c>
      <c r="I144" s="30">
        <f t="shared" si="5"/>
        <v>5.9775806451612935E-2</v>
      </c>
      <c r="K144" s="30">
        <f t="shared" si="6"/>
        <v>7.694516129032257E-2</v>
      </c>
      <c r="M144" s="2">
        <v>0</v>
      </c>
      <c r="P144" s="40"/>
      <c r="R144" s="64">
        <v>38261</v>
      </c>
      <c r="S144" s="195">
        <v>2.0099999999999998</v>
      </c>
      <c r="W144" s="40"/>
      <c r="X144" s="64">
        <v>38261</v>
      </c>
      <c r="Y144" s="195">
        <v>4.18</v>
      </c>
    </row>
    <row r="145" spans="1:25" ht="13.5" customHeight="1" x14ac:dyDescent="0.25">
      <c r="A145" s="2"/>
      <c r="D145" s="14">
        <f t="shared" si="0"/>
        <v>2007</v>
      </c>
      <c r="E145" s="11">
        <f t="shared" si="1"/>
        <v>39083</v>
      </c>
      <c r="F145" s="14">
        <f t="shared" si="2"/>
        <v>2007</v>
      </c>
      <c r="G145" s="30">
        <f t="shared" si="3"/>
        <v>4.9800000000000004E-2</v>
      </c>
      <c r="H145" s="30">
        <f t="shared" si="10"/>
        <v>4.6799999999999994E-2</v>
      </c>
      <c r="J145" s="44">
        <f t="shared" ref="J145:J187" si="11">$O$11</f>
        <v>1.0182978723404255E-2</v>
      </c>
      <c r="K145" s="14"/>
      <c r="L145" s="30">
        <f t="shared" ref="L145:L187" si="12">$O$12</f>
        <v>2.9576595744680849E-2</v>
      </c>
      <c r="M145" s="2">
        <v>0</v>
      </c>
      <c r="P145" s="40"/>
      <c r="R145" s="64">
        <v>38353</v>
      </c>
      <c r="S145" s="195">
        <v>2.54</v>
      </c>
      <c r="W145" s="40"/>
      <c r="X145" s="64">
        <v>38353</v>
      </c>
      <c r="Y145" s="195">
        <v>4.3</v>
      </c>
    </row>
    <row r="146" spans="1:25" ht="13.5" customHeight="1" x14ac:dyDescent="0.25">
      <c r="A146" s="2"/>
      <c r="D146" s="14" t="str">
        <f t="shared" si="0"/>
        <v/>
      </c>
      <c r="E146" s="11">
        <f t="shared" si="1"/>
        <v>39173</v>
      </c>
      <c r="F146" s="14">
        <f t="shared" si="2"/>
        <v>2007</v>
      </c>
      <c r="G146" s="30">
        <f t="shared" si="3"/>
        <v>4.7400000000000005E-2</v>
      </c>
      <c r="H146" s="30">
        <f t="shared" si="10"/>
        <v>4.8499999999999995E-2</v>
      </c>
      <c r="J146" s="44">
        <f t="shared" si="11"/>
        <v>1.0182978723404255E-2</v>
      </c>
      <c r="K146" s="14"/>
      <c r="L146" s="30">
        <f t="shared" si="12"/>
        <v>2.9576595744680849E-2</v>
      </c>
      <c r="M146" s="2">
        <v>0</v>
      </c>
      <c r="P146" s="40"/>
      <c r="R146" s="64">
        <v>38443</v>
      </c>
      <c r="S146" s="195">
        <v>2.86</v>
      </c>
      <c r="W146" s="40"/>
      <c r="X146" s="64">
        <v>38443</v>
      </c>
      <c r="Y146" s="195">
        <v>4.16</v>
      </c>
    </row>
    <row r="147" spans="1:25" ht="13.5" customHeight="1" x14ac:dyDescent="0.25">
      <c r="A147" s="2"/>
      <c r="D147" s="14" t="str">
        <f t="shared" si="0"/>
        <v/>
      </c>
      <c r="E147" s="11">
        <f t="shared" si="1"/>
        <v>39264</v>
      </c>
      <c r="F147" s="14">
        <f t="shared" si="2"/>
        <v>2007</v>
      </c>
      <c r="G147" s="30">
        <f t="shared" si="3"/>
        <v>4.2999999999999997E-2</v>
      </c>
      <c r="H147" s="30">
        <f t="shared" si="10"/>
        <v>4.7400000000000005E-2</v>
      </c>
      <c r="J147" s="44">
        <f t="shared" si="11"/>
        <v>1.0182978723404255E-2</v>
      </c>
      <c r="K147" s="14"/>
      <c r="L147" s="30">
        <f t="shared" si="12"/>
        <v>2.9576595744680849E-2</v>
      </c>
      <c r="M147" s="2">
        <v>0</v>
      </c>
      <c r="P147" s="40"/>
      <c r="R147" s="64">
        <v>38534</v>
      </c>
      <c r="S147" s="195">
        <v>3.36</v>
      </c>
      <c r="W147" s="40"/>
      <c r="X147" s="64">
        <v>38534</v>
      </c>
      <c r="Y147" s="195">
        <v>4.22</v>
      </c>
    </row>
    <row r="148" spans="1:25" ht="13.5" customHeight="1" x14ac:dyDescent="0.25">
      <c r="A148" s="2"/>
      <c r="D148" s="14" t="str">
        <f t="shared" si="0"/>
        <v/>
      </c>
      <c r="E148" s="11">
        <f t="shared" si="1"/>
        <v>39356</v>
      </c>
      <c r="F148" s="14">
        <f t="shared" si="2"/>
        <v>2007</v>
      </c>
      <c r="G148" s="30">
        <f t="shared" si="3"/>
        <v>3.39E-2</v>
      </c>
      <c r="H148" s="30">
        <f t="shared" si="10"/>
        <v>4.2699999999999995E-2</v>
      </c>
      <c r="J148" s="44">
        <f t="shared" si="11"/>
        <v>1.0182978723404255E-2</v>
      </c>
      <c r="K148" s="14"/>
      <c r="L148" s="30">
        <f t="shared" si="12"/>
        <v>2.9576595744680849E-2</v>
      </c>
      <c r="M148" s="2">
        <v>0</v>
      </c>
      <c r="P148" s="40"/>
      <c r="R148" s="64">
        <v>38626</v>
      </c>
      <c r="S148" s="195">
        <v>3.83</v>
      </c>
      <c r="W148" s="40"/>
      <c r="X148" s="64">
        <v>38626</v>
      </c>
      <c r="Y148" s="195">
        <v>4.49</v>
      </c>
    </row>
    <row r="149" spans="1:25" ht="13.5" customHeight="1" x14ac:dyDescent="0.25">
      <c r="A149" s="2"/>
      <c r="D149" s="14">
        <f t="shared" si="0"/>
        <v>2008</v>
      </c>
      <c r="E149" s="11">
        <f t="shared" si="1"/>
        <v>39448</v>
      </c>
      <c r="F149" s="14">
        <f t="shared" si="2"/>
        <v>2008</v>
      </c>
      <c r="G149" s="30">
        <f t="shared" si="3"/>
        <v>2.0400000000000001E-2</v>
      </c>
      <c r="H149" s="30">
        <f t="shared" si="10"/>
        <v>3.6699999999999997E-2</v>
      </c>
      <c r="J149" s="44">
        <f t="shared" si="11"/>
        <v>1.0182978723404255E-2</v>
      </c>
      <c r="K149" s="14"/>
      <c r="L149" s="30">
        <f t="shared" si="12"/>
        <v>2.9576595744680849E-2</v>
      </c>
      <c r="M149" s="2">
        <v>0</v>
      </c>
      <c r="P149" s="40"/>
      <c r="R149" s="64">
        <v>38718</v>
      </c>
      <c r="S149" s="195">
        <v>4.3899999999999997</v>
      </c>
      <c r="W149" s="40"/>
      <c r="X149" s="64">
        <v>38718</v>
      </c>
      <c r="Y149" s="195">
        <v>4.58</v>
      </c>
    </row>
    <row r="150" spans="1:25" ht="13.5" customHeight="1" x14ac:dyDescent="0.25">
      <c r="A150" s="2"/>
      <c r="D150" s="14" t="str">
        <f t="shared" si="0"/>
        <v/>
      </c>
      <c r="E150" s="11">
        <f t="shared" si="1"/>
        <v>39539</v>
      </c>
      <c r="F150" s="14">
        <f t="shared" si="2"/>
        <v>2008</v>
      </c>
      <c r="G150" s="30">
        <f t="shared" si="3"/>
        <v>1.6299999999999999E-2</v>
      </c>
      <c r="H150" s="30">
        <f t="shared" si="10"/>
        <v>3.8800000000000001E-2</v>
      </c>
      <c r="J150" s="44">
        <f t="shared" si="11"/>
        <v>1.0182978723404255E-2</v>
      </c>
      <c r="K150" s="14"/>
      <c r="L150" s="30">
        <f t="shared" si="12"/>
        <v>2.9576595744680849E-2</v>
      </c>
      <c r="M150" s="2">
        <v>0</v>
      </c>
      <c r="P150" s="40"/>
      <c r="R150" s="64">
        <v>38808</v>
      </c>
      <c r="S150" s="195">
        <v>4.7</v>
      </c>
      <c r="W150" s="40"/>
      <c r="X150" s="64">
        <v>38808</v>
      </c>
      <c r="Y150" s="195">
        <v>5.07</v>
      </c>
    </row>
    <row r="151" spans="1:25" ht="13.5" customHeight="1" x14ac:dyDescent="0.25">
      <c r="A151" s="2"/>
      <c r="D151" s="14" t="str">
        <f t="shared" si="0"/>
        <v/>
      </c>
      <c r="E151" s="11">
        <f t="shared" si="1"/>
        <v>39630</v>
      </c>
      <c r="F151" s="14">
        <f t="shared" si="2"/>
        <v>2008</v>
      </c>
      <c r="G151" s="30">
        <f t="shared" si="3"/>
        <v>1.49E-2</v>
      </c>
      <c r="H151" s="30">
        <f t="shared" si="10"/>
        <v>3.8599999999999995E-2</v>
      </c>
      <c r="J151" s="44">
        <f t="shared" si="11"/>
        <v>1.0182978723404255E-2</v>
      </c>
      <c r="K151" s="14"/>
      <c r="L151" s="30">
        <f t="shared" si="12"/>
        <v>2.9576595744680849E-2</v>
      </c>
      <c r="M151" s="2">
        <v>0</v>
      </c>
      <c r="P151" s="40"/>
      <c r="R151" s="64">
        <v>38899</v>
      </c>
      <c r="S151" s="195">
        <v>4.91</v>
      </c>
      <c r="W151" s="40"/>
      <c r="X151" s="64">
        <v>38899</v>
      </c>
      <c r="Y151" s="195">
        <v>4.8899999999999997</v>
      </c>
    </row>
    <row r="152" spans="1:25" ht="13.5" customHeight="1" x14ac:dyDescent="0.25">
      <c r="A152" s="2"/>
      <c r="D152" s="14" t="str">
        <f t="shared" si="0"/>
        <v/>
      </c>
      <c r="E152" s="11">
        <f t="shared" si="1"/>
        <v>39722</v>
      </c>
      <c r="F152" s="14">
        <f t="shared" si="2"/>
        <v>2008</v>
      </c>
      <c r="G152" s="30">
        <f t="shared" si="3"/>
        <v>3.0000000000000001E-3</v>
      </c>
      <c r="H152" s="30">
        <f t="shared" si="10"/>
        <v>3.2300000000000002E-2</v>
      </c>
      <c r="J152" s="44">
        <f t="shared" si="11"/>
        <v>1.0182978723404255E-2</v>
      </c>
      <c r="K152" s="14"/>
      <c r="L152" s="30">
        <f t="shared" si="12"/>
        <v>2.9576595744680849E-2</v>
      </c>
      <c r="M152" s="2">
        <v>0</v>
      </c>
      <c r="P152" s="40"/>
      <c r="R152" s="64">
        <v>38991</v>
      </c>
      <c r="S152" s="195">
        <v>4.9000000000000004</v>
      </c>
      <c r="W152" s="40"/>
      <c r="X152" s="64">
        <v>38991</v>
      </c>
      <c r="Y152" s="195">
        <v>4.63</v>
      </c>
    </row>
    <row r="153" spans="1:25" ht="13.5" customHeight="1" x14ac:dyDescent="0.25">
      <c r="A153" s="2"/>
      <c r="D153" s="14">
        <f t="shared" si="0"/>
        <v>2009</v>
      </c>
      <c r="E153" s="11">
        <f t="shared" si="1"/>
        <v>39814</v>
      </c>
      <c r="F153" s="14">
        <f t="shared" si="2"/>
        <v>2009</v>
      </c>
      <c r="G153" s="30">
        <f t="shared" si="3"/>
        <v>2.0999999999999999E-3</v>
      </c>
      <c r="H153" s="30">
        <f t="shared" si="10"/>
        <v>2.7400000000000001E-2</v>
      </c>
      <c r="J153" s="44">
        <f t="shared" si="11"/>
        <v>1.0182978723404255E-2</v>
      </c>
      <c r="K153" s="14"/>
      <c r="L153" s="30">
        <f t="shared" si="12"/>
        <v>2.9576595744680849E-2</v>
      </c>
      <c r="M153" s="2">
        <v>0</v>
      </c>
      <c r="P153" s="40"/>
      <c r="R153" s="64">
        <v>39083</v>
      </c>
      <c r="S153" s="195">
        <v>4.9800000000000004</v>
      </c>
      <c r="W153" s="40"/>
      <c r="X153" s="64">
        <v>39083</v>
      </c>
      <c r="Y153" s="195">
        <v>4.68</v>
      </c>
    </row>
    <row r="154" spans="1:25" ht="13.5" customHeight="1" x14ac:dyDescent="0.25">
      <c r="A154" s="2"/>
      <c r="D154" s="14" t="str">
        <f t="shared" si="0"/>
        <v/>
      </c>
      <c r="E154" s="11">
        <f t="shared" si="1"/>
        <v>39904</v>
      </c>
      <c r="F154" s="14">
        <f t="shared" si="2"/>
        <v>2009</v>
      </c>
      <c r="G154" s="30">
        <f t="shared" si="3"/>
        <v>1.7000000000000001E-3</v>
      </c>
      <c r="H154" s="30">
        <f t="shared" si="10"/>
        <v>3.32E-2</v>
      </c>
      <c r="J154" s="44">
        <f t="shared" si="11"/>
        <v>1.0182978723404255E-2</v>
      </c>
      <c r="K154" s="14"/>
      <c r="L154" s="30">
        <f t="shared" si="12"/>
        <v>2.9576595744680849E-2</v>
      </c>
      <c r="M154" s="2">
        <v>0</v>
      </c>
      <c r="P154" s="40"/>
      <c r="R154" s="64">
        <v>39173</v>
      </c>
      <c r="S154" s="195">
        <v>4.74</v>
      </c>
      <c r="W154" s="40"/>
      <c r="X154" s="64">
        <v>39173</v>
      </c>
      <c r="Y154" s="195">
        <v>4.8499999999999996</v>
      </c>
    </row>
    <row r="155" spans="1:25" ht="13.5" customHeight="1" x14ac:dyDescent="0.25">
      <c r="A155" s="2"/>
      <c r="D155" s="14" t="str">
        <f t="shared" si="0"/>
        <v/>
      </c>
      <c r="E155" s="11">
        <f t="shared" si="1"/>
        <v>39995</v>
      </c>
      <c r="F155" s="14">
        <f t="shared" si="2"/>
        <v>2009</v>
      </c>
      <c r="G155" s="30">
        <f t="shared" si="3"/>
        <v>1.6000000000000001E-3</v>
      </c>
      <c r="H155" s="30">
        <f t="shared" si="10"/>
        <v>3.5200000000000002E-2</v>
      </c>
      <c r="J155" s="44">
        <f t="shared" si="11"/>
        <v>1.0182978723404255E-2</v>
      </c>
      <c r="K155" s="14"/>
      <c r="L155" s="30">
        <f t="shared" si="12"/>
        <v>2.9576595744680849E-2</v>
      </c>
      <c r="M155" s="2">
        <v>0</v>
      </c>
      <c r="P155" s="40"/>
      <c r="R155" s="64">
        <v>39264</v>
      </c>
      <c r="S155" s="195">
        <v>4.3</v>
      </c>
      <c r="W155" s="40"/>
      <c r="X155" s="64">
        <v>39264</v>
      </c>
      <c r="Y155" s="195">
        <v>4.74</v>
      </c>
    </row>
    <row r="156" spans="1:25" ht="13.5" customHeight="1" x14ac:dyDescent="0.25">
      <c r="A156" s="2"/>
      <c r="D156" s="14" t="str">
        <f t="shared" si="0"/>
        <v/>
      </c>
      <c r="E156" s="11">
        <f t="shared" si="1"/>
        <v>40087</v>
      </c>
      <c r="F156" s="14">
        <f t="shared" si="2"/>
        <v>2009</v>
      </c>
      <c r="G156" s="30">
        <f t="shared" si="3"/>
        <v>5.9999999999999995E-4</v>
      </c>
      <c r="H156" s="30">
        <f t="shared" si="10"/>
        <v>3.4599999999999999E-2</v>
      </c>
      <c r="J156" s="44">
        <f t="shared" si="11"/>
        <v>1.0182978723404255E-2</v>
      </c>
      <c r="K156" s="14"/>
      <c r="L156" s="30">
        <f t="shared" si="12"/>
        <v>2.9576595744680849E-2</v>
      </c>
      <c r="M156" s="2">
        <v>0</v>
      </c>
      <c r="P156" s="40"/>
      <c r="R156" s="64">
        <v>39356</v>
      </c>
      <c r="S156" s="195">
        <v>3.39</v>
      </c>
      <c r="W156" s="40"/>
      <c r="X156" s="64">
        <v>39356</v>
      </c>
      <c r="Y156" s="195">
        <v>4.2699999999999996</v>
      </c>
    </row>
    <row r="157" spans="1:25" ht="13.5" customHeight="1" x14ac:dyDescent="0.25">
      <c r="A157" s="2"/>
      <c r="D157" s="14">
        <f t="shared" si="0"/>
        <v>2010</v>
      </c>
      <c r="E157" s="11">
        <f t="shared" si="1"/>
        <v>40179</v>
      </c>
      <c r="F157" s="14">
        <f t="shared" si="2"/>
        <v>2010</v>
      </c>
      <c r="G157" s="30">
        <f t="shared" si="3"/>
        <v>1.1000000000000001E-3</v>
      </c>
      <c r="H157" s="30">
        <f t="shared" si="10"/>
        <v>3.7200000000000004E-2</v>
      </c>
      <c r="J157" s="44">
        <f t="shared" si="11"/>
        <v>1.0182978723404255E-2</v>
      </c>
      <c r="K157" s="14"/>
      <c r="L157" s="30">
        <f t="shared" si="12"/>
        <v>2.9576595744680849E-2</v>
      </c>
      <c r="M157" s="2">
        <v>0</v>
      </c>
      <c r="P157" s="40"/>
      <c r="R157" s="64">
        <v>39448</v>
      </c>
      <c r="S157" s="195">
        <v>2.04</v>
      </c>
      <c r="W157" s="40"/>
      <c r="X157" s="64">
        <v>39448</v>
      </c>
      <c r="Y157" s="195">
        <v>3.67</v>
      </c>
    </row>
    <row r="158" spans="1:25" ht="13.5" customHeight="1" x14ac:dyDescent="0.25">
      <c r="A158" s="2"/>
      <c r="D158" s="14" t="str">
        <f t="shared" si="0"/>
        <v/>
      </c>
      <c r="E158" s="11">
        <f t="shared" si="1"/>
        <v>40269</v>
      </c>
      <c r="F158" s="14">
        <f t="shared" si="2"/>
        <v>2010</v>
      </c>
      <c r="G158" s="30">
        <f t="shared" si="3"/>
        <v>1.5E-3</v>
      </c>
      <c r="H158" s="30">
        <f t="shared" si="10"/>
        <v>3.49E-2</v>
      </c>
      <c r="J158" s="44">
        <f t="shared" si="11"/>
        <v>1.0182978723404255E-2</v>
      </c>
      <c r="K158" s="14"/>
      <c r="L158" s="30">
        <f t="shared" si="12"/>
        <v>2.9576595744680849E-2</v>
      </c>
      <c r="M158" s="2">
        <v>0</v>
      </c>
      <c r="P158" s="40"/>
      <c r="R158" s="64">
        <v>39539</v>
      </c>
      <c r="S158" s="195">
        <v>1.63</v>
      </c>
      <c r="W158" s="40"/>
      <c r="X158" s="64">
        <v>39539</v>
      </c>
      <c r="Y158" s="195">
        <v>3.88</v>
      </c>
    </row>
    <row r="159" spans="1:25" ht="13.5" customHeight="1" x14ac:dyDescent="0.25">
      <c r="A159" s="2"/>
      <c r="D159" s="14" t="str">
        <f t="shared" si="0"/>
        <v/>
      </c>
      <c r="E159" s="11">
        <f t="shared" si="1"/>
        <v>40360</v>
      </c>
      <c r="F159" s="14">
        <f t="shared" si="2"/>
        <v>2010</v>
      </c>
      <c r="G159" s="30">
        <f t="shared" si="3"/>
        <v>1.6000000000000001E-3</v>
      </c>
      <c r="H159" s="30">
        <f t="shared" si="10"/>
        <v>2.7799999999999998E-2</v>
      </c>
      <c r="J159" s="44">
        <f t="shared" si="11"/>
        <v>1.0182978723404255E-2</v>
      </c>
      <c r="K159" s="14"/>
      <c r="L159" s="30">
        <f t="shared" si="12"/>
        <v>2.9576595744680849E-2</v>
      </c>
      <c r="M159" s="2">
        <v>0</v>
      </c>
      <c r="P159" s="40"/>
      <c r="R159" s="64">
        <v>39630</v>
      </c>
      <c r="S159" s="195">
        <v>1.49</v>
      </c>
      <c r="W159" s="40"/>
      <c r="X159" s="64">
        <v>39630</v>
      </c>
      <c r="Y159" s="195">
        <v>3.86</v>
      </c>
    </row>
    <row r="160" spans="1:25" ht="13.5" customHeight="1" x14ac:dyDescent="0.25">
      <c r="A160" s="2"/>
      <c r="D160" s="14" t="str">
        <f t="shared" si="0"/>
        <v/>
      </c>
      <c r="E160" s="11">
        <f t="shared" si="1"/>
        <v>40452</v>
      </c>
      <c r="F160" s="14">
        <f t="shared" si="2"/>
        <v>2010</v>
      </c>
      <c r="G160" s="30">
        <f t="shared" si="3"/>
        <v>1.4000000000000002E-3</v>
      </c>
      <c r="H160" s="30">
        <f t="shared" si="10"/>
        <v>2.8799999999999999E-2</v>
      </c>
      <c r="J160" s="44">
        <f t="shared" si="11"/>
        <v>1.0182978723404255E-2</v>
      </c>
      <c r="K160" s="14"/>
      <c r="L160" s="30">
        <f t="shared" si="12"/>
        <v>2.9576595744680849E-2</v>
      </c>
      <c r="M160" s="2">
        <v>0</v>
      </c>
      <c r="P160" s="40"/>
      <c r="R160" s="64">
        <v>39722</v>
      </c>
      <c r="S160" s="195">
        <v>0.3</v>
      </c>
      <c r="W160" s="40"/>
      <c r="X160" s="64">
        <v>39722</v>
      </c>
      <c r="Y160" s="195">
        <v>3.23</v>
      </c>
    </row>
    <row r="161" spans="1:25" ht="13.5" customHeight="1" x14ac:dyDescent="0.25">
      <c r="A161" s="2"/>
      <c r="D161" s="14">
        <f t="shared" si="0"/>
        <v>2011</v>
      </c>
      <c r="E161" s="11">
        <f t="shared" si="1"/>
        <v>40544</v>
      </c>
      <c r="F161" s="14">
        <f t="shared" si="2"/>
        <v>2011</v>
      </c>
      <c r="G161" s="30">
        <f t="shared" si="3"/>
        <v>1.2999999999999999E-3</v>
      </c>
      <c r="H161" s="30">
        <f t="shared" si="10"/>
        <v>3.4599999999999999E-2</v>
      </c>
      <c r="J161" s="44">
        <f t="shared" si="11"/>
        <v>1.0182978723404255E-2</v>
      </c>
      <c r="K161" s="14"/>
      <c r="L161" s="30">
        <f t="shared" si="12"/>
        <v>2.9576595744680849E-2</v>
      </c>
      <c r="M161" s="2">
        <v>0</v>
      </c>
      <c r="P161" s="40"/>
      <c r="R161" s="64">
        <v>39814</v>
      </c>
      <c r="S161" s="195">
        <v>0.21</v>
      </c>
      <c r="W161" s="40"/>
      <c r="X161" s="64">
        <v>39814</v>
      </c>
      <c r="Y161" s="195">
        <v>2.74</v>
      </c>
    </row>
    <row r="162" spans="1:25" ht="13.5" customHeight="1" x14ac:dyDescent="0.25">
      <c r="A162" s="2"/>
      <c r="D162" s="14" t="str">
        <f t="shared" si="0"/>
        <v/>
      </c>
      <c r="E162" s="11">
        <f t="shared" si="1"/>
        <v>40634</v>
      </c>
      <c r="F162" s="14">
        <f t="shared" si="2"/>
        <v>2011</v>
      </c>
      <c r="G162" s="30">
        <f t="shared" si="3"/>
        <v>5.0000000000000001E-4</v>
      </c>
      <c r="H162" s="30">
        <f t="shared" si="10"/>
        <v>3.2000000000000001E-2</v>
      </c>
      <c r="J162" s="44">
        <f t="shared" si="11"/>
        <v>1.0182978723404255E-2</v>
      </c>
      <c r="K162" s="14"/>
      <c r="L162" s="30">
        <f t="shared" si="12"/>
        <v>2.9576595744680849E-2</v>
      </c>
      <c r="M162" s="2">
        <v>0</v>
      </c>
      <c r="P162" s="40"/>
      <c r="R162" s="64">
        <v>39904</v>
      </c>
      <c r="S162" s="195">
        <v>0.17</v>
      </c>
      <c r="W162" s="40"/>
      <c r="X162" s="64">
        <v>39904</v>
      </c>
      <c r="Y162" s="195">
        <v>3.32</v>
      </c>
    </row>
    <row r="163" spans="1:25" ht="13.5" customHeight="1" x14ac:dyDescent="0.25">
      <c r="A163" s="2"/>
      <c r="D163" s="14" t="str">
        <f t="shared" si="0"/>
        <v/>
      </c>
      <c r="E163" s="11">
        <f t="shared" si="1"/>
        <v>40725</v>
      </c>
      <c r="F163" s="14">
        <f t="shared" si="2"/>
        <v>2011</v>
      </c>
      <c r="G163" s="30">
        <f t="shared" si="3"/>
        <v>2.0000000000000001E-4</v>
      </c>
      <c r="H163" s="30">
        <f t="shared" si="10"/>
        <v>2.41E-2</v>
      </c>
      <c r="J163" s="44">
        <f t="shared" si="11"/>
        <v>1.0182978723404255E-2</v>
      </c>
      <c r="K163" s="14"/>
      <c r="L163" s="30">
        <f t="shared" si="12"/>
        <v>2.9576595744680849E-2</v>
      </c>
      <c r="M163" s="2">
        <v>0</v>
      </c>
      <c r="P163" s="40"/>
      <c r="R163" s="64">
        <v>39995</v>
      </c>
      <c r="S163" s="195">
        <v>0.16</v>
      </c>
      <c r="W163" s="40"/>
      <c r="X163" s="64">
        <v>39995</v>
      </c>
      <c r="Y163" s="195">
        <v>3.52</v>
      </c>
    </row>
    <row r="164" spans="1:25" ht="13.5" customHeight="1" x14ac:dyDescent="0.25">
      <c r="A164" s="2"/>
      <c r="D164" s="14" t="str">
        <f t="shared" si="0"/>
        <v/>
      </c>
      <c r="E164" s="11">
        <f t="shared" si="1"/>
        <v>40817</v>
      </c>
      <c r="F164" s="14">
        <f t="shared" si="2"/>
        <v>2011</v>
      </c>
      <c r="G164" s="30">
        <f t="shared" si="3"/>
        <v>1E-4</v>
      </c>
      <c r="H164" s="30">
        <f t="shared" si="10"/>
        <v>2.0499999999999997E-2</v>
      </c>
      <c r="J164" s="44">
        <f t="shared" si="11"/>
        <v>1.0182978723404255E-2</v>
      </c>
      <c r="K164" s="14"/>
      <c r="L164" s="30">
        <f t="shared" si="12"/>
        <v>2.9576595744680849E-2</v>
      </c>
      <c r="M164" s="2">
        <v>0</v>
      </c>
      <c r="P164" s="40"/>
      <c r="R164" s="64">
        <v>40087</v>
      </c>
      <c r="S164" s="195">
        <v>0.06</v>
      </c>
      <c r="W164" s="40"/>
      <c r="X164" s="64">
        <v>40087</v>
      </c>
      <c r="Y164" s="195">
        <v>3.46</v>
      </c>
    </row>
    <row r="165" spans="1:25" ht="13.5" customHeight="1" x14ac:dyDescent="0.25">
      <c r="A165" s="2"/>
      <c r="D165" s="14">
        <f t="shared" si="0"/>
        <v>2012</v>
      </c>
      <c r="E165" s="11">
        <f t="shared" si="1"/>
        <v>40909</v>
      </c>
      <c r="F165" s="14">
        <f t="shared" si="2"/>
        <v>2012</v>
      </c>
      <c r="G165" s="30">
        <f t="shared" si="3"/>
        <v>7.000000000000001E-4</v>
      </c>
      <c r="H165" s="30">
        <f t="shared" ref="H165:H185" si="13">Y173/100</f>
        <v>2.0400000000000001E-2</v>
      </c>
      <c r="J165" s="44">
        <f t="shared" si="11"/>
        <v>1.0182978723404255E-2</v>
      </c>
      <c r="K165" s="14"/>
      <c r="L165" s="30">
        <f t="shared" si="12"/>
        <v>2.9576595744680849E-2</v>
      </c>
      <c r="M165" s="2">
        <v>0</v>
      </c>
      <c r="P165" s="40"/>
      <c r="R165" s="64">
        <v>40179</v>
      </c>
      <c r="S165" s="195">
        <v>0.11</v>
      </c>
      <c r="W165" s="40"/>
      <c r="X165" s="64">
        <v>40179</v>
      </c>
      <c r="Y165" s="195">
        <v>3.72</v>
      </c>
    </row>
    <row r="166" spans="1:25" ht="13.5" customHeight="1" x14ac:dyDescent="0.25">
      <c r="A166" s="2"/>
      <c r="D166" s="14" t="str">
        <f t="shared" si="0"/>
        <v/>
      </c>
      <c r="E166" s="11">
        <f t="shared" si="1"/>
        <v>41000</v>
      </c>
      <c r="F166" s="14">
        <f t="shared" si="2"/>
        <v>2012</v>
      </c>
      <c r="G166" s="30">
        <f t="shared" si="3"/>
        <v>8.9999999999999998E-4</v>
      </c>
      <c r="H166" s="30">
        <f t="shared" si="13"/>
        <v>1.83E-2</v>
      </c>
      <c r="J166" s="44">
        <f t="shared" si="11"/>
        <v>1.0182978723404255E-2</v>
      </c>
      <c r="K166" s="14"/>
      <c r="L166" s="30">
        <f t="shared" si="12"/>
        <v>2.9576595744680849E-2</v>
      </c>
      <c r="M166" s="2">
        <v>0</v>
      </c>
      <c r="P166" s="40"/>
      <c r="R166" s="64">
        <v>40269</v>
      </c>
      <c r="S166" s="195">
        <v>0.15</v>
      </c>
      <c r="W166" s="40"/>
      <c r="X166" s="64">
        <v>40269</v>
      </c>
      <c r="Y166" s="195">
        <v>3.49</v>
      </c>
    </row>
    <row r="167" spans="1:25" ht="13.5" customHeight="1" x14ac:dyDescent="0.25">
      <c r="A167" s="2"/>
      <c r="D167" s="14" t="str">
        <f t="shared" si="0"/>
        <v/>
      </c>
      <c r="E167" s="11">
        <f t="shared" si="1"/>
        <v>41091</v>
      </c>
      <c r="F167" s="14">
        <f t="shared" si="2"/>
        <v>2012</v>
      </c>
      <c r="G167" s="30">
        <f t="shared" si="3"/>
        <v>1E-3</v>
      </c>
      <c r="H167" s="30">
        <f t="shared" si="13"/>
        <v>1.6399999999999998E-2</v>
      </c>
      <c r="J167" s="44">
        <f t="shared" si="11"/>
        <v>1.0182978723404255E-2</v>
      </c>
      <c r="K167" s="14"/>
      <c r="L167" s="30">
        <f t="shared" si="12"/>
        <v>2.9576595744680849E-2</v>
      </c>
      <c r="M167" s="2">
        <v>0</v>
      </c>
      <c r="P167" s="40"/>
      <c r="R167" s="64">
        <v>40360</v>
      </c>
      <c r="S167" s="195">
        <v>0.16</v>
      </c>
      <c r="W167" s="40"/>
      <c r="X167" s="64">
        <v>40360</v>
      </c>
      <c r="Y167" s="195">
        <v>2.78</v>
      </c>
    </row>
    <row r="168" spans="1:25" ht="13.5" customHeight="1" x14ac:dyDescent="0.25">
      <c r="A168" s="2"/>
      <c r="D168" s="14" t="str">
        <f t="shared" si="0"/>
        <v/>
      </c>
      <c r="E168" s="11">
        <f t="shared" si="1"/>
        <v>41183</v>
      </c>
      <c r="F168" s="14">
        <f t="shared" si="2"/>
        <v>2012</v>
      </c>
      <c r="G168" s="30">
        <f t="shared" si="3"/>
        <v>8.9999999999999998E-4</v>
      </c>
      <c r="H168" s="30">
        <f t="shared" si="13"/>
        <v>1.7100000000000001E-2</v>
      </c>
      <c r="J168" s="44">
        <f t="shared" si="11"/>
        <v>1.0182978723404255E-2</v>
      </c>
      <c r="K168" s="14"/>
      <c r="L168" s="30">
        <f t="shared" si="12"/>
        <v>2.9576595744680849E-2</v>
      </c>
      <c r="M168" s="2">
        <v>0</v>
      </c>
      <c r="P168" s="40"/>
      <c r="R168" s="64">
        <v>40452</v>
      </c>
      <c r="S168" s="195">
        <v>0.14000000000000001</v>
      </c>
      <c r="W168" s="40"/>
      <c r="X168" s="64">
        <v>40452</v>
      </c>
      <c r="Y168" s="195">
        <v>2.88</v>
      </c>
    </row>
    <row r="169" spans="1:25" ht="13.5" customHeight="1" x14ac:dyDescent="0.25">
      <c r="A169" s="2"/>
      <c r="D169" s="14">
        <f t="shared" si="0"/>
        <v>2013</v>
      </c>
      <c r="E169" s="11">
        <f t="shared" si="1"/>
        <v>41275</v>
      </c>
      <c r="F169" s="14">
        <f t="shared" si="2"/>
        <v>2013</v>
      </c>
      <c r="G169" s="30">
        <f t="shared" si="3"/>
        <v>8.9999999999999998E-4</v>
      </c>
      <c r="H169" s="30">
        <f t="shared" si="13"/>
        <v>1.95E-2</v>
      </c>
      <c r="J169" s="44">
        <f t="shared" si="11"/>
        <v>1.0182978723404255E-2</v>
      </c>
      <c r="K169" s="14"/>
      <c r="L169" s="30">
        <f t="shared" si="12"/>
        <v>2.9576595744680849E-2</v>
      </c>
      <c r="M169" s="2">
        <v>0</v>
      </c>
      <c r="P169" s="40"/>
      <c r="R169" s="64">
        <v>40544</v>
      </c>
      <c r="S169" s="195">
        <v>0.13</v>
      </c>
      <c r="W169" s="40"/>
      <c r="X169" s="64">
        <v>40544</v>
      </c>
      <c r="Y169" s="195">
        <v>3.46</v>
      </c>
    </row>
    <row r="170" spans="1:25" ht="13.5" customHeight="1" x14ac:dyDescent="0.25">
      <c r="A170" s="2"/>
      <c r="D170" s="14" t="str">
        <f t="shared" si="0"/>
        <v/>
      </c>
      <c r="E170" s="11">
        <f t="shared" si="1"/>
        <v>41365</v>
      </c>
      <c r="F170" s="14">
        <f t="shared" si="2"/>
        <v>2013</v>
      </c>
      <c r="G170" s="30">
        <f t="shared" si="3"/>
        <v>5.0000000000000001E-4</v>
      </c>
      <c r="H170" s="30">
        <f t="shared" si="13"/>
        <v>1.9900000000000001E-2</v>
      </c>
      <c r="J170" s="44">
        <f t="shared" si="11"/>
        <v>1.0182978723404255E-2</v>
      </c>
      <c r="K170" s="14"/>
      <c r="L170" s="30">
        <f t="shared" si="12"/>
        <v>2.9576595744680849E-2</v>
      </c>
      <c r="M170" s="2">
        <v>0</v>
      </c>
      <c r="P170" s="40"/>
      <c r="R170" s="64">
        <v>40634</v>
      </c>
      <c r="S170" s="195">
        <v>0.05</v>
      </c>
      <c r="W170" s="40"/>
      <c r="X170" s="64">
        <v>40634</v>
      </c>
      <c r="Y170" s="195">
        <v>3.2</v>
      </c>
    </row>
    <row r="171" spans="1:25" ht="13.5" customHeight="1" x14ac:dyDescent="0.25">
      <c r="A171" s="2"/>
      <c r="D171" s="14" t="str">
        <f t="shared" si="0"/>
        <v/>
      </c>
      <c r="E171" s="11">
        <f t="shared" si="1"/>
        <v>41456</v>
      </c>
      <c r="F171" s="14">
        <f t="shared" si="2"/>
        <v>2013</v>
      </c>
      <c r="G171" s="30">
        <f t="shared" si="3"/>
        <v>2.9999999999999997E-4</v>
      </c>
      <c r="H171" s="30">
        <f t="shared" si="13"/>
        <v>2.7099999999999999E-2</v>
      </c>
      <c r="J171" s="44">
        <f t="shared" si="11"/>
        <v>1.0182978723404255E-2</v>
      </c>
      <c r="K171" s="14"/>
      <c r="L171" s="30">
        <f t="shared" si="12"/>
        <v>2.9576595744680849E-2</v>
      </c>
      <c r="M171" s="2">
        <v>0</v>
      </c>
      <c r="P171" s="40"/>
      <c r="R171" s="64">
        <v>40725</v>
      </c>
      <c r="S171" s="195">
        <v>0.02</v>
      </c>
      <c r="W171" s="40"/>
      <c r="X171" s="64">
        <v>40725</v>
      </c>
      <c r="Y171" s="195">
        <v>2.41</v>
      </c>
    </row>
    <row r="172" spans="1:25" ht="13.5" customHeight="1" x14ac:dyDescent="0.25">
      <c r="A172" s="2"/>
      <c r="D172" s="14" t="str">
        <f t="shared" si="0"/>
        <v/>
      </c>
      <c r="E172" s="11">
        <f t="shared" si="1"/>
        <v>41548</v>
      </c>
      <c r="F172" s="14">
        <f t="shared" si="2"/>
        <v>2013</v>
      </c>
      <c r="G172" s="30">
        <f t="shared" si="3"/>
        <v>5.9999999999999995E-4</v>
      </c>
      <c r="H172" s="30">
        <f t="shared" si="13"/>
        <v>2.7400000000000001E-2</v>
      </c>
      <c r="J172" s="44">
        <f t="shared" si="11"/>
        <v>1.0182978723404255E-2</v>
      </c>
      <c r="K172" s="14"/>
      <c r="L172" s="30">
        <f t="shared" si="12"/>
        <v>2.9576595744680849E-2</v>
      </c>
      <c r="M172" s="2">
        <v>0</v>
      </c>
      <c r="P172" s="40"/>
      <c r="R172" s="64">
        <v>40817</v>
      </c>
      <c r="S172" s="195">
        <v>0.01</v>
      </c>
      <c r="W172" s="40"/>
      <c r="X172" s="64">
        <v>40817</v>
      </c>
      <c r="Y172" s="195">
        <v>2.0499999999999998</v>
      </c>
    </row>
    <row r="173" spans="1:25" ht="13.5" customHeight="1" x14ac:dyDescent="0.25">
      <c r="A173" s="2"/>
      <c r="D173" s="14">
        <f t="shared" si="0"/>
        <v>2014</v>
      </c>
      <c r="E173" s="11">
        <f t="shared" si="1"/>
        <v>41640</v>
      </c>
      <c r="F173" s="14">
        <f t="shared" si="2"/>
        <v>2014</v>
      </c>
      <c r="G173" s="30">
        <f t="shared" si="3"/>
        <v>5.0000000000000001E-4</v>
      </c>
      <c r="H173" s="30">
        <f t="shared" si="13"/>
        <v>2.7699999999999999E-2</v>
      </c>
      <c r="J173" s="44">
        <f t="shared" si="11"/>
        <v>1.0182978723404255E-2</v>
      </c>
      <c r="K173" s="14"/>
      <c r="L173" s="30">
        <f t="shared" si="12"/>
        <v>2.9576595744680849E-2</v>
      </c>
      <c r="M173" s="2">
        <v>0</v>
      </c>
      <c r="P173" s="40"/>
      <c r="R173" s="64">
        <v>40909</v>
      </c>
      <c r="S173" s="195">
        <v>7.0000000000000007E-2</v>
      </c>
      <c r="W173" s="40"/>
      <c r="X173" s="64">
        <v>40909</v>
      </c>
      <c r="Y173" s="195">
        <v>2.04</v>
      </c>
    </row>
    <row r="174" spans="1:25" ht="13.5" customHeight="1" x14ac:dyDescent="0.25">
      <c r="A174" s="2"/>
      <c r="D174" s="14" t="str">
        <f t="shared" si="0"/>
        <v/>
      </c>
      <c r="E174" s="11">
        <f t="shared" si="1"/>
        <v>41730</v>
      </c>
      <c r="F174" s="14">
        <f t="shared" si="2"/>
        <v>2014</v>
      </c>
      <c r="G174" s="30">
        <f t="shared" si="3"/>
        <v>2.9999999999999997E-4</v>
      </c>
      <c r="H174" s="30">
        <f t="shared" si="13"/>
        <v>2.6200000000000001E-2</v>
      </c>
      <c r="J174" s="44">
        <f t="shared" si="11"/>
        <v>1.0182978723404255E-2</v>
      </c>
      <c r="K174" s="14"/>
      <c r="L174" s="30">
        <f t="shared" si="12"/>
        <v>2.9576595744680849E-2</v>
      </c>
      <c r="M174" s="2">
        <v>0</v>
      </c>
      <c r="P174" s="40"/>
      <c r="R174" s="64">
        <v>41000</v>
      </c>
      <c r="S174" s="195">
        <v>0.09</v>
      </c>
      <c r="W174" s="40"/>
      <c r="X174" s="64">
        <v>41000</v>
      </c>
      <c r="Y174" s="195">
        <v>1.83</v>
      </c>
    </row>
    <row r="175" spans="1:25" ht="13.5" customHeight="1" x14ac:dyDescent="0.25">
      <c r="A175" s="2"/>
      <c r="D175" s="14" t="str">
        <f t="shared" si="0"/>
        <v/>
      </c>
      <c r="E175" s="11">
        <f t="shared" si="1"/>
        <v>41821</v>
      </c>
      <c r="F175" s="14">
        <f t="shared" si="2"/>
        <v>2014</v>
      </c>
      <c r="G175" s="30">
        <f t="shared" si="3"/>
        <v>2.9999999999999997E-4</v>
      </c>
      <c r="H175" s="30">
        <f t="shared" si="13"/>
        <v>2.5000000000000001E-2</v>
      </c>
      <c r="J175" s="44">
        <f t="shared" si="11"/>
        <v>1.0182978723404255E-2</v>
      </c>
      <c r="K175" s="14"/>
      <c r="L175" s="30">
        <f t="shared" si="12"/>
        <v>2.9576595744680849E-2</v>
      </c>
      <c r="M175" s="2">
        <v>0</v>
      </c>
      <c r="P175" s="40"/>
      <c r="R175" s="64">
        <v>41091</v>
      </c>
      <c r="S175" s="195">
        <v>0.1</v>
      </c>
      <c r="W175" s="40"/>
      <c r="X175" s="64">
        <v>41091</v>
      </c>
      <c r="Y175" s="195">
        <v>1.64</v>
      </c>
    </row>
    <row r="176" spans="1:25" ht="13.5" customHeight="1" x14ac:dyDescent="0.25">
      <c r="A176" s="2"/>
      <c r="D176" s="14" t="str">
        <f t="shared" si="0"/>
        <v/>
      </c>
      <c r="E176" s="11">
        <f t="shared" si="1"/>
        <v>41913</v>
      </c>
      <c r="F176" s="14">
        <f t="shared" si="2"/>
        <v>2014</v>
      </c>
      <c r="G176" s="30">
        <f t="shared" si="3"/>
        <v>2.0000000000000001E-4</v>
      </c>
      <c r="H176" s="30">
        <f t="shared" si="13"/>
        <v>2.2799999999999997E-2</v>
      </c>
      <c r="J176" s="44">
        <f t="shared" si="11"/>
        <v>1.0182978723404255E-2</v>
      </c>
      <c r="K176" s="14"/>
      <c r="L176" s="30">
        <f t="shared" si="12"/>
        <v>2.9576595744680849E-2</v>
      </c>
      <c r="M176" s="2">
        <v>0</v>
      </c>
      <c r="P176" s="40"/>
      <c r="R176" s="64">
        <v>41183</v>
      </c>
      <c r="S176" s="195">
        <v>0.09</v>
      </c>
      <c r="W176" s="40"/>
      <c r="X176" s="64">
        <v>41183</v>
      </c>
      <c r="Y176" s="195">
        <v>1.71</v>
      </c>
    </row>
    <row r="177" spans="1:25" ht="13.5" customHeight="1" x14ac:dyDescent="0.25">
      <c r="A177" s="2"/>
      <c r="D177" s="14">
        <f t="shared" si="0"/>
        <v>2015</v>
      </c>
      <c r="E177" s="11">
        <f t="shared" si="1"/>
        <v>42005</v>
      </c>
      <c r="F177" s="14">
        <f t="shared" si="2"/>
        <v>2015</v>
      </c>
      <c r="G177" s="30">
        <f t="shared" si="3"/>
        <v>2.9999999999999997E-4</v>
      </c>
      <c r="H177" s="30">
        <f t="shared" si="13"/>
        <v>1.9699999999999999E-2</v>
      </c>
      <c r="J177" s="44">
        <f t="shared" si="11"/>
        <v>1.0182978723404255E-2</v>
      </c>
      <c r="K177" s="14"/>
      <c r="L177" s="30">
        <f t="shared" si="12"/>
        <v>2.9576595744680849E-2</v>
      </c>
      <c r="M177" s="2">
        <v>0</v>
      </c>
      <c r="P177" s="40"/>
      <c r="R177" s="64">
        <v>41275</v>
      </c>
      <c r="S177" s="195">
        <v>0.09</v>
      </c>
      <c r="W177" s="40"/>
      <c r="X177" s="64">
        <v>41275</v>
      </c>
      <c r="Y177" s="195">
        <v>1.95</v>
      </c>
    </row>
    <row r="178" spans="1:25" ht="13.5" customHeight="1" x14ac:dyDescent="0.25">
      <c r="A178" s="2"/>
      <c r="D178" s="14" t="str">
        <f t="shared" si="0"/>
        <v/>
      </c>
      <c r="E178" s="11">
        <f t="shared" si="1"/>
        <v>42095</v>
      </c>
      <c r="F178" s="14">
        <f t="shared" si="2"/>
        <v>2015</v>
      </c>
      <c r="G178" s="30">
        <f t="shared" si="3"/>
        <v>2.0000000000000001E-4</v>
      </c>
      <c r="H178" s="30">
        <f t="shared" si="13"/>
        <v>2.1600000000000001E-2</v>
      </c>
      <c r="J178" s="44">
        <f t="shared" si="11"/>
        <v>1.0182978723404255E-2</v>
      </c>
      <c r="K178" s="14"/>
      <c r="L178" s="30">
        <f t="shared" si="12"/>
        <v>2.9576595744680849E-2</v>
      </c>
      <c r="M178" s="2">
        <v>0</v>
      </c>
      <c r="P178" s="40"/>
      <c r="R178" s="64">
        <v>41365</v>
      </c>
      <c r="S178" s="195">
        <v>0.05</v>
      </c>
      <c r="W178" s="40"/>
      <c r="X178" s="64">
        <v>41365</v>
      </c>
      <c r="Y178" s="195">
        <v>1.99</v>
      </c>
    </row>
    <row r="179" spans="1:25" ht="13.5" customHeight="1" x14ac:dyDescent="0.25">
      <c r="A179" s="2"/>
      <c r="D179" s="14" t="str">
        <f t="shared" si="0"/>
        <v/>
      </c>
      <c r="E179" s="11">
        <f t="shared" si="1"/>
        <v>42186</v>
      </c>
      <c r="F179" s="14">
        <f t="shared" si="2"/>
        <v>2015</v>
      </c>
      <c r="G179" s="30">
        <f t="shared" si="3"/>
        <v>4.0000000000000002E-4</v>
      </c>
      <c r="H179" s="30">
        <f t="shared" si="13"/>
        <v>2.2200000000000001E-2</v>
      </c>
      <c r="J179" s="44">
        <f t="shared" si="11"/>
        <v>1.0182978723404255E-2</v>
      </c>
      <c r="K179" s="14"/>
      <c r="L179" s="30">
        <f t="shared" si="12"/>
        <v>2.9576595744680849E-2</v>
      </c>
      <c r="M179" s="2">
        <v>0</v>
      </c>
      <c r="P179" s="40"/>
      <c r="R179" s="64">
        <v>41456</v>
      </c>
      <c r="S179" s="195">
        <v>0.03</v>
      </c>
      <c r="W179" s="40"/>
      <c r="X179" s="64">
        <v>41456</v>
      </c>
      <c r="Y179" s="195">
        <v>2.71</v>
      </c>
    </row>
    <row r="180" spans="1:25" ht="13.5" customHeight="1" x14ac:dyDescent="0.25">
      <c r="A180" s="2"/>
      <c r="E180" s="11">
        <f t="shared" si="1"/>
        <v>42278</v>
      </c>
      <c r="F180" s="14">
        <f t="shared" si="2"/>
        <v>2015</v>
      </c>
      <c r="G180" s="30">
        <f t="shared" si="3"/>
        <v>1.1999999999999999E-3</v>
      </c>
      <c r="H180" s="30">
        <f t="shared" si="13"/>
        <v>2.1899999999999999E-2</v>
      </c>
      <c r="J180" s="44">
        <f t="shared" si="11"/>
        <v>1.0182978723404255E-2</v>
      </c>
      <c r="K180" s="2"/>
      <c r="L180" s="30">
        <f t="shared" si="12"/>
        <v>2.9576595744680849E-2</v>
      </c>
      <c r="M180" s="2">
        <v>0</v>
      </c>
      <c r="P180" s="40"/>
      <c r="R180" s="64">
        <v>41548</v>
      </c>
      <c r="S180" s="195">
        <v>0.06</v>
      </c>
      <c r="W180" s="40"/>
      <c r="X180" s="64">
        <v>41548</v>
      </c>
      <c r="Y180" s="195">
        <v>2.74</v>
      </c>
    </row>
    <row r="181" spans="1:25" ht="13.5" customHeight="1" x14ac:dyDescent="0.25">
      <c r="A181" s="2"/>
      <c r="D181" s="14">
        <v>2016</v>
      </c>
      <c r="E181" s="11">
        <f t="shared" si="1"/>
        <v>42370</v>
      </c>
      <c r="F181" s="14">
        <f t="shared" si="2"/>
        <v>2016</v>
      </c>
      <c r="G181" s="30">
        <f t="shared" si="3"/>
        <v>2.8999999999999998E-3</v>
      </c>
      <c r="H181" s="30">
        <f t="shared" si="13"/>
        <v>1.9099999999999999E-2</v>
      </c>
      <c r="J181" s="44">
        <f t="shared" si="11"/>
        <v>1.0182978723404255E-2</v>
      </c>
      <c r="K181" s="2"/>
      <c r="L181" s="30">
        <f t="shared" si="12"/>
        <v>2.9576595744680849E-2</v>
      </c>
      <c r="M181" s="2">
        <v>0</v>
      </c>
      <c r="P181" s="40"/>
      <c r="R181" s="64">
        <v>41640</v>
      </c>
      <c r="S181" s="195">
        <v>0.05</v>
      </c>
      <c r="W181" s="40"/>
      <c r="X181" s="64">
        <v>41640</v>
      </c>
      <c r="Y181" s="195">
        <v>2.77</v>
      </c>
    </row>
    <row r="182" spans="1:25" ht="13.5" customHeight="1" x14ac:dyDescent="0.25">
      <c r="A182" s="2"/>
      <c r="E182" s="11">
        <f t="shared" si="1"/>
        <v>42461</v>
      </c>
      <c r="F182" s="14">
        <f t="shared" si="2"/>
        <v>2016</v>
      </c>
      <c r="G182" s="30">
        <f t="shared" si="3"/>
        <v>2.5999999999999999E-3</v>
      </c>
      <c r="H182" s="30">
        <f t="shared" si="13"/>
        <v>1.7500000000000002E-2</v>
      </c>
      <c r="J182" s="44">
        <f t="shared" si="11"/>
        <v>1.0182978723404255E-2</v>
      </c>
      <c r="K182" s="2"/>
      <c r="L182" s="30">
        <f t="shared" si="12"/>
        <v>2.9576595744680849E-2</v>
      </c>
      <c r="M182" s="2">
        <v>0</v>
      </c>
      <c r="P182" s="40"/>
      <c r="R182" s="64">
        <v>41730</v>
      </c>
      <c r="S182" s="195">
        <v>0.03</v>
      </c>
      <c r="W182" s="40"/>
      <c r="X182" s="64">
        <v>41730</v>
      </c>
      <c r="Y182" s="195">
        <v>2.62</v>
      </c>
    </row>
    <row r="183" spans="1:25" ht="13.5" customHeight="1" x14ac:dyDescent="0.25">
      <c r="A183" s="2"/>
      <c r="E183" s="11">
        <f t="shared" si="1"/>
        <v>42552</v>
      </c>
      <c r="F183" s="14">
        <f t="shared" si="2"/>
        <v>2016</v>
      </c>
      <c r="G183" s="30">
        <f t="shared" si="3"/>
        <v>3.0000000000000001E-3</v>
      </c>
      <c r="H183" s="30">
        <f t="shared" si="13"/>
        <v>1.5600000000000001E-2</v>
      </c>
      <c r="J183" s="44">
        <f t="shared" si="11"/>
        <v>1.0182978723404255E-2</v>
      </c>
      <c r="K183" s="2"/>
      <c r="L183" s="30">
        <f t="shared" si="12"/>
        <v>2.9576595744680849E-2</v>
      </c>
      <c r="M183" s="2">
        <v>0</v>
      </c>
      <c r="P183" s="40"/>
      <c r="R183" s="64">
        <v>41821</v>
      </c>
      <c r="S183" s="195">
        <v>0.03</v>
      </c>
      <c r="W183" s="40"/>
      <c r="X183" s="64">
        <v>41821</v>
      </c>
      <c r="Y183" s="195">
        <v>2.5</v>
      </c>
    </row>
    <row r="184" spans="1:25" ht="13.5" customHeight="1" x14ac:dyDescent="0.25">
      <c r="A184" s="2"/>
      <c r="E184" s="11">
        <f t="shared" si="1"/>
        <v>42644</v>
      </c>
      <c r="F184" s="14">
        <f t="shared" si="2"/>
        <v>2016</v>
      </c>
      <c r="G184" s="30">
        <f t="shared" si="3"/>
        <v>4.3E-3</v>
      </c>
      <c r="H184" s="30">
        <f t="shared" si="13"/>
        <v>2.1400000000000002E-2</v>
      </c>
      <c r="J184" s="44">
        <f t="shared" si="11"/>
        <v>1.0182978723404255E-2</v>
      </c>
      <c r="K184" s="2"/>
      <c r="L184" s="30">
        <f t="shared" si="12"/>
        <v>2.9576595744680849E-2</v>
      </c>
      <c r="M184" s="2">
        <v>0</v>
      </c>
      <c r="P184" s="40"/>
      <c r="R184" s="64">
        <v>41913</v>
      </c>
      <c r="S184" s="195">
        <v>0.02</v>
      </c>
      <c r="W184" s="40"/>
      <c r="X184" s="64">
        <v>41913</v>
      </c>
      <c r="Y184" s="195">
        <v>2.2799999999999998</v>
      </c>
    </row>
    <row r="185" spans="1:25" ht="13.5" customHeight="1" x14ac:dyDescent="0.25">
      <c r="A185" s="2"/>
      <c r="D185" s="14">
        <v>2017</v>
      </c>
      <c r="E185" s="11">
        <f t="shared" si="1"/>
        <v>42736</v>
      </c>
      <c r="F185" s="14">
        <f t="shared" si="2"/>
        <v>2017</v>
      </c>
      <c r="G185" s="30">
        <f t="shared" si="3"/>
        <v>5.8999999999999999E-3</v>
      </c>
      <c r="H185" s="30">
        <f t="shared" si="13"/>
        <v>2.4500000000000001E-2</v>
      </c>
      <c r="J185" s="44">
        <f t="shared" si="11"/>
        <v>1.0182978723404255E-2</v>
      </c>
      <c r="K185" s="2"/>
      <c r="L185" s="30">
        <f t="shared" si="12"/>
        <v>2.9576595744680849E-2</v>
      </c>
      <c r="M185" s="2">
        <v>0</v>
      </c>
      <c r="P185" s="40"/>
      <c r="R185" s="64">
        <v>42005</v>
      </c>
      <c r="S185" s="195">
        <v>0.03</v>
      </c>
      <c r="W185" s="40"/>
      <c r="X185" s="64">
        <v>42005</v>
      </c>
      <c r="Y185" s="195">
        <v>1.97</v>
      </c>
    </row>
    <row r="186" spans="1:25" ht="13.5" customHeight="1" x14ac:dyDescent="0.25">
      <c r="A186" s="2"/>
      <c r="D186" s="14"/>
      <c r="E186" s="11">
        <f t="shared" ref="E186:E187" si="14">R194</f>
        <v>42826</v>
      </c>
      <c r="F186" s="14">
        <f t="shared" ref="F186:F187" si="15">YEAR(E186)</f>
        <v>2017</v>
      </c>
      <c r="G186" s="30">
        <f t="shared" ref="G186" si="16">S194/100</f>
        <v>8.8999999999999999E-3</v>
      </c>
      <c r="H186" s="30">
        <f t="shared" ref="H186:H187" si="17">Y194/100</f>
        <v>2.2599999999999999E-2</v>
      </c>
      <c r="J186" s="44">
        <f t="shared" si="11"/>
        <v>1.0182978723404255E-2</v>
      </c>
      <c r="K186" s="26"/>
      <c r="L186" s="30">
        <f t="shared" si="12"/>
        <v>2.9576595744680849E-2</v>
      </c>
      <c r="M186" s="26">
        <v>0</v>
      </c>
      <c r="P186" s="40"/>
      <c r="R186" s="64">
        <v>42095</v>
      </c>
      <c r="S186" s="195">
        <v>0.02</v>
      </c>
      <c r="W186" s="40"/>
      <c r="X186" s="64">
        <v>42095</v>
      </c>
      <c r="Y186" s="195">
        <v>2.16</v>
      </c>
    </row>
    <row r="187" spans="1:25" ht="13.5" customHeight="1" x14ac:dyDescent="0.25">
      <c r="A187" s="2"/>
      <c r="E187" s="11">
        <f t="shared" si="14"/>
        <v>42917</v>
      </c>
      <c r="F187" s="14">
        <f t="shared" si="15"/>
        <v>2017</v>
      </c>
      <c r="G187" s="30">
        <f t="shared" si="3"/>
        <v>1.04E-2</v>
      </c>
      <c r="H187" s="30">
        <f t="shared" si="17"/>
        <v>2.2400000000000003E-2</v>
      </c>
      <c r="J187" s="44">
        <f t="shared" si="11"/>
        <v>1.0182978723404255E-2</v>
      </c>
      <c r="K187" s="26"/>
      <c r="L187" s="30">
        <f t="shared" si="12"/>
        <v>2.9576595744680849E-2</v>
      </c>
      <c r="M187" s="26">
        <v>0</v>
      </c>
      <c r="P187" s="40"/>
      <c r="R187" s="64">
        <v>42186</v>
      </c>
      <c r="S187" s="195">
        <v>0.04</v>
      </c>
      <c r="W187" s="40"/>
      <c r="X187" s="64">
        <v>42186</v>
      </c>
      <c r="Y187" s="195">
        <v>2.2200000000000002</v>
      </c>
    </row>
    <row r="188" spans="1:25" ht="13.5" customHeight="1" x14ac:dyDescent="0.25">
      <c r="A188" s="2"/>
      <c r="E188" s="2"/>
      <c r="K188" s="2"/>
      <c r="P188" s="40"/>
      <c r="R188" s="64">
        <v>42278</v>
      </c>
      <c r="S188" s="195">
        <v>0.12</v>
      </c>
      <c r="W188" s="40"/>
      <c r="X188" s="64">
        <v>42278</v>
      </c>
      <c r="Y188" s="195">
        <v>2.19</v>
      </c>
    </row>
    <row r="189" spans="1:25" ht="13.5" customHeight="1" x14ac:dyDescent="0.25">
      <c r="A189" s="2"/>
      <c r="E189" s="2"/>
      <c r="K189" s="2"/>
      <c r="P189" s="40"/>
      <c r="R189" s="64">
        <v>42370</v>
      </c>
      <c r="S189" s="195">
        <v>0.28999999999999998</v>
      </c>
      <c r="W189" s="40"/>
      <c r="X189" s="64">
        <v>42370</v>
      </c>
      <c r="Y189" s="195">
        <v>1.91</v>
      </c>
    </row>
    <row r="190" spans="1:25" ht="13.5" customHeight="1" x14ac:dyDescent="0.25">
      <c r="A190" s="2"/>
      <c r="E190" s="2"/>
      <c r="K190" s="2"/>
      <c r="P190" s="40"/>
      <c r="R190" s="64">
        <v>42461</v>
      </c>
      <c r="S190" s="195">
        <v>0.26</v>
      </c>
      <c r="W190" s="40"/>
      <c r="X190" s="64">
        <v>42461</v>
      </c>
      <c r="Y190" s="195">
        <v>1.75</v>
      </c>
    </row>
    <row r="191" spans="1:25" ht="13.5" customHeight="1" x14ac:dyDescent="0.25">
      <c r="A191" s="2"/>
      <c r="E191" s="2"/>
      <c r="K191" s="2"/>
      <c r="P191" s="40"/>
      <c r="R191" s="64">
        <v>42552</v>
      </c>
      <c r="S191" s="195">
        <v>0.3</v>
      </c>
      <c r="W191" s="40"/>
      <c r="X191" s="64">
        <v>42552</v>
      </c>
      <c r="Y191" s="195">
        <v>1.56</v>
      </c>
    </row>
    <row r="192" spans="1:25" ht="13.5" customHeight="1" x14ac:dyDescent="0.25">
      <c r="A192" s="2"/>
      <c r="E192" s="2"/>
      <c r="K192" s="2"/>
      <c r="P192" s="40"/>
      <c r="R192" s="64">
        <v>42644</v>
      </c>
      <c r="S192" s="195">
        <v>0.43</v>
      </c>
      <c r="W192" s="40"/>
      <c r="X192" s="64">
        <v>42644</v>
      </c>
      <c r="Y192" s="195">
        <v>2.14</v>
      </c>
    </row>
    <row r="193" spans="1:25" ht="13.5" customHeight="1" x14ac:dyDescent="0.25">
      <c r="A193" s="2"/>
      <c r="E193" s="2"/>
      <c r="K193" s="2"/>
      <c r="P193" s="40"/>
      <c r="R193" s="64">
        <v>42736</v>
      </c>
      <c r="S193" s="195">
        <v>0.59</v>
      </c>
      <c r="W193" s="40"/>
      <c r="X193" s="64">
        <v>42736</v>
      </c>
      <c r="Y193" s="195">
        <v>2.4500000000000002</v>
      </c>
    </row>
    <row r="194" spans="1:25" ht="13.5" customHeight="1" x14ac:dyDescent="0.25">
      <c r="A194" s="2"/>
      <c r="E194" s="2"/>
      <c r="K194" s="2"/>
      <c r="P194" s="40"/>
      <c r="R194" s="64">
        <v>42826</v>
      </c>
      <c r="S194" s="195">
        <v>0.89</v>
      </c>
      <c r="W194" s="40"/>
      <c r="X194" s="64">
        <v>42826</v>
      </c>
      <c r="Y194" s="195">
        <v>2.2599999999999998</v>
      </c>
    </row>
    <row r="195" spans="1:25" ht="13.5" customHeight="1" x14ac:dyDescent="0.25">
      <c r="A195" s="2"/>
      <c r="E195" s="2"/>
      <c r="K195" s="2"/>
      <c r="P195" s="40"/>
      <c r="R195" s="64">
        <v>42917</v>
      </c>
      <c r="S195" s="195">
        <v>1.04</v>
      </c>
      <c r="W195" s="40"/>
      <c r="X195" s="64">
        <v>42917</v>
      </c>
      <c r="Y195" s="195">
        <v>2.2400000000000002</v>
      </c>
    </row>
    <row r="196" spans="1:25" ht="13.5" customHeight="1" x14ac:dyDescent="0.25">
      <c r="A196" s="2"/>
      <c r="E196" s="2"/>
      <c r="K196" s="2"/>
      <c r="P196" s="40"/>
      <c r="R196" s="2"/>
      <c r="W196" s="40"/>
      <c r="X196" s="2"/>
    </row>
    <row r="197" spans="1:25" ht="13.5" customHeight="1" x14ac:dyDescent="0.25">
      <c r="A197" s="2"/>
      <c r="E197" s="2"/>
      <c r="K197" s="2"/>
      <c r="P197" s="40"/>
      <c r="R197" s="2"/>
      <c r="W197" s="40"/>
      <c r="X197" s="2"/>
    </row>
    <row r="198" spans="1:25" ht="13.5" customHeight="1" x14ac:dyDescent="0.25">
      <c r="A198" s="2"/>
      <c r="E198" s="2"/>
      <c r="K198" s="2"/>
      <c r="P198" s="40"/>
      <c r="R198" s="2"/>
      <c r="W198" s="40"/>
      <c r="X198" s="2"/>
    </row>
    <row r="199" spans="1:25" ht="13.5" customHeight="1" x14ac:dyDescent="0.25">
      <c r="A199" s="2"/>
      <c r="E199" s="2"/>
      <c r="K199" s="2"/>
      <c r="P199" s="40"/>
      <c r="R199" s="2"/>
      <c r="W199" s="40"/>
      <c r="X199" s="2"/>
    </row>
    <row r="200" spans="1:25" ht="13.5" customHeight="1" x14ac:dyDescent="0.25">
      <c r="A200" s="2"/>
      <c r="E200" s="2"/>
      <c r="K200" s="2"/>
      <c r="P200" s="40"/>
      <c r="R200" s="2"/>
      <c r="W200" s="40"/>
      <c r="X200" s="2"/>
    </row>
    <row r="201" spans="1:25" ht="13.5" customHeight="1" x14ac:dyDescent="0.25">
      <c r="A201" s="2"/>
      <c r="E201" s="2"/>
      <c r="K201" s="2"/>
      <c r="P201" s="40"/>
      <c r="R201" s="2"/>
      <c r="W201" s="40"/>
      <c r="X201" s="2"/>
    </row>
    <row r="202" spans="1:25" ht="13.5" customHeight="1" x14ac:dyDescent="0.25">
      <c r="A202" s="2"/>
      <c r="E202" s="2"/>
      <c r="K202" s="2"/>
      <c r="P202" s="40"/>
      <c r="R202" s="2"/>
      <c r="W202" s="40"/>
      <c r="X202" s="2"/>
    </row>
    <row r="203" spans="1:25" ht="13.5" customHeight="1" x14ac:dyDescent="0.25">
      <c r="A203" s="2"/>
      <c r="E203" s="2"/>
      <c r="K203" s="2"/>
      <c r="P203" s="40"/>
      <c r="R203" s="2"/>
      <c r="W203" s="40"/>
      <c r="X203" s="2"/>
    </row>
    <row r="204" spans="1:25" ht="13.5" customHeight="1" x14ac:dyDescent="0.25">
      <c r="A204" s="2"/>
      <c r="E204" s="2"/>
      <c r="K204" s="2"/>
      <c r="P204" s="40"/>
      <c r="R204" s="2"/>
      <c r="W204" s="40"/>
      <c r="X204" s="2"/>
    </row>
    <row r="205" spans="1:25" ht="13.5" customHeight="1" x14ac:dyDescent="0.25">
      <c r="A205" s="2"/>
      <c r="E205" s="2"/>
      <c r="K205" s="2"/>
      <c r="P205" s="40"/>
      <c r="R205" s="2"/>
      <c r="W205" s="40"/>
      <c r="X205" s="2"/>
    </row>
    <row r="206" spans="1:25" ht="13.5" customHeight="1" x14ac:dyDescent="0.25">
      <c r="A206" s="2"/>
      <c r="E206" s="2"/>
      <c r="K206" s="2"/>
      <c r="P206" s="40"/>
      <c r="R206" s="2"/>
      <c r="W206" s="40"/>
      <c r="X206" s="2"/>
    </row>
    <row r="207" spans="1:25" ht="13.5" customHeight="1" x14ac:dyDescent="0.25">
      <c r="A207" s="2"/>
      <c r="E207" s="2"/>
      <c r="K207" s="2"/>
      <c r="P207" s="40"/>
      <c r="R207" s="2"/>
      <c r="W207" s="40"/>
      <c r="X207" s="2"/>
    </row>
    <row r="208" spans="1:25" ht="13.5" customHeight="1" x14ac:dyDescent="0.25">
      <c r="A208" s="2"/>
      <c r="E208" s="2"/>
      <c r="K208" s="2"/>
      <c r="P208" s="40"/>
      <c r="R208" s="2"/>
      <c r="W208" s="40"/>
      <c r="X208" s="2"/>
    </row>
    <row r="209" spans="1:24" ht="13.5" customHeight="1" x14ac:dyDescent="0.25">
      <c r="A209" s="2"/>
      <c r="E209" s="2"/>
      <c r="K209" s="2"/>
      <c r="P209" s="40"/>
      <c r="R209" s="2"/>
      <c r="W209" s="40"/>
      <c r="X209" s="2"/>
    </row>
    <row r="210" spans="1:24" ht="13.5" customHeight="1" x14ac:dyDescent="0.25">
      <c r="A210" s="2"/>
      <c r="E210" s="2"/>
      <c r="K210" s="2"/>
      <c r="P210" s="40"/>
      <c r="R210" s="2"/>
      <c r="W210" s="40"/>
      <c r="X210" s="2"/>
    </row>
    <row r="211" spans="1:24" ht="13.5" customHeight="1" x14ac:dyDescent="0.25">
      <c r="A211" s="2"/>
      <c r="E211" s="2"/>
      <c r="K211" s="2"/>
      <c r="P211" s="40"/>
      <c r="R211" s="2"/>
      <c r="W211" s="40"/>
      <c r="X211" s="2"/>
    </row>
    <row r="212" spans="1:24" ht="13.5" customHeight="1" x14ac:dyDescent="0.25">
      <c r="A212" s="2"/>
      <c r="E212" s="2"/>
      <c r="K212" s="2"/>
      <c r="P212" s="40"/>
      <c r="R212" s="2"/>
      <c r="W212" s="40"/>
      <c r="X212" s="2"/>
    </row>
    <row r="213" spans="1:24" ht="13.5" customHeight="1" x14ac:dyDescent="0.25">
      <c r="A213" s="2"/>
      <c r="E213" s="2"/>
      <c r="K213" s="2"/>
      <c r="P213" s="40"/>
      <c r="R213" s="2"/>
      <c r="W213" s="40"/>
      <c r="X213" s="2"/>
    </row>
    <row r="214" spans="1:24" ht="13.5" customHeight="1" x14ac:dyDescent="0.25">
      <c r="A214" s="2"/>
      <c r="E214" s="2"/>
      <c r="K214" s="2"/>
      <c r="P214" s="40"/>
      <c r="R214" s="2"/>
      <c r="W214" s="40"/>
      <c r="X214" s="2"/>
    </row>
    <row r="215" spans="1:24" ht="13.5" customHeight="1" x14ac:dyDescent="0.25">
      <c r="A215" s="2"/>
      <c r="E215" s="2"/>
      <c r="K215" s="2"/>
      <c r="P215" s="40"/>
      <c r="R215" s="2"/>
      <c r="W215" s="40"/>
      <c r="X215" s="2"/>
    </row>
    <row r="216" spans="1:24" ht="13.5" customHeight="1" x14ac:dyDescent="0.25">
      <c r="A216" s="2"/>
      <c r="E216" s="2"/>
      <c r="K216" s="2"/>
      <c r="P216" s="40"/>
      <c r="R216" s="2"/>
      <c r="W216" s="40"/>
      <c r="X216" s="2"/>
    </row>
    <row r="217" spans="1:24" ht="13.5" customHeight="1" x14ac:dyDescent="0.25">
      <c r="A217" s="2"/>
      <c r="E217" s="2"/>
      <c r="K217" s="2"/>
      <c r="P217" s="40"/>
      <c r="R217" s="2"/>
      <c r="W217" s="40"/>
      <c r="X217" s="2"/>
    </row>
    <row r="218" spans="1:24" ht="13.5" customHeight="1" x14ac:dyDescent="0.25">
      <c r="A218" s="2"/>
      <c r="E218" s="2"/>
      <c r="K218" s="2"/>
      <c r="P218" s="40"/>
      <c r="R218" s="2"/>
      <c r="W218" s="40"/>
      <c r="X218" s="2"/>
    </row>
    <row r="219" spans="1:24" ht="13.5" customHeight="1" x14ac:dyDescent="0.25">
      <c r="A219" s="2"/>
      <c r="E219" s="2"/>
      <c r="K219" s="2"/>
      <c r="P219" s="40"/>
      <c r="R219" s="2"/>
      <c r="W219" s="40"/>
      <c r="X219" s="2"/>
    </row>
    <row r="220" spans="1:24" ht="13.5" customHeight="1" x14ac:dyDescent="0.25">
      <c r="A220" s="2"/>
      <c r="E220" s="2"/>
      <c r="K220" s="2"/>
      <c r="P220" s="40"/>
      <c r="R220" s="2"/>
      <c r="W220" s="40"/>
      <c r="X220" s="2"/>
    </row>
    <row r="221" spans="1:24" ht="13.5" customHeight="1" x14ac:dyDescent="0.25">
      <c r="A221" s="2"/>
      <c r="E221" s="2"/>
      <c r="K221" s="2"/>
      <c r="P221" s="40"/>
      <c r="R221" s="2"/>
      <c r="W221" s="40"/>
      <c r="X221" s="2"/>
    </row>
    <row r="222" spans="1:24" ht="13.5" customHeight="1" x14ac:dyDescent="0.25">
      <c r="A222" s="2"/>
      <c r="E222" s="2"/>
      <c r="K222" s="2"/>
      <c r="P222" s="40"/>
      <c r="R222" s="2"/>
      <c r="W222" s="40"/>
      <c r="X222" s="2"/>
    </row>
    <row r="223" spans="1:24" ht="13.5" customHeight="1" x14ac:dyDescent="0.25">
      <c r="A223" s="2"/>
      <c r="E223" s="2"/>
      <c r="K223" s="2"/>
      <c r="P223" s="40"/>
      <c r="R223" s="2"/>
      <c r="W223" s="40"/>
      <c r="X223" s="2"/>
    </row>
    <row r="224" spans="1:24" ht="13.5" customHeight="1" x14ac:dyDescent="0.25">
      <c r="A224" s="2"/>
      <c r="E224" s="2"/>
      <c r="K224" s="2"/>
      <c r="P224" s="40"/>
      <c r="R224" s="2"/>
      <c r="W224" s="40"/>
      <c r="X224" s="2"/>
    </row>
    <row r="225" spans="1:24" ht="13.5" customHeight="1" x14ac:dyDescent="0.25">
      <c r="A225" s="2"/>
      <c r="E225" s="2"/>
      <c r="K225" s="2"/>
      <c r="P225" s="40"/>
      <c r="R225" s="2"/>
      <c r="W225" s="40"/>
      <c r="X225" s="2"/>
    </row>
    <row r="226" spans="1:24" ht="13.5" customHeight="1" x14ac:dyDescent="0.25">
      <c r="A226" s="2"/>
      <c r="E226" s="2"/>
      <c r="K226" s="2"/>
      <c r="P226" s="40"/>
      <c r="R226" s="2"/>
      <c r="W226" s="40"/>
      <c r="X226" s="2"/>
    </row>
    <row r="227" spans="1:24" ht="13.5" customHeight="1" x14ac:dyDescent="0.25">
      <c r="A227" s="2"/>
      <c r="E227" s="2"/>
      <c r="K227" s="2"/>
      <c r="P227" s="40"/>
      <c r="R227" s="2"/>
      <c r="W227" s="40"/>
      <c r="X227" s="2"/>
    </row>
    <row r="228" spans="1:24" ht="13.5" customHeight="1" x14ac:dyDescent="0.25">
      <c r="A228" s="2"/>
      <c r="E228" s="2"/>
      <c r="K228" s="2"/>
      <c r="P228" s="40"/>
      <c r="R228" s="2"/>
      <c r="W228" s="40"/>
      <c r="X228" s="2"/>
    </row>
    <row r="229" spans="1:24" ht="13.5" customHeight="1" x14ac:dyDescent="0.25">
      <c r="A229" s="2"/>
      <c r="E229" s="2"/>
      <c r="K229" s="2"/>
      <c r="P229" s="40"/>
      <c r="R229" s="2"/>
      <c r="W229" s="40"/>
      <c r="X229" s="2"/>
    </row>
    <row r="230" spans="1:24" ht="13.5" customHeight="1" x14ac:dyDescent="0.25">
      <c r="A230" s="2"/>
      <c r="E230" s="2"/>
      <c r="K230" s="2"/>
      <c r="P230" s="40"/>
      <c r="R230" s="2"/>
      <c r="W230" s="40"/>
      <c r="X230" s="2"/>
    </row>
    <row r="231" spans="1:24" ht="13.5" customHeight="1" x14ac:dyDescent="0.25">
      <c r="A231" s="2"/>
      <c r="E231" s="2"/>
      <c r="K231" s="2"/>
      <c r="P231" s="40"/>
      <c r="R231" s="2"/>
      <c r="W231" s="40"/>
      <c r="X231" s="2"/>
    </row>
    <row r="232" spans="1:24" ht="13.5" customHeight="1" x14ac:dyDescent="0.25">
      <c r="A232" s="2"/>
      <c r="E232" s="2"/>
      <c r="K232" s="2"/>
      <c r="P232" s="40"/>
      <c r="R232" s="2"/>
      <c r="W232" s="40"/>
      <c r="X232" s="2"/>
    </row>
    <row r="233" spans="1:24" ht="13.5" customHeight="1" x14ac:dyDescent="0.25">
      <c r="A233" s="2"/>
      <c r="E233" s="2"/>
      <c r="K233" s="2"/>
      <c r="P233" s="40"/>
      <c r="R233" s="2"/>
      <c r="W233" s="40"/>
      <c r="X233" s="2"/>
    </row>
    <row r="234" spans="1:24" ht="13.5" customHeight="1" x14ac:dyDescent="0.25">
      <c r="A234" s="2"/>
      <c r="E234" s="2"/>
      <c r="K234" s="2"/>
      <c r="P234" s="40"/>
      <c r="R234" s="2"/>
      <c r="W234" s="40"/>
      <c r="X234" s="2"/>
    </row>
    <row r="235" spans="1:24" ht="13.5" customHeight="1" x14ac:dyDescent="0.25">
      <c r="A235" s="2"/>
      <c r="E235" s="2"/>
      <c r="K235" s="2"/>
      <c r="P235" s="40"/>
      <c r="R235" s="2"/>
      <c r="W235" s="40"/>
      <c r="X235" s="2"/>
    </row>
    <row r="236" spans="1:24" ht="13.5" customHeight="1" x14ac:dyDescent="0.25">
      <c r="A236" s="2"/>
      <c r="E236" s="2"/>
      <c r="K236" s="2"/>
      <c r="P236" s="40"/>
      <c r="R236" s="2"/>
      <c r="W236" s="40"/>
      <c r="X236" s="2"/>
    </row>
    <row r="237" spans="1:24" ht="13.5" customHeight="1" x14ac:dyDescent="0.25">
      <c r="A237" s="2"/>
      <c r="E237" s="2"/>
      <c r="K237" s="2"/>
      <c r="P237" s="40"/>
      <c r="R237" s="2"/>
      <c r="W237" s="40"/>
      <c r="X237" s="2"/>
    </row>
    <row r="238" spans="1:24" ht="13.5" customHeight="1" x14ac:dyDescent="0.25">
      <c r="A238" s="2"/>
      <c r="E238" s="2"/>
      <c r="K238" s="2"/>
      <c r="P238" s="40"/>
      <c r="R238" s="2"/>
      <c r="W238" s="40"/>
      <c r="X238" s="2"/>
    </row>
    <row r="239" spans="1:24" ht="13.5" customHeight="1" x14ac:dyDescent="0.25">
      <c r="A239" s="2"/>
      <c r="E239" s="2"/>
      <c r="K239" s="2"/>
      <c r="P239" s="40"/>
      <c r="R239" s="2"/>
      <c r="W239" s="40"/>
      <c r="X239" s="2"/>
    </row>
    <row r="240" spans="1:24" ht="13.5" customHeight="1" x14ac:dyDescent="0.25">
      <c r="A240" s="2"/>
      <c r="E240" s="2"/>
      <c r="K240" s="2"/>
      <c r="P240" s="40"/>
      <c r="R240" s="2"/>
      <c r="W240" s="40"/>
      <c r="X240" s="2"/>
    </row>
    <row r="241" spans="1:24" ht="13.5" customHeight="1" x14ac:dyDescent="0.25">
      <c r="A241" s="2"/>
      <c r="E241" s="2"/>
      <c r="K241" s="2"/>
      <c r="P241" s="40"/>
      <c r="R241" s="2"/>
      <c r="W241" s="40"/>
      <c r="X241" s="2"/>
    </row>
    <row r="242" spans="1:24" ht="13.5" customHeight="1" x14ac:dyDescent="0.25">
      <c r="A242" s="2"/>
      <c r="E242" s="2"/>
      <c r="K242" s="2"/>
      <c r="P242" s="40"/>
      <c r="R242" s="2"/>
      <c r="W242" s="40"/>
      <c r="X242" s="2"/>
    </row>
    <row r="243" spans="1:24" ht="13.5" customHeight="1" x14ac:dyDescent="0.25">
      <c r="A243" s="2"/>
      <c r="E243" s="2"/>
      <c r="K243" s="2"/>
      <c r="P243" s="40"/>
      <c r="R243" s="2"/>
      <c r="W243" s="40"/>
      <c r="X243" s="2"/>
    </row>
    <row r="244" spans="1:24" ht="13.5" customHeight="1" x14ac:dyDescent="0.25">
      <c r="A244" s="2"/>
      <c r="E244" s="2"/>
      <c r="K244" s="2"/>
      <c r="P244" s="40"/>
      <c r="R244" s="2"/>
      <c r="W244" s="40"/>
      <c r="X244" s="2"/>
    </row>
    <row r="245" spans="1:24" ht="13.5" customHeight="1" x14ac:dyDescent="0.25">
      <c r="A245" s="2"/>
      <c r="E245" s="2"/>
      <c r="K245" s="2"/>
      <c r="P245" s="40"/>
      <c r="R245" s="2"/>
      <c r="W245" s="40"/>
      <c r="X245" s="2"/>
    </row>
    <row r="246" spans="1:24" ht="13.5" customHeight="1" x14ac:dyDescent="0.25">
      <c r="A246" s="2"/>
      <c r="E246" s="2"/>
      <c r="K246" s="2"/>
      <c r="P246" s="40"/>
      <c r="R246" s="2"/>
      <c r="W246" s="40"/>
      <c r="X246" s="2"/>
    </row>
    <row r="247" spans="1:24" ht="13.5" customHeight="1" x14ac:dyDescent="0.25">
      <c r="A247" s="2"/>
      <c r="E247" s="2"/>
      <c r="K247" s="2"/>
      <c r="P247" s="40"/>
      <c r="R247" s="2"/>
      <c r="W247" s="40"/>
      <c r="X247" s="2"/>
    </row>
    <row r="248" spans="1:24" ht="13.5" customHeight="1" x14ac:dyDescent="0.25">
      <c r="A248" s="2"/>
      <c r="E248" s="2"/>
      <c r="K248" s="2"/>
      <c r="P248" s="40"/>
      <c r="R248" s="2"/>
      <c r="W248" s="40"/>
      <c r="X248" s="2"/>
    </row>
    <row r="249" spans="1:24" ht="13.5" customHeight="1" x14ac:dyDescent="0.25">
      <c r="A249" s="2"/>
      <c r="E249" s="2"/>
      <c r="K249" s="2"/>
      <c r="P249" s="40"/>
      <c r="R249" s="2"/>
      <c r="W249" s="40"/>
      <c r="X249" s="2"/>
    </row>
    <row r="250" spans="1:24" ht="13.5" customHeight="1" x14ac:dyDescent="0.25">
      <c r="A250" s="2"/>
      <c r="E250" s="2"/>
      <c r="K250" s="2"/>
      <c r="P250" s="40"/>
      <c r="R250" s="2"/>
      <c r="W250" s="40"/>
      <c r="X250" s="2"/>
    </row>
    <row r="251" spans="1:24" ht="13.5" customHeight="1" x14ac:dyDescent="0.25">
      <c r="A251" s="2"/>
      <c r="E251" s="2"/>
      <c r="K251" s="2"/>
      <c r="P251" s="40"/>
      <c r="R251" s="2"/>
      <c r="W251" s="40"/>
      <c r="X251" s="2"/>
    </row>
    <row r="252" spans="1:24" ht="13.5" customHeight="1" x14ac:dyDescent="0.25">
      <c r="A252" s="2"/>
      <c r="E252" s="2"/>
      <c r="K252" s="2"/>
      <c r="P252" s="40"/>
      <c r="R252" s="2"/>
      <c r="W252" s="40"/>
      <c r="X252" s="2"/>
    </row>
    <row r="253" spans="1:24" ht="13.5" customHeight="1" x14ac:dyDescent="0.25">
      <c r="A253" s="2"/>
      <c r="E253" s="2"/>
      <c r="K253" s="2"/>
      <c r="P253" s="40"/>
      <c r="R253" s="2"/>
      <c r="W253" s="40"/>
      <c r="X253" s="2"/>
    </row>
    <row r="254" spans="1:24" ht="13.5" customHeight="1" x14ac:dyDescent="0.25">
      <c r="A254" s="2"/>
      <c r="E254" s="2"/>
      <c r="K254" s="2"/>
      <c r="P254" s="40"/>
      <c r="R254" s="2"/>
      <c r="W254" s="40"/>
      <c r="X254" s="2"/>
    </row>
    <row r="255" spans="1:24" ht="13.5" customHeight="1" x14ac:dyDescent="0.25">
      <c r="A255" s="2"/>
      <c r="E255" s="2"/>
      <c r="K255" s="2"/>
      <c r="P255" s="40"/>
      <c r="R255" s="2"/>
      <c r="W255" s="40"/>
      <c r="X255" s="2"/>
    </row>
    <row r="256" spans="1:24" ht="13.5" customHeight="1" x14ac:dyDescent="0.25">
      <c r="A256" s="2"/>
      <c r="E256" s="2"/>
      <c r="K256" s="2"/>
      <c r="P256" s="40"/>
      <c r="R256" s="2"/>
      <c r="W256" s="40"/>
      <c r="X256" s="2"/>
    </row>
    <row r="257" spans="1:24" ht="13.5" customHeight="1" x14ac:dyDescent="0.25">
      <c r="A257" s="2"/>
      <c r="E257" s="2"/>
      <c r="K257" s="2"/>
      <c r="P257" s="40"/>
      <c r="R257" s="2"/>
      <c r="W257" s="40"/>
      <c r="X257" s="2"/>
    </row>
    <row r="258" spans="1:24" ht="13.5" customHeight="1" x14ac:dyDescent="0.25">
      <c r="A258" s="2"/>
      <c r="E258" s="2"/>
      <c r="K258" s="2"/>
      <c r="P258" s="40"/>
      <c r="R258" s="2"/>
      <c r="W258" s="40"/>
      <c r="X258" s="2"/>
    </row>
    <row r="259" spans="1:24" ht="13.5" customHeight="1" x14ac:dyDescent="0.25">
      <c r="A259" s="2"/>
      <c r="E259" s="2"/>
      <c r="K259" s="2"/>
      <c r="P259" s="40"/>
      <c r="R259" s="2"/>
      <c r="W259" s="40"/>
      <c r="X259" s="2"/>
    </row>
    <row r="260" spans="1:24" ht="13.5" customHeight="1" x14ac:dyDescent="0.25">
      <c r="A260" s="2"/>
      <c r="E260" s="2"/>
      <c r="K260" s="2"/>
      <c r="P260" s="40"/>
      <c r="R260" s="2"/>
      <c r="W260" s="40"/>
      <c r="X260" s="2"/>
    </row>
    <row r="261" spans="1:24" ht="13.5" customHeight="1" x14ac:dyDescent="0.25">
      <c r="A261" s="2"/>
      <c r="E261" s="2"/>
      <c r="K261" s="2"/>
      <c r="P261" s="40"/>
      <c r="R261" s="2"/>
      <c r="W261" s="40"/>
      <c r="X261" s="2"/>
    </row>
    <row r="262" spans="1:24" ht="13.5" customHeight="1" x14ac:dyDescent="0.25">
      <c r="A262" s="2"/>
      <c r="E262" s="2"/>
      <c r="K262" s="2"/>
      <c r="P262" s="40"/>
      <c r="R262" s="2"/>
      <c r="W262" s="40"/>
      <c r="X262" s="2"/>
    </row>
    <row r="263" spans="1:24" ht="13.5" customHeight="1" x14ac:dyDescent="0.25">
      <c r="A263" s="2"/>
      <c r="E263" s="2"/>
      <c r="K263" s="2"/>
      <c r="P263" s="40"/>
      <c r="R263" s="2"/>
      <c r="W263" s="40"/>
      <c r="X263" s="2"/>
    </row>
    <row r="264" spans="1:24" ht="13.5" customHeight="1" x14ac:dyDescent="0.25">
      <c r="A264" s="2"/>
      <c r="E264" s="2"/>
      <c r="K264" s="2"/>
      <c r="P264" s="40"/>
      <c r="R264" s="2"/>
      <c r="W264" s="40"/>
      <c r="X264" s="2"/>
    </row>
    <row r="265" spans="1:24" ht="13.5" customHeight="1" x14ac:dyDescent="0.25">
      <c r="A265" s="2"/>
      <c r="E265" s="2"/>
      <c r="K265" s="2"/>
      <c r="P265" s="40"/>
      <c r="R265" s="2"/>
      <c r="W265" s="40"/>
      <c r="X265" s="2"/>
    </row>
    <row r="266" spans="1:24" ht="13.5" customHeight="1" x14ac:dyDescent="0.25">
      <c r="A266" s="2"/>
      <c r="E266" s="2"/>
      <c r="K266" s="2"/>
      <c r="P266" s="40"/>
      <c r="R266" s="2"/>
      <c r="W266" s="40"/>
      <c r="X266" s="2"/>
    </row>
    <row r="267" spans="1:24" ht="13.5" customHeight="1" x14ac:dyDescent="0.25">
      <c r="A267" s="2"/>
      <c r="E267" s="2"/>
      <c r="K267" s="2"/>
      <c r="P267" s="40"/>
      <c r="R267" s="2"/>
      <c r="W267" s="40"/>
      <c r="X267" s="2"/>
    </row>
    <row r="268" spans="1:24" ht="13.5" customHeight="1" x14ac:dyDescent="0.25">
      <c r="A268" s="2"/>
      <c r="E268" s="2"/>
      <c r="K268" s="2"/>
      <c r="P268" s="40"/>
      <c r="R268" s="2"/>
      <c r="W268" s="40"/>
      <c r="X268" s="2"/>
    </row>
    <row r="269" spans="1:24" ht="13.5" customHeight="1" x14ac:dyDescent="0.25">
      <c r="A269" s="2"/>
      <c r="E269" s="2"/>
      <c r="K269" s="2"/>
      <c r="P269" s="40"/>
      <c r="R269" s="2"/>
      <c r="W269" s="40"/>
      <c r="X269" s="2"/>
    </row>
    <row r="270" spans="1:24" ht="13.5" customHeight="1" x14ac:dyDescent="0.25">
      <c r="A270" s="2"/>
      <c r="E270" s="2"/>
      <c r="K270" s="2"/>
      <c r="P270" s="40"/>
      <c r="R270" s="2"/>
      <c r="W270" s="40"/>
      <c r="X270" s="2"/>
    </row>
    <row r="271" spans="1:24" ht="13.5" customHeight="1" x14ac:dyDescent="0.25">
      <c r="A271" s="2"/>
      <c r="E271" s="2"/>
      <c r="K271" s="2"/>
      <c r="P271" s="40"/>
      <c r="R271" s="2"/>
      <c r="W271" s="40"/>
      <c r="X271" s="2"/>
    </row>
    <row r="272" spans="1:24" ht="13.5" customHeight="1" x14ac:dyDescent="0.25">
      <c r="A272" s="2"/>
      <c r="E272" s="2"/>
      <c r="K272" s="2"/>
      <c r="P272" s="40"/>
      <c r="R272" s="2"/>
      <c r="W272" s="40"/>
      <c r="X272" s="2"/>
    </row>
    <row r="273" spans="1:24" ht="13.5" customHeight="1" x14ac:dyDescent="0.25">
      <c r="A273" s="2"/>
      <c r="E273" s="2"/>
      <c r="K273" s="2"/>
      <c r="P273" s="40"/>
      <c r="R273" s="2"/>
      <c r="W273" s="40"/>
      <c r="X273" s="2"/>
    </row>
    <row r="274" spans="1:24" ht="13.5" customHeight="1" x14ac:dyDescent="0.25">
      <c r="A274" s="2"/>
      <c r="E274" s="2"/>
      <c r="K274" s="2"/>
      <c r="P274" s="40"/>
      <c r="R274" s="2"/>
      <c r="W274" s="40"/>
      <c r="X274" s="2"/>
    </row>
    <row r="275" spans="1:24" ht="13.5" customHeight="1" x14ac:dyDescent="0.25">
      <c r="A275" s="2"/>
      <c r="E275" s="2"/>
      <c r="K275" s="2"/>
      <c r="P275" s="40"/>
      <c r="R275" s="2"/>
      <c r="W275" s="40"/>
      <c r="X275" s="2"/>
    </row>
    <row r="276" spans="1:24" ht="13.5" customHeight="1" x14ac:dyDescent="0.25">
      <c r="A276" s="2"/>
      <c r="E276" s="2"/>
      <c r="K276" s="2"/>
      <c r="P276" s="40"/>
      <c r="R276" s="2"/>
      <c r="W276" s="40"/>
      <c r="X276" s="2"/>
    </row>
    <row r="277" spans="1:24" ht="13.5" customHeight="1" x14ac:dyDescent="0.25">
      <c r="A277" s="2"/>
      <c r="E277" s="2"/>
      <c r="K277" s="2"/>
      <c r="P277" s="40"/>
      <c r="R277" s="2"/>
      <c r="W277" s="40"/>
      <c r="X277" s="2"/>
    </row>
    <row r="278" spans="1:24" ht="13.5" customHeight="1" x14ac:dyDescent="0.25">
      <c r="A278" s="2"/>
      <c r="E278" s="2"/>
      <c r="K278" s="2"/>
      <c r="P278" s="40"/>
      <c r="R278" s="2"/>
      <c r="W278" s="40"/>
      <c r="X278" s="2"/>
    </row>
    <row r="279" spans="1:24" ht="13.5" customHeight="1" x14ac:dyDescent="0.25">
      <c r="A279" s="2"/>
      <c r="E279" s="2"/>
      <c r="K279" s="2"/>
      <c r="P279" s="40"/>
      <c r="R279" s="2"/>
      <c r="W279" s="40"/>
      <c r="X279" s="2"/>
    </row>
    <row r="280" spans="1:24" ht="13.5" customHeight="1" x14ac:dyDescent="0.25">
      <c r="A280" s="2"/>
      <c r="E280" s="2"/>
      <c r="K280" s="2"/>
      <c r="P280" s="40"/>
      <c r="R280" s="2"/>
      <c r="W280" s="40"/>
      <c r="X280" s="2"/>
    </row>
    <row r="281" spans="1:24" ht="13.5" customHeight="1" x14ac:dyDescent="0.25">
      <c r="A281" s="2"/>
      <c r="E281" s="2"/>
      <c r="K281" s="2"/>
      <c r="P281" s="40"/>
      <c r="R281" s="2"/>
      <c r="W281" s="40"/>
      <c r="X281" s="2"/>
    </row>
    <row r="282" spans="1:24" ht="13.5" customHeight="1" x14ac:dyDescent="0.25">
      <c r="A282" s="2"/>
      <c r="E282" s="2"/>
      <c r="K282" s="2"/>
      <c r="P282" s="40"/>
      <c r="R282" s="2"/>
      <c r="W282" s="40"/>
      <c r="X282" s="2"/>
    </row>
    <row r="283" spans="1:24" ht="13.5" customHeight="1" x14ac:dyDescent="0.25">
      <c r="A283" s="2"/>
      <c r="E283" s="2"/>
      <c r="K283" s="2"/>
      <c r="P283" s="40"/>
      <c r="R283" s="2"/>
      <c r="W283" s="40"/>
      <c r="X283" s="2"/>
    </row>
    <row r="284" spans="1:24" ht="13.5" customHeight="1" x14ac:dyDescent="0.25">
      <c r="A284" s="2"/>
      <c r="E284" s="2"/>
      <c r="K284" s="2"/>
      <c r="P284" s="40"/>
      <c r="R284" s="2"/>
      <c r="W284" s="40"/>
      <c r="X284" s="2"/>
    </row>
    <row r="285" spans="1:24" ht="13.5" customHeight="1" x14ac:dyDescent="0.25">
      <c r="A285" s="2"/>
      <c r="E285" s="2"/>
      <c r="K285" s="2"/>
      <c r="P285" s="40"/>
      <c r="R285" s="2"/>
      <c r="W285" s="40"/>
      <c r="X285" s="2"/>
    </row>
    <row r="286" spans="1:24" ht="13.5" customHeight="1" x14ac:dyDescent="0.25">
      <c r="A286" s="2"/>
      <c r="E286" s="2"/>
      <c r="K286" s="2"/>
      <c r="P286" s="40"/>
      <c r="R286" s="2"/>
      <c r="W286" s="40"/>
      <c r="X286" s="2"/>
    </row>
    <row r="287" spans="1:24" ht="13.5" customHeight="1" x14ac:dyDescent="0.25">
      <c r="A287" s="2"/>
      <c r="E287" s="2"/>
      <c r="K287" s="2"/>
      <c r="P287" s="40"/>
      <c r="R287" s="2"/>
      <c r="W287" s="40"/>
      <c r="X287" s="2"/>
    </row>
    <row r="288" spans="1:24" ht="13.5" customHeight="1" x14ac:dyDescent="0.25">
      <c r="A288" s="2"/>
      <c r="E288" s="2"/>
      <c r="K288" s="2"/>
      <c r="P288" s="40"/>
      <c r="R288" s="2"/>
      <c r="W288" s="40"/>
      <c r="X288" s="2"/>
    </row>
    <row r="289" spans="1:24" ht="13.5" customHeight="1" x14ac:dyDescent="0.25">
      <c r="A289" s="2"/>
      <c r="E289" s="2"/>
      <c r="K289" s="2"/>
      <c r="P289" s="40"/>
      <c r="R289" s="2"/>
      <c r="W289" s="40"/>
      <c r="X289" s="2"/>
    </row>
    <row r="290" spans="1:24" ht="13.5" customHeight="1" x14ac:dyDescent="0.25">
      <c r="A290" s="2"/>
      <c r="E290" s="2"/>
      <c r="K290" s="2"/>
      <c r="P290" s="40"/>
      <c r="R290" s="2"/>
      <c r="W290" s="40"/>
      <c r="X290" s="2"/>
    </row>
    <row r="291" spans="1:24" ht="13.5" customHeight="1" x14ac:dyDescent="0.25">
      <c r="A291" s="2"/>
      <c r="E291" s="2"/>
      <c r="K291" s="2"/>
      <c r="P291" s="40"/>
      <c r="R291" s="2"/>
      <c r="W291" s="40"/>
      <c r="X291" s="2"/>
    </row>
    <row r="292" spans="1:24" ht="13.5" customHeight="1" x14ac:dyDescent="0.25">
      <c r="A292" s="2"/>
      <c r="E292" s="2"/>
      <c r="K292" s="2"/>
      <c r="P292" s="40"/>
      <c r="R292" s="2"/>
      <c r="W292" s="40"/>
      <c r="X292" s="2"/>
    </row>
    <row r="293" spans="1:24" ht="13.5" customHeight="1" x14ac:dyDescent="0.25">
      <c r="A293" s="2"/>
      <c r="E293" s="2"/>
      <c r="K293" s="2"/>
      <c r="P293" s="40"/>
      <c r="R293" s="2"/>
      <c r="W293" s="40"/>
      <c r="X293" s="2"/>
    </row>
    <row r="294" spans="1:24" ht="13.5" customHeight="1" x14ac:dyDescent="0.25">
      <c r="A294" s="2"/>
      <c r="E294" s="2"/>
      <c r="K294" s="2"/>
      <c r="P294" s="40"/>
      <c r="R294" s="2"/>
      <c r="W294" s="40"/>
      <c r="X294" s="2"/>
    </row>
    <row r="295" spans="1:24" ht="13.5" customHeight="1" x14ac:dyDescent="0.25">
      <c r="A295" s="2"/>
      <c r="E295" s="2"/>
      <c r="K295" s="2"/>
      <c r="P295" s="40"/>
      <c r="R295" s="2"/>
      <c r="W295" s="40"/>
      <c r="X295" s="2"/>
    </row>
    <row r="296" spans="1:24" ht="13.5" customHeight="1" x14ac:dyDescent="0.25">
      <c r="A296" s="2"/>
      <c r="E296" s="2"/>
      <c r="K296" s="2"/>
      <c r="P296" s="40"/>
      <c r="R296" s="2"/>
      <c r="W296" s="40"/>
      <c r="X296" s="2"/>
    </row>
    <row r="297" spans="1:24" ht="13.5" customHeight="1" x14ac:dyDescent="0.25">
      <c r="A297" s="2"/>
      <c r="E297" s="2"/>
      <c r="K297" s="2"/>
      <c r="P297" s="40"/>
      <c r="R297" s="2"/>
      <c r="W297" s="40"/>
      <c r="X297" s="2"/>
    </row>
    <row r="298" spans="1:24" ht="13.5" customHeight="1" x14ac:dyDescent="0.25">
      <c r="A298" s="2"/>
      <c r="E298" s="2"/>
      <c r="K298" s="2"/>
      <c r="P298" s="40"/>
      <c r="R298" s="2"/>
      <c r="W298" s="40"/>
      <c r="X298" s="2"/>
    </row>
    <row r="299" spans="1:24" ht="13.5" customHeight="1" x14ac:dyDescent="0.25">
      <c r="A299" s="2"/>
      <c r="E299" s="2"/>
      <c r="K299" s="2"/>
      <c r="P299" s="40"/>
      <c r="R299" s="2"/>
      <c r="W299" s="40"/>
      <c r="X299" s="2"/>
    </row>
    <row r="300" spans="1:24" ht="13.5" customHeight="1" x14ac:dyDescent="0.25">
      <c r="A300" s="2"/>
      <c r="E300" s="2"/>
      <c r="K300" s="2"/>
      <c r="P300" s="40"/>
      <c r="R300" s="2"/>
      <c r="W300" s="40"/>
      <c r="X300" s="2"/>
    </row>
    <row r="301" spans="1:24" ht="13.5" customHeight="1" x14ac:dyDescent="0.25">
      <c r="A301" s="2"/>
      <c r="E301" s="2"/>
      <c r="K301" s="2"/>
      <c r="P301" s="40"/>
      <c r="R301" s="2"/>
      <c r="W301" s="40"/>
      <c r="X301" s="2"/>
    </row>
    <row r="302" spans="1:24" ht="13.5" customHeight="1" x14ac:dyDescent="0.25">
      <c r="A302" s="2"/>
      <c r="E302" s="2"/>
      <c r="K302" s="2"/>
      <c r="P302" s="40"/>
      <c r="R302" s="2"/>
      <c r="W302" s="40"/>
      <c r="X302" s="2"/>
    </row>
    <row r="303" spans="1:24" ht="13.5" customHeight="1" x14ac:dyDescent="0.25">
      <c r="A303" s="2"/>
      <c r="E303" s="2"/>
      <c r="K303" s="2"/>
      <c r="P303" s="40"/>
      <c r="R303" s="2"/>
      <c r="W303" s="40"/>
      <c r="X303" s="2"/>
    </row>
    <row r="304" spans="1:24" ht="13.5" customHeight="1" x14ac:dyDescent="0.25">
      <c r="A304" s="2"/>
      <c r="E304" s="2"/>
      <c r="K304" s="2"/>
      <c r="P304" s="40"/>
      <c r="R304" s="2"/>
      <c r="W304" s="40"/>
      <c r="X304" s="2"/>
    </row>
    <row r="305" spans="1:24" ht="13.5" customHeight="1" x14ac:dyDescent="0.25">
      <c r="A305" s="2"/>
      <c r="E305" s="2"/>
      <c r="K305" s="2"/>
      <c r="P305" s="40"/>
      <c r="R305" s="2"/>
      <c r="W305" s="40"/>
      <c r="X305" s="2"/>
    </row>
    <row r="306" spans="1:24" ht="13.5" customHeight="1" x14ac:dyDescent="0.25">
      <c r="A306" s="2"/>
      <c r="E306" s="2"/>
      <c r="K306" s="2"/>
      <c r="P306" s="40"/>
      <c r="R306" s="2"/>
      <c r="W306" s="40"/>
      <c r="X306" s="2"/>
    </row>
    <row r="307" spans="1:24" ht="13.5" customHeight="1" x14ac:dyDescent="0.25">
      <c r="A307" s="2"/>
      <c r="E307" s="2"/>
      <c r="K307" s="2"/>
      <c r="P307" s="40"/>
      <c r="R307" s="2"/>
      <c r="W307" s="40"/>
      <c r="X307" s="2"/>
    </row>
    <row r="308" spans="1:24" ht="13.5" customHeight="1" x14ac:dyDescent="0.25">
      <c r="A308" s="2"/>
      <c r="E308" s="2"/>
      <c r="K308" s="2"/>
      <c r="P308" s="40"/>
      <c r="R308" s="2"/>
      <c r="W308" s="40"/>
      <c r="X308" s="2"/>
    </row>
    <row r="309" spans="1:24" ht="13.5" customHeight="1" x14ac:dyDescent="0.25">
      <c r="A309" s="2"/>
      <c r="E309" s="2"/>
      <c r="K309" s="2"/>
      <c r="P309" s="40"/>
      <c r="R309" s="2"/>
      <c r="W309" s="40"/>
      <c r="X309" s="2"/>
    </row>
    <row r="310" spans="1:24" ht="13.5" customHeight="1" x14ac:dyDescent="0.25">
      <c r="A310" s="2"/>
      <c r="E310" s="2"/>
      <c r="K310" s="2"/>
      <c r="P310" s="40"/>
      <c r="R310" s="2"/>
      <c r="W310" s="40"/>
      <c r="X310" s="2"/>
    </row>
    <row r="311" spans="1:24" ht="13.5" customHeight="1" x14ac:dyDescent="0.25">
      <c r="A311" s="2"/>
      <c r="E311" s="2"/>
      <c r="K311" s="2"/>
      <c r="P311" s="40"/>
      <c r="R311" s="2"/>
      <c r="W311" s="40"/>
      <c r="X311" s="2"/>
    </row>
    <row r="312" spans="1:24" ht="13.5" customHeight="1" x14ac:dyDescent="0.25">
      <c r="A312" s="2"/>
      <c r="E312" s="2"/>
      <c r="K312" s="2"/>
      <c r="P312" s="40"/>
      <c r="R312" s="2"/>
      <c r="W312" s="40"/>
      <c r="X312" s="2"/>
    </row>
    <row r="313" spans="1:24" ht="13.5" customHeight="1" x14ac:dyDescent="0.25">
      <c r="A313" s="2"/>
      <c r="E313" s="2"/>
      <c r="K313" s="2"/>
      <c r="P313" s="40"/>
      <c r="R313" s="2"/>
      <c r="W313" s="40"/>
      <c r="X313" s="2"/>
    </row>
    <row r="314" spans="1:24" ht="13.5" customHeight="1" x14ac:dyDescent="0.25">
      <c r="A314" s="2"/>
      <c r="E314" s="2"/>
      <c r="K314" s="2"/>
      <c r="P314" s="40"/>
      <c r="R314" s="2"/>
      <c r="W314" s="40"/>
      <c r="X314" s="2"/>
    </row>
    <row r="315" spans="1:24" ht="13.5" customHeight="1" x14ac:dyDescent="0.25">
      <c r="A315" s="2"/>
      <c r="E315" s="2"/>
      <c r="K315" s="2"/>
      <c r="P315" s="40"/>
      <c r="R315" s="2"/>
      <c r="W315" s="40"/>
      <c r="X315" s="2"/>
    </row>
    <row r="316" spans="1:24" ht="13.5" customHeight="1" x14ac:dyDescent="0.25">
      <c r="A316" s="2"/>
      <c r="E316" s="2"/>
      <c r="K316" s="2"/>
      <c r="P316" s="40"/>
      <c r="R316" s="2"/>
      <c r="W316" s="40"/>
      <c r="X316" s="2"/>
    </row>
    <row r="317" spans="1:24" ht="13.5" customHeight="1" x14ac:dyDescent="0.25">
      <c r="A317" s="2"/>
      <c r="E317" s="2"/>
      <c r="K317" s="2"/>
      <c r="P317" s="40"/>
      <c r="R317" s="2"/>
      <c r="W317" s="40"/>
      <c r="X317" s="2"/>
    </row>
    <row r="318" spans="1:24" ht="13.5" customHeight="1" x14ac:dyDescent="0.25">
      <c r="A318" s="2"/>
      <c r="E318" s="2"/>
      <c r="K318" s="2"/>
      <c r="P318" s="40"/>
      <c r="R318" s="2"/>
      <c r="W318" s="40"/>
      <c r="X318" s="2"/>
    </row>
    <row r="319" spans="1:24" ht="13.5" customHeight="1" x14ac:dyDescent="0.25">
      <c r="A319" s="2"/>
      <c r="E319" s="2"/>
      <c r="K319" s="2"/>
      <c r="P319" s="40"/>
      <c r="R319" s="2"/>
      <c r="W319" s="40"/>
      <c r="X319" s="2"/>
    </row>
    <row r="320" spans="1:24" ht="13.5" customHeight="1" x14ac:dyDescent="0.25">
      <c r="A320" s="2"/>
      <c r="E320" s="2"/>
      <c r="K320" s="2"/>
      <c r="P320" s="40"/>
      <c r="R320" s="2"/>
      <c r="W320" s="40"/>
      <c r="X320" s="2"/>
    </row>
    <row r="321" spans="1:24" ht="13.5" customHeight="1" x14ac:dyDescent="0.25">
      <c r="A321" s="2"/>
      <c r="E321" s="2"/>
      <c r="K321" s="2"/>
      <c r="P321" s="40"/>
      <c r="R321" s="2"/>
      <c r="W321" s="40"/>
      <c r="X321" s="2"/>
    </row>
    <row r="322" spans="1:24" ht="13.5" customHeight="1" x14ac:dyDescent="0.25">
      <c r="A322" s="2"/>
      <c r="E322" s="2"/>
      <c r="K322" s="2"/>
      <c r="P322" s="40"/>
      <c r="R322" s="2"/>
      <c r="W322" s="40"/>
      <c r="X322" s="2"/>
    </row>
    <row r="323" spans="1:24" ht="13.5" customHeight="1" x14ac:dyDescent="0.25">
      <c r="A323" s="2"/>
      <c r="E323" s="2"/>
      <c r="K323" s="2"/>
      <c r="P323" s="40"/>
      <c r="R323" s="2"/>
      <c r="W323" s="40"/>
      <c r="X323" s="2"/>
    </row>
    <row r="324" spans="1:24" ht="13.5" customHeight="1" x14ac:dyDescent="0.25">
      <c r="A324" s="2"/>
      <c r="E324" s="2"/>
      <c r="K324" s="2"/>
      <c r="P324" s="40"/>
      <c r="R324" s="2"/>
      <c r="W324" s="40"/>
      <c r="X324" s="2"/>
    </row>
    <row r="325" spans="1:24" ht="13.5" customHeight="1" x14ac:dyDescent="0.25">
      <c r="A325" s="2"/>
      <c r="E325" s="2"/>
      <c r="K325" s="2"/>
      <c r="P325" s="40"/>
      <c r="R325" s="2"/>
      <c r="W325" s="40"/>
      <c r="X325" s="2"/>
    </row>
    <row r="326" spans="1:24" ht="13.5" customHeight="1" x14ac:dyDescent="0.25">
      <c r="A326" s="2"/>
      <c r="E326" s="2"/>
      <c r="K326" s="2"/>
      <c r="P326" s="40"/>
      <c r="R326" s="2"/>
      <c r="W326" s="40"/>
      <c r="X326" s="2"/>
    </row>
    <row r="327" spans="1:24" ht="13.5" customHeight="1" x14ac:dyDescent="0.25">
      <c r="A327" s="2"/>
      <c r="E327" s="2"/>
      <c r="K327" s="2"/>
      <c r="P327" s="40"/>
      <c r="R327" s="2"/>
      <c r="W327" s="40"/>
      <c r="X327" s="2"/>
    </row>
    <row r="328" spans="1:24" ht="13.5" customHeight="1" x14ac:dyDescent="0.25">
      <c r="A328" s="2"/>
      <c r="E328" s="2"/>
      <c r="K328" s="2"/>
      <c r="P328" s="40"/>
      <c r="R328" s="2"/>
      <c r="W328" s="40"/>
      <c r="X328" s="2"/>
    </row>
    <row r="329" spans="1:24" ht="13.5" customHeight="1" x14ac:dyDescent="0.25">
      <c r="A329" s="2"/>
      <c r="E329" s="2"/>
      <c r="K329" s="2"/>
      <c r="P329" s="40"/>
      <c r="R329" s="2"/>
      <c r="W329" s="40"/>
      <c r="X329" s="2"/>
    </row>
    <row r="330" spans="1:24" ht="13.5" customHeight="1" x14ac:dyDescent="0.25">
      <c r="A330" s="2"/>
      <c r="E330" s="2"/>
      <c r="K330" s="2"/>
      <c r="P330" s="40"/>
      <c r="R330" s="2"/>
      <c r="W330" s="40"/>
      <c r="X330" s="2"/>
    </row>
    <row r="331" spans="1:24" ht="13.5" customHeight="1" x14ac:dyDescent="0.25">
      <c r="A331" s="2"/>
      <c r="E331" s="2"/>
      <c r="K331" s="2"/>
      <c r="P331" s="40"/>
      <c r="R331" s="2"/>
      <c r="W331" s="40"/>
      <c r="X331" s="2"/>
    </row>
    <row r="332" spans="1:24" ht="13.5" customHeight="1" x14ac:dyDescent="0.25">
      <c r="A332" s="2"/>
      <c r="E332" s="2"/>
      <c r="K332" s="2"/>
      <c r="P332" s="40"/>
      <c r="R332" s="2"/>
      <c r="W332" s="40"/>
      <c r="X332" s="2"/>
    </row>
    <row r="333" spans="1:24" ht="13.5" customHeight="1" x14ac:dyDescent="0.25">
      <c r="A333" s="2"/>
      <c r="E333" s="2"/>
      <c r="K333" s="2"/>
      <c r="P333" s="40"/>
      <c r="R333" s="2"/>
      <c r="W333" s="40"/>
      <c r="X333" s="2"/>
    </row>
    <row r="334" spans="1:24" ht="13.5" customHeight="1" x14ac:dyDescent="0.25">
      <c r="A334" s="2"/>
      <c r="E334" s="2"/>
      <c r="K334" s="2"/>
      <c r="P334" s="40"/>
      <c r="R334" s="2"/>
      <c r="W334" s="40"/>
      <c r="X334" s="2"/>
    </row>
    <row r="335" spans="1:24" ht="13.5" customHeight="1" x14ac:dyDescent="0.25">
      <c r="A335" s="2"/>
      <c r="E335" s="2"/>
      <c r="K335" s="2"/>
      <c r="P335" s="40"/>
      <c r="R335" s="2"/>
      <c r="W335" s="40"/>
      <c r="X335" s="2"/>
    </row>
    <row r="336" spans="1:24" ht="13.5" customHeight="1" x14ac:dyDescent="0.25">
      <c r="A336" s="2"/>
      <c r="E336" s="2"/>
      <c r="K336" s="2"/>
      <c r="P336" s="40"/>
      <c r="R336" s="2"/>
      <c r="W336" s="40"/>
      <c r="X336" s="2"/>
    </row>
    <row r="337" spans="1:24" ht="13.5" customHeight="1" x14ac:dyDescent="0.25">
      <c r="A337" s="2"/>
      <c r="E337" s="2"/>
      <c r="K337" s="2"/>
      <c r="P337" s="40"/>
      <c r="R337" s="2"/>
      <c r="W337" s="40"/>
      <c r="X337" s="2"/>
    </row>
    <row r="338" spans="1:24" ht="13.5" customHeight="1" x14ac:dyDescent="0.25">
      <c r="A338" s="2"/>
      <c r="E338" s="2"/>
      <c r="K338" s="2"/>
      <c r="P338" s="40"/>
      <c r="R338" s="2"/>
      <c r="W338" s="40"/>
      <c r="X338" s="2"/>
    </row>
    <row r="339" spans="1:24" ht="13.5" customHeight="1" x14ac:dyDescent="0.25">
      <c r="A339" s="2"/>
      <c r="E339" s="2"/>
      <c r="K339" s="2"/>
      <c r="P339" s="40"/>
      <c r="R339" s="2"/>
      <c r="W339" s="40"/>
      <c r="X339" s="2"/>
    </row>
    <row r="340" spans="1:24" ht="13.5" customHeight="1" x14ac:dyDescent="0.25">
      <c r="A340" s="2"/>
      <c r="E340" s="2"/>
      <c r="K340" s="2"/>
      <c r="P340" s="40"/>
      <c r="R340" s="2"/>
      <c r="W340" s="40"/>
      <c r="X340" s="2"/>
    </row>
    <row r="341" spans="1:24" ht="13.5" customHeight="1" x14ac:dyDescent="0.25">
      <c r="A341" s="2"/>
      <c r="E341" s="2"/>
      <c r="K341" s="2"/>
      <c r="P341" s="40"/>
      <c r="R341" s="2"/>
      <c r="W341" s="40"/>
      <c r="X341" s="2"/>
    </row>
    <row r="342" spans="1:24" ht="13.5" customHeight="1" x14ac:dyDescent="0.25">
      <c r="A342" s="2"/>
      <c r="E342" s="2"/>
      <c r="K342" s="2"/>
      <c r="P342" s="40"/>
      <c r="R342" s="2"/>
      <c r="W342" s="40"/>
      <c r="X342" s="2"/>
    </row>
    <row r="343" spans="1:24" ht="13.5" customHeight="1" x14ac:dyDescent="0.25">
      <c r="A343" s="2"/>
      <c r="E343" s="2"/>
      <c r="K343" s="2"/>
      <c r="P343" s="40"/>
      <c r="R343" s="2"/>
      <c r="W343" s="40"/>
      <c r="X343" s="2"/>
    </row>
    <row r="344" spans="1:24" ht="13.5" customHeight="1" x14ac:dyDescent="0.25">
      <c r="A344" s="2"/>
      <c r="E344" s="2"/>
      <c r="K344" s="2"/>
      <c r="P344" s="40"/>
      <c r="R344" s="2"/>
      <c r="W344" s="40"/>
      <c r="X344" s="2"/>
    </row>
    <row r="345" spans="1:24" ht="13.5" customHeight="1" x14ac:dyDescent="0.25">
      <c r="A345" s="2"/>
      <c r="E345" s="2"/>
      <c r="K345" s="2"/>
      <c r="P345" s="40"/>
      <c r="R345" s="2"/>
      <c r="W345" s="40"/>
      <c r="X345" s="2"/>
    </row>
    <row r="346" spans="1:24" ht="13.5" customHeight="1" x14ac:dyDescent="0.25">
      <c r="A346" s="2"/>
      <c r="E346" s="2"/>
      <c r="K346" s="2"/>
      <c r="P346" s="40"/>
      <c r="R346" s="2"/>
      <c r="W346" s="40"/>
      <c r="X346" s="2"/>
    </row>
    <row r="347" spans="1:24" ht="13.5" customHeight="1" x14ac:dyDescent="0.25">
      <c r="A347" s="2"/>
      <c r="E347" s="2"/>
      <c r="K347" s="2"/>
      <c r="P347" s="40"/>
      <c r="R347" s="2"/>
      <c r="W347" s="40"/>
      <c r="X347" s="2"/>
    </row>
    <row r="348" spans="1:24" ht="13.5" customHeight="1" x14ac:dyDescent="0.25">
      <c r="A348" s="2"/>
      <c r="E348" s="2"/>
      <c r="K348" s="2"/>
      <c r="P348" s="40"/>
      <c r="R348" s="2"/>
      <c r="W348" s="40"/>
      <c r="X348" s="2"/>
    </row>
    <row r="349" spans="1:24" ht="13.5" customHeight="1" x14ac:dyDescent="0.25">
      <c r="A349" s="2"/>
      <c r="E349" s="2"/>
      <c r="K349" s="2"/>
      <c r="P349" s="40"/>
      <c r="R349" s="2"/>
      <c r="W349" s="40"/>
      <c r="X349" s="2"/>
    </row>
    <row r="350" spans="1:24" ht="13.5" customHeight="1" x14ac:dyDescent="0.25">
      <c r="A350" s="2"/>
      <c r="E350" s="2"/>
      <c r="K350" s="2"/>
      <c r="P350" s="40"/>
      <c r="R350" s="2"/>
      <c r="W350" s="40"/>
      <c r="X350" s="2"/>
    </row>
    <row r="351" spans="1:24" ht="13.5" customHeight="1" x14ac:dyDescent="0.25">
      <c r="A351" s="2"/>
      <c r="E351" s="2"/>
      <c r="K351" s="2"/>
      <c r="P351" s="40"/>
      <c r="R351" s="2"/>
      <c r="W351" s="40"/>
      <c r="X351" s="2"/>
    </row>
    <row r="352" spans="1:24" ht="13.5" customHeight="1" x14ac:dyDescent="0.25">
      <c r="A352" s="2"/>
      <c r="E352" s="2"/>
      <c r="K352" s="2"/>
      <c r="P352" s="40"/>
      <c r="R352" s="2"/>
      <c r="W352" s="40"/>
      <c r="X352" s="2"/>
    </row>
    <row r="353" spans="1:24" ht="13.5" customHeight="1" x14ac:dyDescent="0.25">
      <c r="A353" s="2"/>
      <c r="E353" s="2"/>
      <c r="K353" s="2"/>
      <c r="P353" s="40"/>
      <c r="R353" s="2"/>
      <c r="W353" s="40"/>
      <c r="X353" s="2"/>
    </row>
    <row r="354" spans="1:24" ht="13.5" customHeight="1" x14ac:dyDescent="0.25">
      <c r="A354" s="2"/>
      <c r="E354" s="2"/>
      <c r="K354" s="2"/>
      <c r="P354" s="40"/>
      <c r="R354" s="2"/>
      <c r="W354" s="40"/>
      <c r="X354" s="2"/>
    </row>
    <row r="355" spans="1:24" ht="13.5" customHeight="1" x14ac:dyDescent="0.25">
      <c r="A355" s="2"/>
      <c r="E355" s="2"/>
      <c r="K355" s="2"/>
      <c r="P355" s="40"/>
      <c r="R355" s="2"/>
      <c r="W355" s="40"/>
      <c r="X355" s="2"/>
    </row>
    <row r="356" spans="1:24" ht="13.5" customHeight="1" x14ac:dyDescent="0.25">
      <c r="A356" s="2"/>
      <c r="E356" s="2"/>
      <c r="K356" s="2"/>
      <c r="P356" s="40"/>
      <c r="R356" s="2"/>
      <c r="W356" s="40"/>
      <c r="X356" s="2"/>
    </row>
    <row r="357" spans="1:24" ht="13.5" customHeight="1" x14ac:dyDescent="0.25">
      <c r="A357" s="2"/>
      <c r="E357" s="2"/>
      <c r="K357" s="2"/>
      <c r="P357" s="40"/>
      <c r="R357" s="2"/>
      <c r="W357" s="40"/>
      <c r="X357" s="2"/>
    </row>
    <row r="358" spans="1:24" ht="13.5" customHeight="1" x14ac:dyDescent="0.25">
      <c r="A358" s="2"/>
      <c r="E358" s="2"/>
      <c r="K358" s="2"/>
      <c r="P358" s="40"/>
      <c r="R358" s="2"/>
      <c r="W358" s="40"/>
      <c r="X358" s="2"/>
    </row>
    <row r="359" spans="1:24" ht="13.5" customHeight="1" x14ac:dyDescent="0.25">
      <c r="A359" s="2"/>
      <c r="E359" s="2"/>
      <c r="K359" s="2"/>
      <c r="P359" s="40"/>
      <c r="R359" s="2"/>
      <c r="W359" s="40"/>
      <c r="X359" s="2"/>
    </row>
    <row r="360" spans="1:24" ht="13.5" customHeight="1" x14ac:dyDescent="0.25">
      <c r="A360" s="2"/>
      <c r="E360" s="2"/>
      <c r="K360" s="2"/>
      <c r="P360" s="40"/>
      <c r="R360" s="2"/>
      <c r="W360" s="40"/>
      <c r="X360" s="2"/>
    </row>
    <row r="361" spans="1:24" ht="13.5" customHeight="1" x14ac:dyDescent="0.25">
      <c r="A361" s="2"/>
      <c r="E361" s="2"/>
      <c r="K361" s="2"/>
      <c r="P361" s="40"/>
      <c r="R361" s="2"/>
      <c r="W361" s="40"/>
      <c r="X361" s="2"/>
    </row>
    <row r="362" spans="1:24" ht="13.5" customHeight="1" x14ac:dyDescent="0.25">
      <c r="A362" s="2"/>
      <c r="E362" s="2"/>
      <c r="K362" s="2"/>
      <c r="P362" s="40"/>
      <c r="R362" s="2"/>
      <c r="W362" s="40"/>
      <c r="X362" s="2"/>
    </row>
    <row r="363" spans="1:24" ht="13.5" customHeight="1" x14ac:dyDescent="0.25">
      <c r="A363" s="2"/>
      <c r="E363" s="2"/>
      <c r="K363" s="2"/>
      <c r="P363" s="40"/>
      <c r="R363" s="2"/>
      <c r="W363" s="40"/>
      <c r="X363" s="2"/>
    </row>
    <row r="364" spans="1:24" ht="13.5" customHeight="1" x14ac:dyDescent="0.25">
      <c r="A364" s="2"/>
      <c r="E364" s="2"/>
      <c r="K364" s="2"/>
      <c r="P364" s="40"/>
      <c r="R364" s="2"/>
      <c r="W364" s="40"/>
      <c r="X364" s="2"/>
    </row>
    <row r="365" spans="1:24" ht="13.5" customHeight="1" x14ac:dyDescent="0.25">
      <c r="A365" s="2"/>
      <c r="E365" s="2"/>
      <c r="K365" s="2"/>
      <c r="P365" s="40"/>
      <c r="R365" s="2"/>
      <c r="W365" s="40"/>
      <c r="X365" s="2"/>
    </row>
    <row r="366" spans="1:24" ht="13.5" customHeight="1" x14ac:dyDescent="0.25">
      <c r="A366" s="2"/>
      <c r="E366" s="2"/>
      <c r="K366" s="2"/>
      <c r="P366" s="40"/>
      <c r="R366" s="2"/>
      <c r="W366" s="40"/>
      <c r="X366" s="2"/>
    </row>
    <row r="367" spans="1:24" ht="13.5" customHeight="1" x14ac:dyDescent="0.25">
      <c r="A367" s="2"/>
      <c r="E367" s="2"/>
      <c r="K367" s="2"/>
      <c r="P367" s="40"/>
      <c r="R367" s="2"/>
      <c r="W367" s="40"/>
      <c r="X367" s="2"/>
    </row>
    <row r="368" spans="1:24" ht="13.5" customHeight="1" x14ac:dyDescent="0.25">
      <c r="A368" s="2"/>
      <c r="E368" s="2"/>
      <c r="K368" s="2"/>
      <c r="P368" s="40"/>
      <c r="R368" s="2"/>
      <c r="W368" s="40"/>
      <c r="X368" s="2"/>
    </row>
    <row r="369" spans="1:24" ht="13.5" customHeight="1" x14ac:dyDescent="0.25">
      <c r="A369" s="2"/>
      <c r="E369" s="2"/>
      <c r="K369" s="2"/>
      <c r="P369" s="40"/>
      <c r="R369" s="2"/>
      <c r="W369" s="40"/>
      <c r="X369" s="2"/>
    </row>
    <row r="370" spans="1:24" ht="13.5" customHeight="1" x14ac:dyDescent="0.25">
      <c r="A370" s="2"/>
      <c r="E370" s="2"/>
      <c r="K370" s="2"/>
      <c r="P370" s="40"/>
      <c r="R370" s="2"/>
      <c r="W370" s="40"/>
      <c r="X370" s="2"/>
    </row>
    <row r="371" spans="1:24" ht="13.5" customHeight="1" x14ac:dyDescent="0.25">
      <c r="A371" s="2"/>
      <c r="E371" s="2"/>
      <c r="K371" s="2"/>
      <c r="P371" s="40"/>
      <c r="R371" s="2"/>
      <c r="W371" s="40"/>
      <c r="X371" s="2"/>
    </row>
    <row r="372" spans="1:24" ht="13.5" customHeight="1" x14ac:dyDescent="0.25">
      <c r="A372" s="2"/>
      <c r="E372" s="2"/>
      <c r="K372" s="2"/>
      <c r="P372" s="40"/>
      <c r="R372" s="2"/>
      <c r="W372" s="40"/>
      <c r="X372" s="2"/>
    </row>
    <row r="373" spans="1:24" ht="13.5" customHeight="1" x14ac:dyDescent="0.25">
      <c r="A373" s="2"/>
      <c r="E373" s="2"/>
      <c r="K373" s="2"/>
      <c r="P373" s="40"/>
      <c r="R373" s="2"/>
      <c r="W373" s="40"/>
      <c r="X373" s="2"/>
    </row>
    <row r="374" spans="1:24" ht="13.5" customHeight="1" x14ac:dyDescent="0.25">
      <c r="A374" s="2"/>
      <c r="E374" s="2"/>
      <c r="K374" s="2"/>
      <c r="P374" s="40"/>
      <c r="R374" s="2"/>
      <c r="W374" s="40"/>
      <c r="X374" s="2"/>
    </row>
    <row r="375" spans="1:24" ht="13.5" customHeight="1" x14ac:dyDescent="0.25">
      <c r="A375" s="2"/>
      <c r="E375" s="2"/>
      <c r="K375" s="2"/>
      <c r="P375" s="40"/>
      <c r="R375" s="2"/>
      <c r="W375" s="40"/>
      <c r="X375" s="2"/>
    </row>
    <row r="376" spans="1:24" ht="13.5" customHeight="1" x14ac:dyDescent="0.25">
      <c r="A376" s="2"/>
      <c r="E376" s="2"/>
      <c r="K376" s="2"/>
      <c r="P376" s="40"/>
      <c r="R376" s="2"/>
      <c r="W376" s="40"/>
      <c r="X376" s="2"/>
    </row>
    <row r="377" spans="1:24" ht="13.5" customHeight="1" x14ac:dyDescent="0.25">
      <c r="A377" s="2"/>
      <c r="E377" s="2"/>
      <c r="K377" s="2"/>
      <c r="P377" s="40"/>
      <c r="R377" s="2"/>
      <c r="W377" s="40"/>
      <c r="X377" s="2"/>
    </row>
    <row r="378" spans="1:24" ht="13.5" customHeight="1" x14ac:dyDescent="0.25">
      <c r="A378" s="2"/>
      <c r="E378" s="2"/>
      <c r="K378" s="2"/>
      <c r="P378" s="40"/>
      <c r="R378" s="2"/>
      <c r="W378" s="40"/>
      <c r="X378" s="2"/>
    </row>
    <row r="379" spans="1:24" ht="13.5" customHeight="1" x14ac:dyDescent="0.25">
      <c r="A379" s="2"/>
      <c r="E379" s="2"/>
      <c r="K379" s="2"/>
      <c r="P379" s="40"/>
      <c r="R379" s="2"/>
      <c r="W379" s="40"/>
      <c r="X379" s="2"/>
    </row>
    <row r="380" spans="1:24" ht="13.5" customHeight="1" x14ac:dyDescent="0.25">
      <c r="A380" s="2"/>
      <c r="E380" s="2"/>
      <c r="K380" s="2"/>
      <c r="P380" s="40"/>
      <c r="R380" s="2"/>
      <c r="W380" s="40"/>
      <c r="X380" s="2"/>
    </row>
    <row r="381" spans="1:24" ht="13.5" customHeight="1" x14ac:dyDescent="0.25">
      <c r="A381" s="2"/>
      <c r="E381" s="2"/>
      <c r="K381" s="2"/>
      <c r="P381" s="40"/>
      <c r="R381" s="2"/>
      <c r="W381" s="40"/>
      <c r="X381" s="2"/>
    </row>
    <row r="382" spans="1:24" ht="13.5" customHeight="1" x14ac:dyDescent="0.25">
      <c r="A382" s="2"/>
      <c r="E382" s="2"/>
      <c r="K382" s="2"/>
      <c r="P382" s="40"/>
      <c r="R382" s="2"/>
      <c r="W382" s="40"/>
      <c r="X382" s="2"/>
    </row>
    <row r="383" spans="1:24" ht="13.5" customHeight="1" x14ac:dyDescent="0.25">
      <c r="A383" s="2"/>
      <c r="E383" s="2"/>
      <c r="K383" s="2"/>
      <c r="P383" s="40"/>
      <c r="R383" s="2"/>
      <c r="W383" s="40"/>
      <c r="X383" s="2"/>
    </row>
    <row r="384" spans="1:24" ht="13.5" customHeight="1" x14ac:dyDescent="0.25">
      <c r="A384" s="2"/>
      <c r="E384" s="2"/>
      <c r="K384" s="2"/>
      <c r="P384" s="40"/>
      <c r="R384" s="2"/>
      <c r="W384" s="40"/>
      <c r="X384" s="2"/>
    </row>
    <row r="385" spans="1:24" ht="13.5" customHeight="1" x14ac:dyDescent="0.25">
      <c r="A385" s="2"/>
      <c r="E385" s="2"/>
      <c r="K385" s="2"/>
      <c r="P385" s="40"/>
      <c r="R385" s="2"/>
      <c r="W385" s="40"/>
      <c r="X385" s="2"/>
    </row>
    <row r="386" spans="1:24" ht="13.5" customHeight="1" x14ac:dyDescent="0.25">
      <c r="A386" s="2"/>
      <c r="E386" s="2"/>
      <c r="K386" s="2"/>
      <c r="P386" s="40"/>
      <c r="R386" s="2"/>
      <c r="W386" s="40"/>
      <c r="X386" s="2"/>
    </row>
    <row r="387" spans="1:24" ht="13.5" customHeight="1" x14ac:dyDescent="0.25">
      <c r="A387" s="2"/>
      <c r="E387" s="2"/>
      <c r="K387" s="2"/>
      <c r="P387" s="40"/>
      <c r="R387" s="2"/>
      <c r="W387" s="40"/>
      <c r="X387" s="2"/>
    </row>
    <row r="388" spans="1:24" ht="13.5" customHeight="1" x14ac:dyDescent="0.25">
      <c r="A388" s="2"/>
      <c r="E388" s="2"/>
      <c r="K388" s="2"/>
      <c r="P388" s="40"/>
      <c r="R388" s="2"/>
      <c r="W388" s="40"/>
      <c r="X388" s="2"/>
    </row>
    <row r="389" spans="1:24" ht="13.5" customHeight="1" x14ac:dyDescent="0.25">
      <c r="A389" s="2"/>
      <c r="E389" s="2"/>
      <c r="K389" s="2"/>
      <c r="P389" s="40"/>
      <c r="R389" s="2"/>
      <c r="W389" s="40"/>
      <c r="X389" s="2"/>
    </row>
    <row r="390" spans="1:24" ht="13.5" customHeight="1" x14ac:dyDescent="0.25">
      <c r="A390" s="2"/>
      <c r="E390" s="2"/>
      <c r="K390" s="2"/>
      <c r="P390" s="40"/>
      <c r="R390" s="2"/>
      <c r="W390" s="40"/>
      <c r="X390" s="2"/>
    </row>
    <row r="391" spans="1:24" ht="13.5" customHeight="1" x14ac:dyDescent="0.25">
      <c r="A391" s="2"/>
      <c r="E391" s="2"/>
      <c r="K391" s="2"/>
      <c r="P391" s="40"/>
      <c r="R391" s="2"/>
      <c r="W391" s="40"/>
      <c r="X391" s="2"/>
    </row>
    <row r="392" spans="1:24" ht="13.5" customHeight="1" x14ac:dyDescent="0.25">
      <c r="A392" s="2"/>
      <c r="E392" s="2"/>
      <c r="K392" s="2"/>
      <c r="P392" s="40"/>
      <c r="R392" s="2"/>
      <c r="W392" s="40"/>
      <c r="X392" s="2"/>
    </row>
    <row r="393" spans="1:24" ht="13.5" customHeight="1" x14ac:dyDescent="0.25">
      <c r="A393" s="2"/>
      <c r="E393" s="2"/>
      <c r="K393" s="2"/>
      <c r="P393" s="40"/>
      <c r="R393" s="2"/>
      <c r="W393" s="40"/>
      <c r="X393" s="2"/>
    </row>
    <row r="394" spans="1:24" ht="13.5" customHeight="1" x14ac:dyDescent="0.25">
      <c r="A394" s="2"/>
      <c r="E394" s="2"/>
      <c r="K394" s="2"/>
      <c r="P394" s="40"/>
      <c r="R394" s="2"/>
      <c r="W394" s="40"/>
      <c r="X394" s="2"/>
    </row>
    <row r="395" spans="1:24" ht="13.5" customHeight="1" x14ac:dyDescent="0.25">
      <c r="A395" s="2"/>
      <c r="E395" s="2"/>
      <c r="K395" s="2"/>
      <c r="P395" s="40"/>
      <c r="R395" s="2"/>
      <c r="W395" s="40"/>
      <c r="X395" s="2"/>
    </row>
    <row r="396" spans="1:24" ht="13.5" customHeight="1" x14ac:dyDescent="0.25">
      <c r="A396" s="2"/>
      <c r="E396" s="2"/>
      <c r="K396" s="2"/>
      <c r="P396" s="40"/>
      <c r="R396" s="2"/>
      <c r="W396" s="40"/>
      <c r="X396" s="2"/>
    </row>
    <row r="397" spans="1:24" ht="13.5" customHeight="1" x14ac:dyDescent="0.25">
      <c r="A397" s="2"/>
      <c r="E397" s="2"/>
      <c r="K397" s="2"/>
      <c r="P397" s="40"/>
      <c r="R397" s="2"/>
      <c r="W397" s="40"/>
      <c r="X397" s="2"/>
    </row>
    <row r="398" spans="1:24" ht="13.5" customHeight="1" x14ac:dyDescent="0.25">
      <c r="A398" s="2"/>
      <c r="E398" s="2"/>
      <c r="K398" s="2"/>
      <c r="P398" s="40"/>
      <c r="R398" s="2"/>
      <c r="W398" s="40"/>
      <c r="X398" s="2"/>
    </row>
    <row r="399" spans="1:24" ht="13.5" customHeight="1" x14ac:dyDescent="0.25">
      <c r="A399" s="2"/>
      <c r="E399" s="2"/>
      <c r="K399" s="2"/>
      <c r="P399" s="40"/>
      <c r="R399" s="2"/>
      <c r="W399" s="40"/>
      <c r="X399" s="2"/>
    </row>
    <row r="400" spans="1:24" ht="13.5" customHeight="1" x14ac:dyDescent="0.25">
      <c r="A400" s="2"/>
      <c r="E400" s="2"/>
      <c r="K400" s="2"/>
      <c r="P400" s="40"/>
      <c r="R400" s="2"/>
      <c r="W400" s="40"/>
      <c r="X400" s="2"/>
    </row>
    <row r="401" spans="1:24" ht="13.5" customHeight="1" x14ac:dyDescent="0.25">
      <c r="A401" s="2"/>
      <c r="E401" s="2"/>
      <c r="K401" s="2"/>
      <c r="P401" s="40"/>
      <c r="R401" s="2"/>
      <c r="W401" s="40"/>
      <c r="X401" s="2"/>
    </row>
    <row r="402" spans="1:24" ht="13.5" customHeight="1" x14ac:dyDescent="0.25">
      <c r="A402" s="2"/>
      <c r="E402" s="2"/>
      <c r="K402" s="2"/>
      <c r="P402" s="40"/>
      <c r="R402" s="2"/>
      <c r="W402" s="40"/>
      <c r="X402" s="2"/>
    </row>
    <row r="403" spans="1:24" ht="13.5" customHeight="1" x14ac:dyDescent="0.25">
      <c r="A403" s="2"/>
      <c r="E403" s="2"/>
      <c r="K403" s="2"/>
      <c r="P403" s="40"/>
      <c r="R403" s="2"/>
      <c r="W403" s="40"/>
      <c r="X403" s="2"/>
    </row>
    <row r="404" spans="1:24" ht="13.5" customHeight="1" x14ac:dyDescent="0.25">
      <c r="A404" s="2"/>
      <c r="E404" s="2"/>
      <c r="K404" s="2"/>
      <c r="P404" s="40"/>
      <c r="R404" s="2"/>
      <c r="W404" s="40"/>
      <c r="X404" s="2"/>
    </row>
    <row r="405" spans="1:24" ht="13.5" customHeight="1" x14ac:dyDescent="0.25">
      <c r="A405" s="2"/>
      <c r="E405" s="2"/>
      <c r="K405" s="2"/>
      <c r="P405" s="40"/>
      <c r="R405" s="2"/>
      <c r="W405" s="40"/>
      <c r="X405" s="2"/>
    </row>
    <row r="406" spans="1:24" ht="13.5" customHeight="1" x14ac:dyDescent="0.25">
      <c r="A406" s="2"/>
      <c r="E406" s="2"/>
      <c r="K406" s="2"/>
      <c r="P406" s="40"/>
      <c r="R406" s="2"/>
      <c r="W406" s="40"/>
      <c r="X406" s="2"/>
    </row>
    <row r="407" spans="1:24" ht="13.5" customHeight="1" x14ac:dyDescent="0.25">
      <c r="A407" s="2"/>
      <c r="E407" s="2"/>
      <c r="K407" s="2"/>
      <c r="P407" s="40"/>
      <c r="R407" s="2"/>
      <c r="W407" s="40"/>
      <c r="X407" s="2"/>
    </row>
    <row r="408" spans="1:24" ht="13.5" customHeight="1" x14ac:dyDescent="0.25">
      <c r="A408" s="2"/>
      <c r="E408" s="2"/>
      <c r="K408" s="2"/>
      <c r="P408" s="40"/>
      <c r="R408" s="2"/>
      <c r="W408" s="40"/>
      <c r="X408" s="2"/>
    </row>
    <row r="409" spans="1:24" ht="13.5" customHeight="1" x14ac:dyDescent="0.25">
      <c r="A409" s="2"/>
      <c r="E409" s="2"/>
      <c r="K409" s="2"/>
      <c r="P409" s="40"/>
      <c r="R409" s="2"/>
      <c r="W409" s="40"/>
      <c r="X409" s="2"/>
    </row>
    <row r="410" spans="1:24" ht="13.5" customHeight="1" x14ac:dyDescent="0.25">
      <c r="A410" s="2"/>
      <c r="E410" s="2"/>
      <c r="K410" s="2"/>
      <c r="P410" s="40"/>
      <c r="R410" s="2"/>
      <c r="W410" s="40"/>
      <c r="X410" s="2"/>
    </row>
    <row r="411" spans="1:24" ht="13.5" customHeight="1" x14ac:dyDescent="0.25">
      <c r="A411" s="2"/>
      <c r="E411" s="2"/>
      <c r="K411" s="2"/>
      <c r="P411" s="40"/>
      <c r="R411" s="2"/>
      <c r="W411" s="40"/>
      <c r="X411" s="2"/>
    </row>
    <row r="412" spans="1:24" ht="13.5" customHeight="1" x14ac:dyDescent="0.25">
      <c r="A412" s="2"/>
      <c r="E412" s="2"/>
      <c r="K412" s="2"/>
      <c r="P412" s="40"/>
      <c r="R412" s="2"/>
      <c r="W412" s="40"/>
      <c r="X412" s="2"/>
    </row>
    <row r="413" spans="1:24" ht="13.5" customHeight="1" x14ac:dyDescent="0.25">
      <c r="A413" s="2"/>
      <c r="E413" s="2"/>
      <c r="K413" s="2"/>
      <c r="P413" s="40"/>
      <c r="R413" s="2"/>
      <c r="W413" s="40"/>
      <c r="X413" s="2"/>
    </row>
    <row r="414" spans="1:24" ht="13.5" customHeight="1" x14ac:dyDescent="0.25">
      <c r="A414" s="2"/>
      <c r="E414" s="2"/>
      <c r="K414" s="2"/>
      <c r="P414" s="40"/>
      <c r="R414" s="2"/>
      <c r="W414" s="40"/>
      <c r="X414" s="2"/>
    </row>
    <row r="415" spans="1:24" ht="13.5" customHeight="1" x14ac:dyDescent="0.25">
      <c r="A415" s="2"/>
      <c r="E415" s="2"/>
      <c r="K415" s="2"/>
      <c r="P415" s="40"/>
      <c r="R415" s="2"/>
      <c r="W415" s="40"/>
      <c r="X415" s="2"/>
    </row>
    <row r="416" spans="1:24" ht="13.5" customHeight="1" x14ac:dyDescent="0.25">
      <c r="A416" s="2"/>
      <c r="E416" s="2"/>
      <c r="K416" s="2"/>
      <c r="P416" s="40"/>
      <c r="R416" s="2"/>
      <c r="W416" s="40"/>
      <c r="X416" s="2"/>
    </row>
    <row r="417" spans="1:24" ht="13.5" customHeight="1" x14ac:dyDescent="0.25">
      <c r="A417" s="2"/>
      <c r="E417" s="2"/>
      <c r="K417" s="2"/>
      <c r="P417" s="40"/>
      <c r="R417" s="2"/>
      <c r="W417" s="40"/>
      <c r="X417" s="2"/>
    </row>
    <row r="418" spans="1:24" ht="13.5" customHeight="1" x14ac:dyDescent="0.25">
      <c r="A418" s="2"/>
      <c r="E418" s="2"/>
      <c r="K418" s="2"/>
      <c r="P418" s="40"/>
      <c r="R418" s="2"/>
      <c r="W418" s="40"/>
      <c r="X418" s="2"/>
    </row>
    <row r="419" spans="1:24" ht="13.5" customHeight="1" x14ac:dyDescent="0.25">
      <c r="A419" s="2"/>
      <c r="E419" s="2"/>
      <c r="K419" s="2"/>
      <c r="P419" s="40"/>
      <c r="R419" s="2"/>
      <c r="W419" s="40"/>
      <c r="X419" s="2"/>
    </row>
    <row r="420" spans="1:24" ht="13.5" customHeight="1" x14ac:dyDescent="0.25">
      <c r="A420" s="2"/>
      <c r="E420" s="2"/>
      <c r="K420" s="2"/>
      <c r="P420" s="40"/>
      <c r="R420" s="2"/>
      <c r="W420" s="40"/>
      <c r="X420" s="2"/>
    </row>
    <row r="421" spans="1:24" ht="13.5" customHeight="1" x14ac:dyDescent="0.25">
      <c r="A421" s="2"/>
      <c r="E421" s="2"/>
      <c r="K421" s="2"/>
      <c r="P421" s="40"/>
      <c r="R421" s="2"/>
      <c r="W421" s="40"/>
      <c r="X421" s="2"/>
    </row>
    <row r="422" spans="1:24" ht="13.5" customHeight="1" x14ac:dyDescent="0.25">
      <c r="A422" s="2"/>
      <c r="E422" s="2"/>
      <c r="K422" s="2"/>
      <c r="P422" s="40"/>
      <c r="R422" s="2"/>
      <c r="W422" s="40"/>
      <c r="X422" s="2"/>
    </row>
    <row r="423" spans="1:24" ht="13.5" customHeight="1" x14ac:dyDescent="0.25">
      <c r="A423" s="2"/>
      <c r="E423" s="2"/>
      <c r="K423" s="2"/>
      <c r="P423" s="40"/>
      <c r="R423" s="2"/>
      <c r="W423" s="40"/>
      <c r="X423" s="2"/>
    </row>
    <row r="424" spans="1:24" ht="13.5" customHeight="1" x14ac:dyDescent="0.25">
      <c r="A424" s="2"/>
      <c r="E424" s="2"/>
      <c r="K424" s="2"/>
      <c r="P424" s="40"/>
      <c r="R424" s="2"/>
      <c r="W424" s="40"/>
      <c r="X424" s="2"/>
    </row>
    <row r="425" spans="1:24" ht="13.5" customHeight="1" x14ac:dyDescent="0.25">
      <c r="A425" s="2"/>
      <c r="E425" s="2"/>
      <c r="K425" s="2"/>
      <c r="P425" s="40"/>
      <c r="R425" s="2"/>
      <c r="W425" s="40"/>
      <c r="X425" s="2"/>
    </row>
    <row r="426" spans="1:24" ht="13.5" customHeight="1" x14ac:dyDescent="0.25">
      <c r="A426" s="2"/>
      <c r="E426" s="2"/>
      <c r="K426" s="2"/>
      <c r="P426" s="40"/>
      <c r="R426" s="2"/>
      <c r="W426" s="40"/>
      <c r="X426" s="2"/>
    </row>
    <row r="427" spans="1:24" ht="13.5" customHeight="1" x14ac:dyDescent="0.25">
      <c r="A427" s="2"/>
      <c r="E427" s="2"/>
      <c r="K427" s="2"/>
      <c r="P427" s="40"/>
      <c r="R427" s="2"/>
      <c r="W427" s="40"/>
      <c r="X427" s="2"/>
    </row>
    <row r="428" spans="1:24" ht="13.5" customHeight="1" x14ac:dyDescent="0.25">
      <c r="A428" s="2"/>
      <c r="E428" s="2"/>
      <c r="K428" s="2"/>
      <c r="P428" s="40"/>
      <c r="R428" s="2"/>
      <c r="W428" s="40"/>
      <c r="X428" s="2"/>
    </row>
    <row r="429" spans="1:24" ht="13.5" customHeight="1" x14ac:dyDescent="0.25">
      <c r="A429" s="2"/>
      <c r="E429" s="2"/>
      <c r="K429" s="2"/>
      <c r="P429" s="40"/>
      <c r="R429" s="2"/>
      <c r="W429" s="40"/>
      <c r="X429" s="2"/>
    </row>
    <row r="430" spans="1:24" ht="13.5" customHeight="1" x14ac:dyDescent="0.25">
      <c r="A430" s="2"/>
      <c r="E430" s="2"/>
      <c r="K430" s="2"/>
      <c r="P430" s="40"/>
      <c r="R430" s="2"/>
      <c r="W430" s="40"/>
      <c r="X430" s="2"/>
    </row>
    <row r="431" spans="1:24" ht="13.5" customHeight="1" x14ac:dyDescent="0.25">
      <c r="A431" s="2"/>
      <c r="E431" s="2"/>
      <c r="K431" s="2"/>
      <c r="P431" s="40"/>
      <c r="R431" s="2"/>
      <c r="W431" s="40"/>
      <c r="X431" s="2"/>
    </row>
    <row r="432" spans="1:24" ht="13.5" customHeight="1" x14ac:dyDescent="0.25">
      <c r="A432" s="2"/>
      <c r="E432" s="2"/>
      <c r="K432" s="2"/>
      <c r="P432" s="40"/>
      <c r="R432" s="2"/>
      <c r="W432" s="40"/>
      <c r="X432" s="2"/>
    </row>
    <row r="433" spans="1:24" ht="13.5" customHeight="1" x14ac:dyDescent="0.25">
      <c r="A433" s="2"/>
      <c r="E433" s="2"/>
      <c r="K433" s="2"/>
      <c r="P433" s="40"/>
      <c r="R433" s="2"/>
      <c r="W433" s="40"/>
      <c r="X433" s="2"/>
    </row>
    <row r="434" spans="1:24" ht="13.5" customHeight="1" x14ac:dyDescent="0.25">
      <c r="A434" s="2"/>
      <c r="E434" s="2"/>
      <c r="K434" s="2"/>
      <c r="P434" s="40"/>
      <c r="R434" s="2"/>
      <c r="W434" s="40"/>
      <c r="X434" s="2"/>
    </row>
    <row r="435" spans="1:24" ht="13.5" customHeight="1" x14ac:dyDescent="0.25">
      <c r="A435" s="2"/>
      <c r="E435" s="2"/>
      <c r="K435" s="2"/>
      <c r="P435" s="40"/>
      <c r="R435" s="2"/>
      <c r="W435" s="40"/>
      <c r="X435" s="2"/>
    </row>
    <row r="436" spans="1:24" ht="13.5" customHeight="1" x14ac:dyDescent="0.25">
      <c r="A436" s="2"/>
      <c r="E436" s="2"/>
      <c r="K436" s="2"/>
      <c r="P436" s="40"/>
      <c r="R436" s="2"/>
      <c r="W436" s="40"/>
      <c r="X436" s="2"/>
    </row>
    <row r="437" spans="1:24" ht="13.5" customHeight="1" x14ac:dyDescent="0.25">
      <c r="A437" s="2"/>
      <c r="E437" s="2"/>
      <c r="K437" s="2"/>
      <c r="P437" s="40"/>
      <c r="R437" s="2"/>
      <c r="W437" s="40"/>
      <c r="X437" s="2"/>
    </row>
    <row r="438" spans="1:24" ht="13.5" customHeight="1" x14ac:dyDescent="0.25">
      <c r="A438" s="2"/>
      <c r="E438" s="2"/>
      <c r="K438" s="2"/>
      <c r="P438" s="40"/>
      <c r="R438" s="2"/>
      <c r="W438" s="40"/>
      <c r="X438" s="2"/>
    </row>
    <row r="439" spans="1:24" ht="13.5" customHeight="1" x14ac:dyDescent="0.25">
      <c r="A439" s="2"/>
      <c r="E439" s="2"/>
      <c r="K439" s="2"/>
      <c r="P439" s="40"/>
      <c r="R439" s="2"/>
      <c r="W439" s="40"/>
      <c r="X439" s="2"/>
    </row>
    <row r="440" spans="1:24" ht="13.5" customHeight="1" x14ac:dyDescent="0.25">
      <c r="A440" s="2"/>
      <c r="E440" s="2"/>
      <c r="K440" s="2"/>
      <c r="P440" s="40"/>
      <c r="R440" s="2"/>
      <c r="W440" s="40"/>
      <c r="X440" s="2"/>
    </row>
    <row r="441" spans="1:24" ht="13.5" customHeight="1" x14ac:dyDescent="0.25">
      <c r="A441" s="2"/>
      <c r="E441" s="2"/>
      <c r="K441" s="2"/>
      <c r="P441" s="40"/>
      <c r="R441" s="2"/>
      <c r="W441" s="40"/>
      <c r="X441" s="2"/>
    </row>
    <row r="442" spans="1:24" ht="13.5" customHeight="1" x14ac:dyDescent="0.25">
      <c r="A442" s="2"/>
      <c r="E442" s="2"/>
      <c r="K442" s="2"/>
      <c r="P442" s="40"/>
      <c r="R442" s="2"/>
      <c r="W442" s="40"/>
      <c r="X442" s="2"/>
    </row>
    <row r="443" spans="1:24" ht="13.5" customHeight="1" x14ac:dyDescent="0.25">
      <c r="A443" s="2"/>
      <c r="E443" s="2"/>
      <c r="K443" s="2"/>
      <c r="P443" s="40"/>
      <c r="R443" s="2"/>
      <c r="W443" s="40"/>
      <c r="X443" s="2"/>
    </row>
    <row r="444" spans="1:24" ht="13.5" customHeight="1" x14ac:dyDescent="0.25">
      <c r="A444" s="2"/>
      <c r="E444" s="2"/>
      <c r="K444" s="2"/>
      <c r="P444" s="40"/>
      <c r="R444" s="2"/>
      <c r="W444" s="40"/>
      <c r="X444" s="2"/>
    </row>
    <row r="445" spans="1:24" ht="13.5" customHeight="1" x14ac:dyDescent="0.25">
      <c r="A445" s="2"/>
      <c r="E445" s="2"/>
      <c r="K445" s="2"/>
      <c r="P445" s="40"/>
      <c r="R445" s="2"/>
      <c r="W445" s="40"/>
      <c r="X445" s="2"/>
    </row>
    <row r="446" spans="1:24" ht="13.5" customHeight="1" x14ac:dyDescent="0.25">
      <c r="A446" s="2"/>
      <c r="E446" s="2"/>
      <c r="K446" s="2"/>
      <c r="P446" s="40"/>
      <c r="R446" s="2"/>
      <c r="W446" s="40"/>
      <c r="X446" s="2"/>
    </row>
    <row r="447" spans="1:24" ht="13.5" customHeight="1" x14ac:dyDescent="0.25">
      <c r="A447" s="2"/>
      <c r="E447" s="2"/>
      <c r="K447" s="2"/>
      <c r="P447" s="40"/>
      <c r="R447" s="2"/>
      <c r="W447" s="40"/>
      <c r="X447" s="2"/>
    </row>
    <row r="448" spans="1:24" ht="13.5" customHeight="1" x14ac:dyDescent="0.25">
      <c r="A448" s="2"/>
      <c r="E448" s="2"/>
      <c r="K448" s="2"/>
      <c r="P448" s="40"/>
      <c r="R448" s="2"/>
      <c r="W448" s="40"/>
      <c r="X448" s="2"/>
    </row>
    <row r="449" spans="1:24" ht="13.5" customHeight="1" x14ac:dyDescent="0.25">
      <c r="A449" s="2"/>
      <c r="E449" s="2"/>
      <c r="K449" s="2"/>
      <c r="P449" s="40"/>
      <c r="R449" s="2"/>
      <c r="W449" s="40"/>
      <c r="X449" s="2"/>
    </row>
    <row r="450" spans="1:24" ht="13.5" customHeight="1" x14ac:dyDescent="0.25">
      <c r="A450" s="2"/>
      <c r="E450" s="2"/>
      <c r="K450" s="2"/>
      <c r="P450" s="40"/>
      <c r="R450" s="2"/>
      <c r="W450" s="40"/>
      <c r="X450" s="2"/>
    </row>
    <row r="451" spans="1:24" ht="13.5" customHeight="1" x14ac:dyDescent="0.25">
      <c r="A451" s="2"/>
      <c r="E451" s="2"/>
      <c r="K451" s="2"/>
      <c r="P451" s="40"/>
      <c r="R451" s="2"/>
      <c r="W451" s="40"/>
      <c r="X451" s="2"/>
    </row>
    <row r="452" spans="1:24" ht="13.5" customHeight="1" x14ac:dyDescent="0.25">
      <c r="A452" s="2"/>
      <c r="E452" s="2"/>
      <c r="K452" s="2"/>
      <c r="P452" s="40"/>
      <c r="R452" s="2"/>
      <c r="W452" s="40"/>
      <c r="X452" s="2"/>
    </row>
    <row r="453" spans="1:24" ht="13.5" customHeight="1" x14ac:dyDescent="0.25">
      <c r="A453" s="2"/>
      <c r="E453" s="2"/>
      <c r="K453" s="2"/>
      <c r="P453" s="40"/>
      <c r="R453" s="2"/>
      <c r="W453" s="40"/>
      <c r="X453" s="2"/>
    </row>
    <row r="454" spans="1:24" ht="13.5" customHeight="1" x14ac:dyDescent="0.25">
      <c r="A454" s="2"/>
      <c r="E454" s="2"/>
      <c r="K454" s="2"/>
      <c r="P454" s="40"/>
      <c r="R454" s="2"/>
      <c r="W454" s="40"/>
      <c r="X454" s="2"/>
    </row>
    <row r="455" spans="1:24" ht="13.5" customHeight="1" x14ac:dyDescent="0.25">
      <c r="A455" s="2"/>
      <c r="E455" s="2"/>
      <c r="K455" s="2"/>
      <c r="P455" s="40"/>
      <c r="R455" s="2"/>
      <c r="W455" s="40"/>
      <c r="X455" s="2"/>
    </row>
    <row r="456" spans="1:24" ht="13.5" customHeight="1" x14ac:dyDescent="0.25">
      <c r="A456" s="2"/>
      <c r="E456" s="2"/>
      <c r="K456" s="2"/>
      <c r="P456" s="40"/>
      <c r="R456" s="2"/>
      <c r="W456" s="40"/>
      <c r="X456" s="2"/>
    </row>
    <row r="457" spans="1:24" ht="13.5" customHeight="1" x14ac:dyDescent="0.25">
      <c r="A457" s="2"/>
      <c r="E457" s="2"/>
      <c r="K457" s="2"/>
      <c r="P457" s="40"/>
      <c r="R457" s="2"/>
      <c r="W457" s="40"/>
      <c r="X457" s="2"/>
    </row>
    <row r="458" spans="1:24" ht="13.5" customHeight="1" x14ac:dyDescent="0.25">
      <c r="A458" s="2"/>
      <c r="E458" s="2"/>
      <c r="K458" s="2"/>
      <c r="P458" s="40"/>
      <c r="R458" s="2"/>
      <c r="W458" s="40"/>
      <c r="X458" s="2"/>
    </row>
    <row r="459" spans="1:24" ht="13.5" customHeight="1" x14ac:dyDescent="0.25">
      <c r="A459" s="2"/>
      <c r="E459" s="2"/>
      <c r="K459" s="2"/>
      <c r="P459" s="40"/>
      <c r="R459" s="2"/>
      <c r="W459" s="40"/>
      <c r="X459" s="2"/>
    </row>
    <row r="460" spans="1:24" ht="13.5" customHeight="1" x14ac:dyDescent="0.25">
      <c r="A460" s="2"/>
      <c r="E460" s="2"/>
      <c r="K460" s="2"/>
      <c r="P460" s="40"/>
      <c r="R460" s="2"/>
      <c r="W460" s="40"/>
      <c r="X460" s="2"/>
    </row>
    <row r="461" spans="1:24" ht="13.5" customHeight="1" x14ac:dyDescent="0.25">
      <c r="A461" s="2"/>
      <c r="E461" s="2"/>
      <c r="K461" s="2"/>
      <c r="P461" s="40"/>
      <c r="R461" s="2"/>
      <c r="W461" s="40"/>
      <c r="X461" s="2"/>
    </row>
    <row r="462" spans="1:24" ht="13.5" customHeight="1" x14ac:dyDescent="0.25">
      <c r="A462" s="2"/>
      <c r="E462" s="2"/>
      <c r="K462" s="2"/>
      <c r="P462" s="40"/>
      <c r="R462" s="2"/>
      <c r="W462" s="40"/>
      <c r="X462" s="2"/>
    </row>
    <row r="463" spans="1:24" ht="13.5" customHeight="1" x14ac:dyDescent="0.25">
      <c r="A463" s="2"/>
      <c r="E463" s="2"/>
      <c r="K463" s="2"/>
      <c r="P463" s="40"/>
      <c r="R463" s="2"/>
      <c r="W463" s="40"/>
      <c r="X463" s="2"/>
    </row>
    <row r="464" spans="1:24" ht="13.5" customHeight="1" x14ac:dyDescent="0.25">
      <c r="A464" s="2"/>
      <c r="E464" s="2"/>
      <c r="K464" s="2"/>
      <c r="P464" s="40"/>
      <c r="R464" s="2"/>
      <c r="W464" s="40"/>
      <c r="X464" s="2"/>
    </row>
    <row r="465" spans="1:24" ht="13.5" customHeight="1" x14ac:dyDescent="0.25">
      <c r="A465" s="2"/>
      <c r="E465" s="2"/>
      <c r="K465" s="2"/>
      <c r="P465" s="40"/>
      <c r="R465" s="2"/>
      <c r="W465" s="40"/>
      <c r="X465" s="2"/>
    </row>
    <row r="466" spans="1:24" ht="13.5" customHeight="1" x14ac:dyDescent="0.25">
      <c r="A466" s="2"/>
      <c r="E466" s="2"/>
      <c r="K466" s="2"/>
      <c r="P466" s="40"/>
      <c r="R466" s="2"/>
      <c r="W466" s="40"/>
      <c r="X466" s="2"/>
    </row>
    <row r="467" spans="1:24" ht="13.5" customHeight="1" x14ac:dyDescent="0.25">
      <c r="A467" s="2"/>
      <c r="E467" s="2"/>
      <c r="K467" s="2"/>
      <c r="P467" s="40"/>
      <c r="R467" s="2"/>
      <c r="W467" s="40"/>
      <c r="X467" s="2"/>
    </row>
    <row r="468" spans="1:24" ht="13.5" customHeight="1" x14ac:dyDescent="0.25">
      <c r="A468" s="2"/>
      <c r="E468" s="2"/>
      <c r="K468" s="2"/>
      <c r="P468" s="40"/>
      <c r="R468" s="2"/>
      <c r="W468" s="40"/>
      <c r="X468" s="2"/>
    </row>
    <row r="469" spans="1:24" ht="13.5" customHeight="1" x14ac:dyDescent="0.25">
      <c r="A469" s="2"/>
      <c r="E469" s="2"/>
      <c r="K469" s="2"/>
      <c r="P469" s="40"/>
      <c r="R469" s="2"/>
      <c r="W469" s="40"/>
      <c r="X469" s="2"/>
    </row>
    <row r="470" spans="1:24" ht="13.5" customHeight="1" x14ac:dyDescent="0.25">
      <c r="A470" s="2"/>
      <c r="E470" s="2"/>
      <c r="K470" s="2"/>
      <c r="P470" s="40"/>
      <c r="R470" s="2"/>
      <c r="W470" s="40"/>
      <c r="X470" s="2"/>
    </row>
    <row r="471" spans="1:24" ht="13.5" customHeight="1" x14ac:dyDescent="0.25">
      <c r="A471" s="2"/>
      <c r="E471" s="2"/>
      <c r="K471" s="2"/>
      <c r="P471" s="40"/>
      <c r="R471" s="2"/>
      <c r="W471" s="40"/>
      <c r="X471" s="2"/>
    </row>
    <row r="472" spans="1:24" ht="13.5" customHeight="1" x14ac:dyDescent="0.25">
      <c r="A472" s="2"/>
      <c r="E472" s="2"/>
      <c r="K472" s="2"/>
      <c r="P472" s="40"/>
      <c r="R472" s="2"/>
      <c r="W472" s="40"/>
      <c r="X472" s="2"/>
    </row>
    <row r="473" spans="1:24" ht="13.5" customHeight="1" x14ac:dyDescent="0.25">
      <c r="A473" s="2"/>
      <c r="E473" s="2"/>
      <c r="K473" s="2"/>
      <c r="P473" s="40"/>
      <c r="R473" s="2"/>
      <c r="W473" s="40"/>
      <c r="X473" s="2"/>
    </row>
    <row r="474" spans="1:24" ht="13.5" customHeight="1" x14ac:dyDescent="0.25">
      <c r="A474" s="2"/>
      <c r="E474" s="2"/>
      <c r="K474" s="2"/>
      <c r="P474" s="40"/>
      <c r="R474" s="2"/>
      <c r="W474" s="40"/>
      <c r="X474" s="2"/>
    </row>
    <row r="475" spans="1:24" ht="13.5" customHeight="1" x14ac:dyDescent="0.25">
      <c r="A475" s="2"/>
      <c r="E475" s="2"/>
      <c r="K475" s="2"/>
      <c r="P475" s="40"/>
      <c r="R475" s="2"/>
      <c r="W475" s="40"/>
      <c r="X475" s="2"/>
    </row>
    <row r="476" spans="1:24" ht="13.5" customHeight="1" x14ac:dyDescent="0.25">
      <c r="A476" s="2"/>
      <c r="E476" s="2"/>
      <c r="K476" s="2"/>
      <c r="P476" s="40"/>
      <c r="R476" s="2"/>
      <c r="W476" s="40"/>
      <c r="X476" s="2"/>
    </row>
    <row r="477" spans="1:24" ht="13.5" customHeight="1" x14ac:dyDescent="0.25">
      <c r="A477" s="2"/>
      <c r="E477" s="2"/>
      <c r="K477" s="2"/>
      <c r="P477" s="40"/>
      <c r="R477" s="2"/>
      <c r="W477" s="40"/>
      <c r="X477" s="2"/>
    </row>
    <row r="478" spans="1:24" ht="13.5" customHeight="1" x14ac:dyDescent="0.25">
      <c r="A478" s="2"/>
      <c r="E478" s="2"/>
      <c r="K478" s="2"/>
      <c r="P478" s="40"/>
      <c r="R478" s="2"/>
      <c r="W478" s="40"/>
      <c r="X478" s="2"/>
    </row>
    <row r="479" spans="1:24" ht="13.5" customHeight="1" x14ac:dyDescent="0.25">
      <c r="A479" s="2"/>
      <c r="E479" s="2"/>
      <c r="K479" s="2"/>
      <c r="P479" s="40"/>
      <c r="R479" s="2"/>
      <c r="W479" s="40"/>
      <c r="X479" s="2"/>
    </row>
    <row r="480" spans="1:24" ht="13.5" customHeight="1" x14ac:dyDescent="0.25">
      <c r="A480" s="2"/>
      <c r="E480" s="2"/>
      <c r="K480" s="2"/>
      <c r="P480" s="40"/>
      <c r="R480" s="2"/>
      <c r="W480" s="40"/>
      <c r="X480" s="2"/>
    </row>
    <row r="481" spans="1:24" ht="13.5" customHeight="1" x14ac:dyDescent="0.25">
      <c r="A481" s="2"/>
      <c r="E481" s="2"/>
      <c r="K481" s="2"/>
      <c r="P481" s="40"/>
      <c r="R481" s="2"/>
      <c r="W481" s="40"/>
      <c r="X481" s="2"/>
    </row>
    <row r="482" spans="1:24" ht="13.5" customHeight="1" x14ac:dyDescent="0.25">
      <c r="A482" s="2"/>
      <c r="E482" s="2"/>
      <c r="K482" s="2"/>
      <c r="P482" s="40"/>
      <c r="R482" s="2"/>
      <c r="W482" s="40"/>
      <c r="X482" s="2"/>
    </row>
    <row r="483" spans="1:24" ht="13.5" customHeight="1" x14ac:dyDescent="0.25">
      <c r="A483" s="2"/>
      <c r="E483" s="2"/>
      <c r="K483" s="2"/>
      <c r="P483" s="40"/>
      <c r="R483" s="2"/>
      <c r="W483" s="40"/>
      <c r="X483" s="2"/>
    </row>
    <row r="484" spans="1:24" ht="13.5" customHeight="1" x14ac:dyDescent="0.25">
      <c r="A484" s="2"/>
      <c r="E484" s="2"/>
      <c r="K484" s="2"/>
      <c r="P484" s="40"/>
      <c r="R484" s="2"/>
      <c r="W484" s="40"/>
      <c r="X484" s="2"/>
    </row>
    <row r="485" spans="1:24" ht="13.5" customHeight="1" x14ac:dyDescent="0.25">
      <c r="A485" s="2"/>
      <c r="E485" s="2"/>
      <c r="K485" s="2"/>
      <c r="P485" s="40"/>
      <c r="R485" s="2"/>
      <c r="W485" s="40"/>
      <c r="X485" s="2"/>
    </row>
    <row r="486" spans="1:24" ht="13.5" customHeight="1" x14ac:dyDescent="0.25">
      <c r="A486" s="2"/>
      <c r="E486" s="2"/>
      <c r="K486" s="2"/>
      <c r="P486" s="40"/>
      <c r="R486" s="2"/>
      <c r="W486" s="40"/>
      <c r="X486" s="2"/>
    </row>
    <row r="487" spans="1:24" ht="13.5" customHeight="1" x14ac:dyDescent="0.25">
      <c r="A487" s="2"/>
      <c r="E487" s="2"/>
      <c r="K487" s="2"/>
      <c r="P487" s="40"/>
      <c r="R487" s="2"/>
      <c r="W487" s="40"/>
      <c r="X487" s="2"/>
    </row>
    <row r="488" spans="1:24" ht="13.5" customHeight="1" x14ac:dyDescent="0.25">
      <c r="A488" s="2"/>
      <c r="E488" s="2"/>
      <c r="K488" s="2"/>
      <c r="P488" s="40"/>
      <c r="R488" s="2"/>
      <c r="W488" s="40"/>
      <c r="X488" s="2"/>
    </row>
    <row r="489" spans="1:24" ht="13.5" customHeight="1" x14ac:dyDescent="0.25">
      <c r="A489" s="2"/>
      <c r="E489" s="2"/>
      <c r="K489" s="2"/>
      <c r="P489" s="40"/>
      <c r="R489" s="2"/>
      <c r="W489" s="40"/>
      <c r="X489" s="2"/>
    </row>
    <row r="490" spans="1:24" ht="13.5" customHeight="1" x14ac:dyDescent="0.25">
      <c r="A490" s="2"/>
      <c r="E490" s="2"/>
      <c r="K490" s="2"/>
      <c r="P490" s="40"/>
      <c r="R490" s="2"/>
      <c r="W490" s="40"/>
      <c r="X490" s="2"/>
    </row>
    <row r="491" spans="1:24" ht="13.5" customHeight="1" x14ac:dyDescent="0.25">
      <c r="A491" s="2"/>
      <c r="E491" s="2"/>
      <c r="K491" s="2"/>
      <c r="P491" s="40"/>
      <c r="R491" s="2"/>
      <c r="W491" s="40"/>
      <c r="X491" s="2"/>
    </row>
    <row r="492" spans="1:24" ht="13.5" customHeight="1" x14ac:dyDescent="0.25">
      <c r="A492" s="2"/>
      <c r="E492" s="2"/>
      <c r="K492" s="2"/>
      <c r="P492" s="40"/>
      <c r="R492" s="2"/>
      <c r="W492" s="40"/>
      <c r="X492" s="2"/>
    </row>
    <row r="493" spans="1:24" ht="13.5" customHeight="1" x14ac:dyDescent="0.25">
      <c r="A493" s="2"/>
      <c r="E493" s="2"/>
      <c r="K493" s="2"/>
      <c r="P493" s="40"/>
      <c r="R493" s="2"/>
      <c r="W493" s="40"/>
      <c r="X493" s="2"/>
    </row>
    <row r="494" spans="1:24" ht="13.5" customHeight="1" x14ac:dyDescent="0.25">
      <c r="A494" s="2"/>
      <c r="E494" s="2"/>
      <c r="K494" s="2"/>
      <c r="P494" s="40"/>
      <c r="R494" s="2"/>
      <c r="W494" s="40"/>
      <c r="X494" s="2"/>
    </row>
    <row r="495" spans="1:24" ht="13.5" customHeight="1" x14ac:dyDescent="0.25">
      <c r="A495" s="2"/>
      <c r="E495" s="2"/>
      <c r="K495" s="2"/>
      <c r="P495" s="40"/>
      <c r="R495" s="2"/>
      <c r="W495" s="40"/>
      <c r="X495" s="2"/>
    </row>
    <row r="496" spans="1:24" ht="13.5" customHeight="1" x14ac:dyDescent="0.25">
      <c r="A496" s="2"/>
      <c r="E496" s="2"/>
      <c r="K496" s="2"/>
      <c r="P496" s="40"/>
      <c r="R496" s="2"/>
      <c r="W496" s="40"/>
      <c r="X496" s="2"/>
    </row>
    <row r="497" spans="1:24" ht="13.5" customHeight="1" x14ac:dyDescent="0.25">
      <c r="A497" s="2"/>
      <c r="E497" s="2"/>
      <c r="K497" s="2"/>
      <c r="P497" s="40"/>
      <c r="R497" s="2"/>
      <c r="W497" s="40"/>
      <c r="X497" s="2"/>
    </row>
    <row r="498" spans="1:24" ht="13.5" customHeight="1" x14ac:dyDescent="0.25">
      <c r="A498" s="2"/>
      <c r="E498" s="2"/>
      <c r="K498" s="2"/>
      <c r="P498" s="40"/>
      <c r="R498" s="2"/>
      <c r="W498" s="40"/>
      <c r="X498" s="2"/>
    </row>
    <row r="499" spans="1:24" ht="13.5" customHeight="1" x14ac:dyDescent="0.25">
      <c r="A499" s="2"/>
      <c r="E499" s="2"/>
      <c r="K499" s="2"/>
      <c r="P499" s="40"/>
      <c r="R499" s="2"/>
      <c r="W499" s="40"/>
      <c r="X499" s="2"/>
    </row>
    <row r="500" spans="1:24" ht="13.5" customHeight="1" x14ac:dyDescent="0.25">
      <c r="A500" s="2"/>
      <c r="E500" s="2"/>
      <c r="K500" s="2"/>
      <c r="P500" s="40"/>
      <c r="R500" s="2"/>
      <c r="W500" s="40"/>
      <c r="X500" s="2"/>
    </row>
    <row r="501" spans="1:24" ht="13.5" customHeight="1" x14ac:dyDescent="0.25">
      <c r="A501" s="2"/>
      <c r="E501" s="2"/>
      <c r="K501" s="2"/>
      <c r="P501" s="40"/>
      <c r="R501" s="2"/>
      <c r="W501" s="40"/>
      <c r="X501" s="2"/>
    </row>
    <row r="502" spans="1:24" ht="13.5" customHeight="1" x14ac:dyDescent="0.25">
      <c r="A502" s="2"/>
      <c r="E502" s="2"/>
      <c r="K502" s="2"/>
      <c r="P502" s="40"/>
      <c r="R502" s="2"/>
      <c r="W502" s="40"/>
      <c r="X502" s="2"/>
    </row>
    <row r="503" spans="1:24" ht="13.5" customHeight="1" x14ac:dyDescent="0.25">
      <c r="A503" s="2"/>
      <c r="E503" s="2"/>
      <c r="K503" s="2"/>
      <c r="P503" s="40"/>
      <c r="R503" s="2"/>
      <c r="W503" s="40"/>
      <c r="X503" s="2"/>
    </row>
    <row r="504" spans="1:24" ht="13.5" customHeight="1" x14ac:dyDescent="0.25">
      <c r="A504" s="2"/>
      <c r="E504" s="2"/>
      <c r="K504" s="2"/>
      <c r="P504" s="40"/>
      <c r="R504" s="2"/>
      <c r="W504" s="40"/>
      <c r="X504" s="2"/>
    </row>
    <row r="505" spans="1:24" ht="13.5" customHeight="1" x14ac:dyDescent="0.25">
      <c r="A505" s="2"/>
      <c r="E505" s="2"/>
      <c r="K505" s="2"/>
      <c r="P505" s="40"/>
      <c r="R505" s="2"/>
      <c r="W505" s="40"/>
      <c r="X505" s="2"/>
    </row>
    <row r="506" spans="1:24" ht="13.5" customHeight="1" x14ac:dyDescent="0.25">
      <c r="A506" s="2"/>
      <c r="E506" s="2"/>
      <c r="K506" s="2"/>
      <c r="P506" s="40"/>
      <c r="R506" s="2"/>
      <c r="W506" s="40"/>
      <c r="X506" s="2"/>
    </row>
    <row r="507" spans="1:24" ht="13.5" customHeight="1" x14ac:dyDescent="0.25">
      <c r="A507" s="2"/>
      <c r="E507" s="2"/>
      <c r="K507" s="2"/>
      <c r="P507" s="40"/>
      <c r="R507" s="2"/>
      <c r="W507" s="40"/>
      <c r="X507" s="2"/>
    </row>
    <row r="508" spans="1:24" ht="13.5" customHeight="1" x14ac:dyDescent="0.25">
      <c r="A508" s="2"/>
      <c r="E508" s="2"/>
      <c r="K508" s="2"/>
      <c r="P508" s="40"/>
      <c r="R508" s="2"/>
      <c r="W508" s="40"/>
      <c r="X508" s="2"/>
    </row>
    <row r="509" spans="1:24" ht="13.5" customHeight="1" x14ac:dyDescent="0.25">
      <c r="A509" s="2"/>
      <c r="E509" s="2"/>
      <c r="K509" s="2"/>
      <c r="P509" s="40"/>
      <c r="R509" s="2"/>
      <c r="W509" s="40"/>
      <c r="X509" s="2"/>
    </row>
    <row r="510" spans="1:24" ht="13.5" customHeight="1" x14ac:dyDescent="0.25">
      <c r="A510" s="2"/>
      <c r="E510" s="2"/>
      <c r="K510" s="2"/>
      <c r="P510" s="40"/>
      <c r="R510" s="2"/>
      <c r="W510" s="40"/>
      <c r="X510" s="2"/>
    </row>
    <row r="511" spans="1:24" ht="13.5" customHeight="1" x14ac:dyDescent="0.25">
      <c r="A511" s="2"/>
      <c r="E511" s="2"/>
      <c r="K511" s="2"/>
      <c r="P511" s="40"/>
      <c r="R511" s="2"/>
      <c r="W511" s="40"/>
      <c r="X511" s="2"/>
    </row>
    <row r="512" spans="1:24" ht="13.5" customHeight="1" x14ac:dyDescent="0.25">
      <c r="A512" s="2"/>
      <c r="E512" s="2"/>
      <c r="K512" s="2"/>
      <c r="P512" s="40"/>
      <c r="R512" s="2"/>
      <c r="W512" s="40"/>
      <c r="X512" s="2"/>
    </row>
    <row r="513" spans="1:24" ht="13.5" customHeight="1" x14ac:dyDescent="0.25">
      <c r="A513" s="2"/>
      <c r="E513" s="2"/>
      <c r="K513" s="2"/>
      <c r="P513" s="40"/>
      <c r="R513" s="2"/>
      <c r="W513" s="40"/>
      <c r="X513" s="2"/>
    </row>
    <row r="514" spans="1:24" ht="13.5" customHeight="1" x14ac:dyDescent="0.25">
      <c r="A514" s="2"/>
      <c r="E514" s="2"/>
      <c r="K514" s="2"/>
      <c r="P514" s="40"/>
      <c r="R514" s="2"/>
      <c r="W514" s="40"/>
      <c r="X514" s="2"/>
    </row>
    <row r="515" spans="1:24" ht="13.5" customHeight="1" x14ac:dyDescent="0.25">
      <c r="A515" s="2"/>
      <c r="E515" s="2"/>
      <c r="K515" s="2"/>
      <c r="P515" s="40"/>
      <c r="R515" s="2"/>
      <c r="W515" s="40"/>
      <c r="X515" s="2"/>
    </row>
    <row r="516" spans="1:24" ht="13.5" customHeight="1" x14ac:dyDescent="0.25">
      <c r="A516" s="2"/>
      <c r="E516" s="2"/>
      <c r="K516" s="2"/>
      <c r="P516" s="40"/>
      <c r="R516" s="2"/>
      <c r="W516" s="40"/>
      <c r="X516" s="2"/>
    </row>
    <row r="517" spans="1:24" ht="13.5" customHeight="1" x14ac:dyDescent="0.25">
      <c r="A517" s="2"/>
      <c r="E517" s="2"/>
      <c r="K517" s="2"/>
      <c r="P517" s="40"/>
      <c r="R517" s="2"/>
      <c r="W517" s="40"/>
      <c r="X517" s="2"/>
    </row>
    <row r="518" spans="1:24" ht="13.5" customHeight="1" x14ac:dyDescent="0.25">
      <c r="A518" s="2"/>
      <c r="E518" s="2"/>
      <c r="K518" s="2"/>
      <c r="P518" s="40"/>
      <c r="R518" s="2"/>
      <c r="W518" s="40"/>
      <c r="X518" s="2"/>
    </row>
    <row r="519" spans="1:24" ht="13.5" customHeight="1" x14ac:dyDescent="0.25">
      <c r="A519" s="2"/>
      <c r="E519" s="2"/>
      <c r="K519" s="2"/>
      <c r="P519" s="40"/>
      <c r="R519" s="2"/>
      <c r="W519" s="40"/>
      <c r="X519" s="2"/>
    </row>
    <row r="520" spans="1:24" ht="13.5" customHeight="1" x14ac:dyDescent="0.25">
      <c r="A520" s="2"/>
      <c r="E520" s="2"/>
      <c r="K520" s="2"/>
      <c r="P520" s="40"/>
      <c r="R520" s="2"/>
      <c r="W520" s="40"/>
      <c r="X520" s="2"/>
    </row>
    <row r="521" spans="1:24" ht="13.5" customHeight="1" x14ac:dyDescent="0.25">
      <c r="A521" s="2"/>
      <c r="E521" s="2"/>
      <c r="K521" s="2"/>
      <c r="P521" s="40"/>
      <c r="R521" s="2"/>
      <c r="W521" s="40"/>
      <c r="X521" s="2"/>
    </row>
    <row r="522" spans="1:24" ht="13.5" customHeight="1" x14ac:dyDescent="0.25">
      <c r="A522" s="2"/>
      <c r="E522" s="2"/>
      <c r="K522" s="2"/>
      <c r="P522" s="40"/>
      <c r="R522" s="2"/>
      <c r="W522" s="40"/>
      <c r="X522" s="2"/>
    </row>
    <row r="523" spans="1:24" ht="13.5" customHeight="1" x14ac:dyDescent="0.25">
      <c r="A523" s="2"/>
      <c r="E523" s="2"/>
      <c r="K523" s="2"/>
      <c r="P523" s="40"/>
      <c r="R523" s="2"/>
      <c r="W523" s="40"/>
      <c r="X523" s="2"/>
    </row>
    <row r="524" spans="1:24" ht="13.5" customHeight="1" x14ac:dyDescent="0.25">
      <c r="A524" s="2"/>
      <c r="E524" s="2"/>
      <c r="K524" s="2"/>
      <c r="P524" s="40"/>
      <c r="R524" s="2"/>
      <c r="W524" s="40"/>
      <c r="X524" s="2"/>
    </row>
    <row r="525" spans="1:24" ht="13.5" customHeight="1" x14ac:dyDescent="0.25">
      <c r="A525" s="2"/>
      <c r="E525" s="2"/>
      <c r="K525" s="2"/>
      <c r="P525" s="40"/>
      <c r="R525" s="2"/>
      <c r="W525" s="40"/>
      <c r="X525" s="2"/>
    </row>
    <row r="526" spans="1:24" ht="13.5" customHeight="1" x14ac:dyDescent="0.25">
      <c r="A526" s="2"/>
      <c r="E526" s="2"/>
      <c r="K526" s="2"/>
      <c r="P526" s="40"/>
      <c r="R526" s="2"/>
      <c r="W526" s="40"/>
      <c r="X526" s="2"/>
    </row>
    <row r="527" spans="1:24" ht="13.5" customHeight="1" x14ac:dyDescent="0.25">
      <c r="A527" s="2"/>
      <c r="E527" s="2"/>
      <c r="K527" s="2"/>
      <c r="P527" s="40"/>
      <c r="R527" s="2"/>
      <c r="W527" s="40"/>
      <c r="X527" s="2"/>
    </row>
    <row r="528" spans="1:24" ht="13.5" customHeight="1" x14ac:dyDescent="0.25">
      <c r="A528" s="2"/>
      <c r="E528" s="2"/>
      <c r="K528" s="2"/>
      <c r="P528" s="40"/>
      <c r="R528" s="2"/>
      <c r="W528" s="40"/>
      <c r="X528" s="2"/>
    </row>
    <row r="529" spans="1:24" ht="13.5" customHeight="1" x14ac:dyDescent="0.25">
      <c r="A529" s="2"/>
      <c r="E529" s="2"/>
      <c r="K529" s="2"/>
      <c r="P529" s="40"/>
      <c r="R529" s="2"/>
      <c r="W529" s="40"/>
      <c r="X529" s="2"/>
    </row>
    <row r="530" spans="1:24" ht="13.5" customHeight="1" x14ac:dyDescent="0.25">
      <c r="A530" s="2"/>
      <c r="E530" s="2"/>
      <c r="K530" s="2"/>
      <c r="P530" s="40"/>
      <c r="R530" s="2"/>
      <c r="W530" s="40"/>
      <c r="X530" s="2"/>
    </row>
    <row r="531" spans="1:24" ht="13.5" customHeight="1" x14ac:dyDescent="0.25">
      <c r="A531" s="2"/>
      <c r="E531" s="2"/>
      <c r="K531" s="2"/>
      <c r="P531" s="40"/>
      <c r="R531" s="2"/>
      <c r="W531" s="40"/>
      <c r="X531" s="2"/>
    </row>
    <row r="532" spans="1:24" ht="13.5" customHeight="1" x14ac:dyDescent="0.25">
      <c r="A532" s="2"/>
      <c r="E532" s="2"/>
      <c r="K532" s="2"/>
      <c r="P532" s="40"/>
      <c r="R532" s="2"/>
      <c r="W532" s="40"/>
      <c r="X532" s="2"/>
    </row>
    <row r="533" spans="1:24" ht="13.5" customHeight="1" x14ac:dyDescent="0.25">
      <c r="A533" s="2"/>
      <c r="E533" s="2"/>
      <c r="K533" s="2"/>
      <c r="P533" s="40"/>
      <c r="R533" s="2"/>
      <c r="W533" s="40"/>
      <c r="X533" s="2"/>
    </row>
    <row r="534" spans="1:24" ht="13.5" customHeight="1" x14ac:dyDescent="0.25">
      <c r="A534" s="2"/>
      <c r="E534" s="2"/>
      <c r="K534" s="2"/>
      <c r="P534" s="40"/>
      <c r="R534" s="2"/>
      <c r="W534" s="40"/>
      <c r="X534" s="2"/>
    </row>
    <row r="535" spans="1:24" ht="13.5" customHeight="1" x14ac:dyDescent="0.25">
      <c r="A535" s="2"/>
      <c r="E535" s="2"/>
      <c r="K535" s="2"/>
      <c r="P535" s="40"/>
      <c r="R535" s="2"/>
      <c r="W535" s="40"/>
      <c r="X535" s="2"/>
    </row>
    <row r="536" spans="1:24" ht="13.5" customHeight="1" x14ac:dyDescent="0.25">
      <c r="A536" s="2"/>
      <c r="E536" s="2"/>
      <c r="K536" s="2"/>
      <c r="P536" s="40"/>
      <c r="R536" s="2"/>
      <c r="W536" s="40"/>
      <c r="X536" s="2"/>
    </row>
    <row r="537" spans="1:24" ht="13.5" customHeight="1" x14ac:dyDescent="0.25">
      <c r="A537" s="2"/>
      <c r="E537" s="2"/>
      <c r="K537" s="2"/>
      <c r="P537" s="40"/>
      <c r="R537" s="2"/>
      <c r="W537" s="40"/>
      <c r="X537" s="2"/>
    </row>
    <row r="538" spans="1:24" ht="13.5" customHeight="1" x14ac:dyDescent="0.25">
      <c r="A538" s="2"/>
      <c r="E538" s="2"/>
      <c r="K538" s="2"/>
      <c r="P538" s="40"/>
      <c r="R538" s="2"/>
      <c r="W538" s="40"/>
      <c r="X538" s="2"/>
    </row>
    <row r="539" spans="1:24" ht="13.5" customHeight="1" x14ac:dyDescent="0.25">
      <c r="A539" s="2"/>
      <c r="E539" s="2"/>
      <c r="K539" s="2"/>
      <c r="P539" s="40"/>
      <c r="R539" s="2"/>
      <c r="W539" s="40"/>
      <c r="X539" s="2"/>
    </row>
    <row r="540" spans="1:24" ht="13.5" customHeight="1" x14ac:dyDescent="0.25">
      <c r="A540" s="2"/>
      <c r="E540" s="2"/>
      <c r="K540" s="2"/>
      <c r="P540" s="40"/>
      <c r="R540" s="2"/>
      <c r="W540" s="40"/>
      <c r="X540" s="2"/>
    </row>
    <row r="541" spans="1:24" ht="13.5" customHeight="1" x14ac:dyDescent="0.25">
      <c r="A541" s="2"/>
      <c r="E541" s="2"/>
      <c r="K541" s="2"/>
      <c r="P541" s="40"/>
      <c r="R541" s="2"/>
      <c r="W541" s="40"/>
      <c r="X541" s="2"/>
    </row>
    <row r="542" spans="1:24" ht="13.5" customHeight="1" x14ac:dyDescent="0.25">
      <c r="A542" s="2"/>
      <c r="E542" s="2"/>
      <c r="K542" s="2"/>
      <c r="P542" s="40"/>
      <c r="R542" s="2"/>
      <c r="W542" s="40"/>
      <c r="X542" s="2"/>
    </row>
    <row r="543" spans="1:24" ht="13.5" customHeight="1" x14ac:dyDescent="0.25">
      <c r="A543" s="2"/>
      <c r="E543" s="2"/>
      <c r="K543" s="2"/>
      <c r="P543" s="40"/>
      <c r="R543" s="2"/>
      <c r="W543" s="40"/>
      <c r="X543" s="2"/>
    </row>
    <row r="544" spans="1:24" ht="13.5" customHeight="1" x14ac:dyDescent="0.25">
      <c r="A544" s="2"/>
      <c r="E544" s="2"/>
      <c r="K544" s="2"/>
      <c r="P544" s="40"/>
      <c r="R544" s="2"/>
      <c r="W544" s="40"/>
      <c r="X544" s="2"/>
    </row>
    <row r="545" spans="1:24" ht="13.5" customHeight="1" x14ac:dyDescent="0.25">
      <c r="A545" s="2"/>
      <c r="E545" s="2"/>
      <c r="K545" s="2"/>
      <c r="P545" s="40"/>
      <c r="R545" s="2"/>
      <c r="W545" s="40"/>
      <c r="X545" s="2"/>
    </row>
    <row r="546" spans="1:24" ht="13.5" customHeight="1" x14ac:dyDescent="0.25">
      <c r="A546" s="2"/>
      <c r="E546" s="2"/>
      <c r="K546" s="2"/>
      <c r="P546" s="40"/>
      <c r="R546" s="2"/>
      <c r="W546" s="40"/>
      <c r="X546" s="2"/>
    </row>
    <row r="547" spans="1:24" ht="13.5" customHeight="1" x14ac:dyDescent="0.25">
      <c r="A547" s="2"/>
      <c r="E547" s="2"/>
      <c r="K547" s="2"/>
      <c r="P547" s="40"/>
      <c r="R547" s="2"/>
      <c r="W547" s="40"/>
      <c r="X547" s="2"/>
    </row>
    <row r="548" spans="1:24" ht="13.5" customHeight="1" x14ac:dyDescent="0.25">
      <c r="A548" s="2"/>
      <c r="E548" s="2"/>
      <c r="K548" s="2"/>
      <c r="P548" s="40"/>
      <c r="R548" s="2"/>
      <c r="W548" s="40"/>
      <c r="X548" s="2"/>
    </row>
    <row r="549" spans="1:24" ht="13.5" customHeight="1" x14ac:dyDescent="0.25">
      <c r="A549" s="2"/>
      <c r="E549" s="2"/>
      <c r="K549" s="2"/>
      <c r="P549" s="40"/>
      <c r="R549" s="2"/>
      <c r="W549" s="40"/>
      <c r="X549" s="2"/>
    </row>
    <row r="550" spans="1:24" ht="13.5" customHeight="1" x14ac:dyDescent="0.25">
      <c r="A550" s="2"/>
      <c r="E550" s="2"/>
      <c r="K550" s="2"/>
      <c r="P550" s="40"/>
      <c r="R550" s="2"/>
      <c r="W550" s="40"/>
      <c r="X550" s="2"/>
    </row>
    <row r="551" spans="1:24" ht="13.5" customHeight="1" x14ac:dyDescent="0.25">
      <c r="A551" s="2"/>
      <c r="E551" s="2"/>
      <c r="K551" s="2"/>
      <c r="P551" s="40"/>
      <c r="R551" s="2"/>
      <c r="W551" s="40"/>
      <c r="X551" s="2"/>
    </row>
    <row r="552" spans="1:24" ht="13.5" customHeight="1" x14ac:dyDescent="0.25">
      <c r="A552" s="2"/>
      <c r="E552" s="2"/>
      <c r="K552" s="2"/>
      <c r="P552" s="40"/>
      <c r="R552" s="2"/>
      <c r="W552" s="40"/>
      <c r="X552" s="2"/>
    </row>
    <row r="553" spans="1:24" ht="13.5" customHeight="1" x14ac:dyDescent="0.25">
      <c r="A553" s="2"/>
      <c r="E553" s="2"/>
      <c r="K553" s="2"/>
      <c r="P553" s="40"/>
      <c r="R553" s="2"/>
      <c r="W553" s="40"/>
      <c r="X553" s="2"/>
    </row>
    <row r="554" spans="1:24" ht="13.5" customHeight="1" x14ac:dyDescent="0.25">
      <c r="A554" s="2"/>
      <c r="E554" s="2"/>
      <c r="K554" s="2"/>
      <c r="P554" s="40"/>
      <c r="R554" s="2"/>
      <c r="W554" s="40"/>
      <c r="X554" s="2"/>
    </row>
    <row r="555" spans="1:24" ht="13.5" customHeight="1" x14ac:dyDescent="0.25">
      <c r="A555" s="2"/>
      <c r="E555" s="2"/>
      <c r="K555" s="2"/>
      <c r="P555" s="40"/>
      <c r="R555" s="2"/>
      <c r="W555" s="40"/>
      <c r="X555" s="2"/>
    </row>
    <row r="556" spans="1:24" ht="13.5" customHeight="1" x14ac:dyDescent="0.25">
      <c r="A556" s="2"/>
      <c r="E556" s="2"/>
      <c r="K556" s="2"/>
      <c r="P556" s="40"/>
      <c r="R556" s="2"/>
      <c r="W556" s="40"/>
      <c r="X556" s="2"/>
    </row>
    <row r="557" spans="1:24" ht="13.5" customHeight="1" x14ac:dyDescent="0.25">
      <c r="A557" s="2"/>
      <c r="E557" s="2"/>
      <c r="K557" s="2"/>
      <c r="P557" s="40"/>
      <c r="R557" s="2"/>
      <c r="W557" s="40"/>
      <c r="X557" s="2"/>
    </row>
    <row r="558" spans="1:24" ht="13.5" customHeight="1" x14ac:dyDescent="0.25">
      <c r="A558" s="2"/>
      <c r="E558" s="2"/>
      <c r="K558" s="2"/>
      <c r="P558" s="40"/>
      <c r="R558" s="2"/>
      <c r="W558" s="40"/>
      <c r="X558" s="2"/>
    </row>
    <row r="559" spans="1:24" ht="13.5" customHeight="1" x14ac:dyDescent="0.25">
      <c r="A559" s="2"/>
      <c r="E559" s="2"/>
      <c r="K559" s="2"/>
      <c r="P559" s="40"/>
      <c r="R559" s="2"/>
      <c r="W559" s="40"/>
      <c r="X559" s="2"/>
    </row>
    <row r="560" spans="1:24" ht="13.5" customHeight="1" x14ac:dyDescent="0.25">
      <c r="A560" s="2"/>
      <c r="E560" s="2"/>
      <c r="K560" s="2"/>
      <c r="P560" s="40"/>
      <c r="R560" s="2"/>
      <c r="W560" s="40"/>
      <c r="X560" s="2"/>
    </row>
    <row r="561" spans="1:24" ht="13.5" customHeight="1" x14ac:dyDescent="0.25">
      <c r="A561" s="2"/>
      <c r="E561" s="2"/>
      <c r="K561" s="2"/>
      <c r="P561" s="40"/>
      <c r="R561" s="2"/>
      <c r="W561" s="40"/>
      <c r="X561" s="2"/>
    </row>
    <row r="562" spans="1:24" ht="13.5" customHeight="1" x14ac:dyDescent="0.25">
      <c r="A562" s="2"/>
      <c r="E562" s="2"/>
      <c r="K562" s="2"/>
      <c r="P562" s="40"/>
      <c r="R562" s="2"/>
      <c r="W562" s="40"/>
      <c r="X562" s="2"/>
    </row>
    <row r="563" spans="1:24" ht="13.5" customHeight="1" x14ac:dyDescent="0.25">
      <c r="A563" s="2"/>
      <c r="E563" s="2"/>
      <c r="K563" s="2"/>
      <c r="P563" s="40"/>
      <c r="R563" s="2"/>
      <c r="W563" s="40"/>
      <c r="X563" s="2"/>
    </row>
    <row r="564" spans="1:24" ht="13.5" customHeight="1" x14ac:dyDescent="0.25">
      <c r="A564" s="2"/>
      <c r="E564" s="2"/>
      <c r="K564" s="2"/>
      <c r="P564" s="40"/>
      <c r="R564" s="2"/>
      <c r="W564" s="40"/>
      <c r="X564" s="2"/>
    </row>
    <row r="565" spans="1:24" ht="13.5" customHeight="1" x14ac:dyDescent="0.25">
      <c r="A565" s="2"/>
      <c r="E565" s="2"/>
      <c r="K565" s="2"/>
      <c r="P565" s="40"/>
      <c r="R565" s="2"/>
      <c r="W565" s="40"/>
      <c r="X565" s="2"/>
    </row>
    <row r="566" spans="1:24" ht="13.5" customHeight="1" x14ac:dyDescent="0.25">
      <c r="A566" s="2"/>
      <c r="E566" s="2"/>
      <c r="K566" s="2"/>
      <c r="P566" s="40"/>
      <c r="R566" s="2"/>
      <c r="W566" s="40"/>
      <c r="X566" s="2"/>
    </row>
    <row r="567" spans="1:24" ht="13.5" customHeight="1" x14ac:dyDescent="0.25">
      <c r="A567" s="2"/>
      <c r="E567" s="2"/>
      <c r="K567" s="2"/>
      <c r="P567" s="40"/>
      <c r="R567" s="2"/>
      <c r="W567" s="40"/>
      <c r="X567" s="2"/>
    </row>
    <row r="568" spans="1:24" ht="13.5" customHeight="1" x14ac:dyDescent="0.25">
      <c r="A568" s="2"/>
      <c r="E568" s="2"/>
      <c r="K568" s="2"/>
      <c r="P568" s="40"/>
      <c r="R568" s="2"/>
      <c r="W568" s="40"/>
      <c r="X568" s="2"/>
    </row>
    <row r="569" spans="1:24" ht="13.5" customHeight="1" x14ac:dyDescent="0.25">
      <c r="A569" s="2"/>
      <c r="E569" s="2"/>
      <c r="K569" s="2"/>
      <c r="P569" s="40"/>
      <c r="R569" s="2"/>
      <c r="W569" s="40"/>
      <c r="X569" s="2"/>
    </row>
    <row r="570" spans="1:24" ht="13.5" customHeight="1" x14ac:dyDescent="0.25">
      <c r="A570" s="2"/>
      <c r="E570" s="2"/>
      <c r="K570" s="2"/>
      <c r="P570" s="40"/>
      <c r="R570" s="2"/>
      <c r="W570" s="40"/>
      <c r="X570" s="2"/>
    </row>
    <row r="571" spans="1:24" ht="13.5" customHeight="1" x14ac:dyDescent="0.25">
      <c r="A571" s="2"/>
      <c r="E571" s="2"/>
      <c r="K571" s="2"/>
      <c r="P571" s="40"/>
      <c r="R571" s="2"/>
      <c r="W571" s="40"/>
      <c r="X571" s="2"/>
    </row>
    <row r="572" spans="1:24" ht="13.5" customHeight="1" x14ac:dyDescent="0.25">
      <c r="A572" s="2"/>
      <c r="E572" s="2"/>
      <c r="K572" s="2"/>
      <c r="P572" s="40"/>
      <c r="R572" s="2"/>
      <c r="W572" s="40"/>
      <c r="X572" s="2"/>
    </row>
    <row r="573" spans="1:24" ht="13.5" customHeight="1" x14ac:dyDescent="0.25">
      <c r="A573" s="2"/>
      <c r="E573" s="2"/>
      <c r="K573" s="2"/>
      <c r="P573" s="40"/>
      <c r="R573" s="2"/>
      <c r="W573" s="40"/>
      <c r="X573" s="2"/>
    </row>
    <row r="574" spans="1:24" ht="13.5" customHeight="1" x14ac:dyDescent="0.25">
      <c r="A574" s="2"/>
      <c r="E574" s="2"/>
      <c r="K574" s="2"/>
      <c r="P574" s="40"/>
      <c r="R574" s="2"/>
      <c r="W574" s="40"/>
      <c r="X574" s="2"/>
    </row>
    <row r="575" spans="1:24" ht="13.5" customHeight="1" x14ac:dyDescent="0.25">
      <c r="A575" s="2"/>
      <c r="E575" s="2"/>
      <c r="K575" s="2"/>
      <c r="P575" s="40"/>
      <c r="R575" s="2"/>
      <c r="W575" s="40"/>
      <c r="X575" s="2"/>
    </row>
    <row r="576" spans="1:24" ht="13.5" customHeight="1" x14ac:dyDescent="0.25">
      <c r="A576" s="2"/>
      <c r="E576" s="2"/>
      <c r="K576" s="2"/>
      <c r="P576" s="40"/>
      <c r="R576" s="2"/>
      <c r="W576" s="40"/>
      <c r="X576" s="2"/>
    </row>
    <row r="577" spans="1:24" ht="13.5" customHeight="1" x14ac:dyDescent="0.25">
      <c r="A577" s="2"/>
      <c r="E577" s="2"/>
      <c r="K577" s="2"/>
      <c r="P577" s="40"/>
      <c r="R577" s="2"/>
      <c r="W577" s="40"/>
      <c r="X577" s="2"/>
    </row>
    <row r="578" spans="1:24" ht="13.5" customHeight="1" x14ac:dyDescent="0.25">
      <c r="A578" s="2"/>
      <c r="E578" s="2"/>
      <c r="K578" s="2"/>
      <c r="P578" s="40"/>
      <c r="R578" s="2"/>
      <c r="W578" s="40"/>
      <c r="X578" s="2"/>
    </row>
    <row r="579" spans="1:24" ht="13.5" customHeight="1" x14ac:dyDescent="0.25">
      <c r="A579" s="2"/>
      <c r="E579" s="2"/>
      <c r="K579" s="2"/>
      <c r="P579" s="40"/>
      <c r="R579" s="2"/>
      <c r="W579" s="40"/>
      <c r="X579" s="2"/>
    </row>
    <row r="580" spans="1:24" ht="13.5" customHeight="1" x14ac:dyDescent="0.25">
      <c r="A580" s="2"/>
      <c r="E580" s="2"/>
      <c r="K580" s="2"/>
      <c r="P580" s="40"/>
      <c r="R580" s="2"/>
      <c r="W580" s="40"/>
      <c r="X580" s="2"/>
    </row>
    <row r="581" spans="1:24" ht="13.5" customHeight="1" x14ac:dyDescent="0.25">
      <c r="A581" s="2"/>
      <c r="E581" s="2"/>
      <c r="K581" s="2"/>
      <c r="P581" s="40"/>
      <c r="R581" s="2"/>
      <c r="W581" s="40"/>
      <c r="X581" s="2"/>
    </row>
    <row r="582" spans="1:24" ht="13.5" customHeight="1" x14ac:dyDescent="0.25">
      <c r="A582" s="2"/>
      <c r="E582" s="2"/>
      <c r="K582" s="2"/>
      <c r="P582" s="40"/>
      <c r="R582" s="2"/>
      <c r="W582" s="40"/>
      <c r="X582" s="2"/>
    </row>
    <row r="583" spans="1:24" ht="13.5" customHeight="1" x14ac:dyDescent="0.25">
      <c r="A583" s="2"/>
      <c r="E583" s="2"/>
      <c r="K583" s="2"/>
      <c r="P583" s="40"/>
      <c r="R583" s="2"/>
      <c r="W583" s="40"/>
      <c r="X583" s="2"/>
    </row>
    <row r="584" spans="1:24" ht="13.5" customHeight="1" x14ac:dyDescent="0.25">
      <c r="A584" s="2"/>
      <c r="E584" s="2"/>
      <c r="K584" s="2"/>
      <c r="P584" s="40"/>
      <c r="R584" s="2"/>
      <c r="W584" s="40"/>
      <c r="X584" s="2"/>
    </row>
    <row r="585" spans="1:24" ht="13.5" customHeight="1" x14ac:dyDescent="0.25">
      <c r="A585" s="2"/>
      <c r="E585" s="2"/>
      <c r="K585" s="2"/>
      <c r="P585" s="40"/>
      <c r="R585" s="2"/>
      <c r="W585" s="40"/>
      <c r="X585" s="2"/>
    </row>
    <row r="586" spans="1:24" ht="13.5" customHeight="1" x14ac:dyDescent="0.25">
      <c r="A586" s="2"/>
      <c r="E586" s="2"/>
      <c r="K586" s="2"/>
      <c r="P586" s="40"/>
      <c r="R586" s="2"/>
      <c r="W586" s="40"/>
      <c r="X586" s="2"/>
    </row>
    <row r="587" spans="1:24" ht="13.5" customHeight="1" x14ac:dyDescent="0.25">
      <c r="A587" s="2"/>
      <c r="E587" s="2"/>
      <c r="K587" s="2"/>
      <c r="P587" s="40"/>
      <c r="R587" s="2"/>
      <c r="W587" s="40"/>
      <c r="X587" s="2"/>
    </row>
    <row r="588" spans="1:24" ht="13.5" customHeight="1" x14ac:dyDescent="0.25">
      <c r="A588" s="2"/>
      <c r="E588" s="2"/>
      <c r="K588" s="2"/>
      <c r="P588" s="40"/>
      <c r="R588" s="2"/>
      <c r="W588" s="40"/>
      <c r="X588" s="2"/>
    </row>
    <row r="589" spans="1:24" ht="13.5" customHeight="1" x14ac:dyDescent="0.25">
      <c r="A589" s="2"/>
      <c r="E589" s="2"/>
      <c r="K589" s="2"/>
      <c r="P589" s="40"/>
      <c r="R589" s="2"/>
      <c r="W589" s="40"/>
      <c r="X589" s="2"/>
    </row>
    <row r="590" spans="1:24" ht="13.5" customHeight="1" x14ac:dyDescent="0.25">
      <c r="A590" s="2"/>
      <c r="E590" s="2"/>
      <c r="K590" s="2"/>
      <c r="P590" s="40"/>
      <c r="R590" s="2"/>
      <c r="W590" s="40"/>
      <c r="X590" s="2"/>
    </row>
    <row r="591" spans="1:24" ht="13.5" customHeight="1" x14ac:dyDescent="0.25">
      <c r="A591" s="2"/>
      <c r="E591" s="2"/>
      <c r="K591" s="2"/>
      <c r="P591" s="40"/>
      <c r="R591" s="2"/>
      <c r="W591" s="40"/>
      <c r="X591" s="2"/>
    </row>
    <row r="592" spans="1:24" ht="13.5" customHeight="1" x14ac:dyDescent="0.25">
      <c r="A592" s="2"/>
      <c r="E592" s="2"/>
      <c r="K592" s="2"/>
      <c r="P592" s="40"/>
      <c r="R592" s="2"/>
      <c r="W592" s="40"/>
      <c r="X592" s="2"/>
    </row>
    <row r="593" spans="1:24" ht="13.5" customHeight="1" x14ac:dyDescent="0.25">
      <c r="A593" s="2"/>
      <c r="E593" s="2"/>
      <c r="K593" s="2"/>
      <c r="P593" s="40"/>
      <c r="R593" s="2"/>
      <c r="W593" s="40"/>
      <c r="X593" s="2"/>
    </row>
    <row r="594" spans="1:24" ht="13.5" customHeight="1" x14ac:dyDescent="0.25">
      <c r="A594" s="2"/>
      <c r="E594" s="2"/>
      <c r="K594" s="2"/>
      <c r="P594" s="40"/>
      <c r="R594" s="2"/>
      <c r="W594" s="40"/>
      <c r="X594" s="2"/>
    </row>
    <row r="595" spans="1:24" ht="13.5" customHeight="1" x14ac:dyDescent="0.25">
      <c r="A595" s="2"/>
      <c r="E595" s="2"/>
      <c r="K595" s="2"/>
      <c r="P595" s="40"/>
      <c r="R595" s="2"/>
      <c r="W595" s="40"/>
      <c r="X595" s="2"/>
    </row>
    <row r="596" spans="1:24" ht="13.5" customHeight="1" x14ac:dyDescent="0.25">
      <c r="A596" s="2"/>
      <c r="E596" s="2"/>
      <c r="K596" s="2"/>
      <c r="P596" s="40"/>
      <c r="R596" s="2"/>
      <c r="W596" s="40"/>
      <c r="X596" s="2"/>
    </row>
    <row r="597" spans="1:24" ht="13.5" customHeight="1" x14ac:dyDescent="0.25">
      <c r="A597" s="2"/>
      <c r="E597" s="2"/>
      <c r="K597" s="2"/>
      <c r="P597" s="40"/>
      <c r="R597" s="2"/>
      <c r="W597" s="40"/>
      <c r="X597" s="2"/>
    </row>
    <row r="598" spans="1:24" ht="13.5" customHeight="1" x14ac:dyDescent="0.25">
      <c r="A598" s="2"/>
      <c r="E598" s="2"/>
      <c r="K598" s="2"/>
      <c r="P598" s="40"/>
      <c r="R598" s="2"/>
      <c r="W598" s="40"/>
      <c r="X598" s="2"/>
    </row>
    <row r="599" spans="1:24" ht="13.5" customHeight="1" x14ac:dyDescent="0.25">
      <c r="A599" s="2"/>
      <c r="E599" s="2"/>
      <c r="K599" s="2"/>
      <c r="P599" s="40"/>
      <c r="R599" s="2"/>
      <c r="W599" s="40"/>
      <c r="X599" s="2"/>
    </row>
    <row r="600" spans="1:24" ht="13.5" customHeight="1" x14ac:dyDescent="0.25">
      <c r="A600" s="2"/>
      <c r="E600" s="2"/>
      <c r="K600" s="2"/>
      <c r="P600" s="40"/>
      <c r="R600" s="2"/>
      <c r="W600" s="40"/>
      <c r="X600" s="2"/>
    </row>
    <row r="601" spans="1:24" ht="13.5" customHeight="1" x14ac:dyDescent="0.25">
      <c r="A601" s="2"/>
      <c r="E601" s="2"/>
      <c r="K601" s="2"/>
      <c r="P601" s="40"/>
      <c r="R601" s="2"/>
      <c r="W601" s="40"/>
      <c r="X601" s="2"/>
    </row>
    <row r="602" spans="1:24" ht="13.5" customHeight="1" x14ac:dyDescent="0.25">
      <c r="A602" s="2"/>
      <c r="E602" s="2"/>
      <c r="K602" s="2"/>
      <c r="P602" s="40"/>
      <c r="R602" s="2"/>
      <c r="W602" s="40"/>
      <c r="X602" s="2"/>
    </row>
    <row r="603" spans="1:24" ht="13.5" customHeight="1" x14ac:dyDescent="0.25">
      <c r="A603" s="2"/>
      <c r="E603" s="2"/>
      <c r="K603" s="2"/>
      <c r="P603" s="40"/>
      <c r="R603" s="2"/>
      <c r="W603" s="40"/>
      <c r="X603" s="2"/>
    </row>
    <row r="604" spans="1:24" ht="13.5" customHeight="1" x14ac:dyDescent="0.25">
      <c r="A604" s="2"/>
      <c r="E604" s="2"/>
      <c r="K604" s="2"/>
      <c r="P604" s="40"/>
      <c r="R604" s="2"/>
      <c r="W604" s="40"/>
      <c r="X604" s="2"/>
    </row>
    <row r="605" spans="1:24" ht="13.5" customHeight="1" x14ac:dyDescent="0.25">
      <c r="A605" s="2"/>
      <c r="E605" s="2"/>
      <c r="K605" s="2"/>
      <c r="P605" s="40"/>
      <c r="R605" s="2"/>
      <c r="W605" s="40"/>
      <c r="X605" s="2"/>
    </row>
    <row r="606" spans="1:24" ht="13.5" customHeight="1" x14ac:dyDescent="0.25">
      <c r="A606" s="2"/>
      <c r="E606" s="2"/>
      <c r="K606" s="2"/>
      <c r="P606" s="40"/>
      <c r="R606" s="2"/>
      <c r="W606" s="40"/>
      <c r="X606" s="2"/>
    </row>
    <row r="607" spans="1:24" ht="13.5" customHeight="1" x14ac:dyDescent="0.25">
      <c r="A607" s="2"/>
      <c r="E607" s="2"/>
      <c r="K607" s="2"/>
      <c r="P607" s="40"/>
      <c r="R607" s="2"/>
      <c r="W607" s="40"/>
      <c r="X607" s="2"/>
    </row>
    <row r="608" spans="1:24" ht="13.5" customHeight="1" x14ac:dyDescent="0.25">
      <c r="A608" s="2"/>
      <c r="E608" s="2"/>
      <c r="K608" s="2"/>
      <c r="P608" s="40"/>
      <c r="R608" s="2"/>
      <c r="W608" s="40"/>
      <c r="X608" s="2"/>
    </row>
    <row r="609" spans="1:24" ht="13.5" customHeight="1" x14ac:dyDescent="0.25">
      <c r="A609" s="2"/>
      <c r="E609" s="2"/>
      <c r="K609" s="2"/>
      <c r="P609" s="40"/>
      <c r="R609" s="2"/>
      <c r="W609" s="40"/>
      <c r="X609" s="2"/>
    </row>
    <row r="610" spans="1:24" ht="13.5" customHeight="1" x14ac:dyDescent="0.25">
      <c r="A610" s="2"/>
      <c r="E610" s="2"/>
      <c r="K610" s="2"/>
      <c r="P610" s="40"/>
      <c r="R610" s="2"/>
      <c r="W610" s="40"/>
      <c r="X610" s="2"/>
    </row>
    <row r="611" spans="1:24" ht="13.5" customHeight="1" x14ac:dyDescent="0.25">
      <c r="A611" s="2"/>
      <c r="E611" s="2"/>
      <c r="K611" s="2"/>
      <c r="P611" s="40"/>
      <c r="R611" s="2"/>
      <c r="W611" s="40"/>
      <c r="X611" s="2"/>
    </row>
    <row r="612" spans="1:24" ht="13.5" customHeight="1" x14ac:dyDescent="0.25">
      <c r="A612" s="2"/>
      <c r="E612" s="2"/>
      <c r="K612" s="2"/>
      <c r="P612" s="40"/>
      <c r="R612" s="2"/>
      <c r="W612" s="40"/>
      <c r="X612" s="2"/>
    </row>
    <row r="613" spans="1:24" ht="13.5" customHeight="1" x14ac:dyDescent="0.25">
      <c r="A613" s="2"/>
      <c r="E613" s="2"/>
      <c r="K613" s="2"/>
      <c r="P613" s="40"/>
      <c r="R613" s="2"/>
      <c r="W613" s="40"/>
      <c r="X613" s="2"/>
    </row>
    <row r="614" spans="1:24" ht="13.5" customHeight="1" x14ac:dyDescent="0.25">
      <c r="A614" s="2"/>
      <c r="E614" s="2"/>
      <c r="K614" s="2"/>
      <c r="P614" s="40"/>
      <c r="R614" s="2"/>
      <c r="W614" s="40"/>
      <c r="X614" s="2"/>
    </row>
    <row r="615" spans="1:24" ht="13.5" customHeight="1" x14ac:dyDescent="0.25">
      <c r="A615" s="2"/>
      <c r="E615" s="2"/>
      <c r="K615" s="2"/>
      <c r="P615" s="40"/>
      <c r="R615" s="2"/>
      <c r="W615" s="40"/>
      <c r="X615" s="2"/>
    </row>
    <row r="616" spans="1:24" ht="13.5" customHeight="1" x14ac:dyDescent="0.25">
      <c r="A616" s="2"/>
      <c r="E616" s="2"/>
      <c r="K616" s="2"/>
      <c r="P616" s="40"/>
      <c r="R616" s="2"/>
      <c r="W616" s="40"/>
      <c r="X616" s="2"/>
    </row>
    <row r="617" spans="1:24" ht="13.5" customHeight="1" x14ac:dyDescent="0.25">
      <c r="A617" s="2"/>
      <c r="E617" s="2"/>
      <c r="K617" s="2"/>
      <c r="P617" s="40"/>
      <c r="R617" s="2"/>
      <c r="W617" s="40"/>
      <c r="X617" s="2"/>
    </row>
    <row r="618" spans="1:24" ht="13.5" customHeight="1" x14ac:dyDescent="0.25">
      <c r="A618" s="2"/>
      <c r="E618" s="2"/>
      <c r="K618" s="2"/>
      <c r="P618" s="40"/>
      <c r="R618" s="2"/>
      <c r="W618" s="40"/>
      <c r="X618" s="2"/>
    </row>
    <row r="619" spans="1:24" ht="13.5" customHeight="1" x14ac:dyDescent="0.25">
      <c r="A619" s="2"/>
      <c r="E619" s="2"/>
      <c r="K619" s="2"/>
      <c r="P619" s="40"/>
      <c r="R619" s="2"/>
      <c r="W619" s="40"/>
      <c r="X619" s="2"/>
    </row>
    <row r="620" spans="1:24" ht="13.5" customHeight="1" x14ac:dyDescent="0.25">
      <c r="A620" s="2"/>
      <c r="E620" s="2"/>
      <c r="K620" s="2"/>
      <c r="P620" s="40"/>
      <c r="R620" s="2"/>
      <c r="W620" s="40"/>
      <c r="X620" s="2"/>
    </row>
    <row r="621" spans="1:24" ht="13.5" customHeight="1" x14ac:dyDescent="0.25">
      <c r="A621" s="2"/>
      <c r="E621" s="2"/>
      <c r="K621" s="2"/>
      <c r="P621" s="40"/>
      <c r="R621" s="2"/>
      <c r="W621" s="40"/>
      <c r="X621" s="2"/>
    </row>
    <row r="622" spans="1:24" ht="13.5" customHeight="1" x14ac:dyDescent="0.25">
      <c r="A622" s="2"/>
      <c r="E622" s="2"/>
      <c r="K622" s="2"/>
      <c r="P622" s="40"/>
      <c r="R622" s="2"/>
      <c r="W622" s="40"/>
      <c r="X622" s="2"/>
    </row>
    <row r="623" spans="1:24" ht="13.5" customHeight="1" x14ac:dyDescent="0.25">
      <c r="A623" s="2"/>
      <c r="E623" s="2"/>
      <c r="K623" s="2"/>
      <c r="P623" s="40"/>
      <c r="R623" s="2"/>
      <c r="W623" s="40"/>
      <c r="X623" s="2"/>
    </row>
    <row r="624" spans="1:24" ht="13.5" customHeight="1" x14ac:dyDescent="0.25">
      <c r="A624" s="2"/>
      <c r="E624" s="2"/>
      <c r="K624" s="2"/>
      <c r="P624" s="40"/>
      <c r="R624" s="2"/>
      <c r="W624" s="40"/>
      <c r="X624" s="2"/>
    </row>
    <row r="625" spans="1:24" ht="13.5" customHeight="1" x14ac:dyDescent="0.25">
      <c r="A625" s="2"/>
      <c r="E625" s="2"/>
      <c r="K625" s="2"/>
      <c r="P625" s="40"/>
      <c r="R625" s="2"/>
      <c r="W625" s="40"/>
      <c r="X625" s="2"/>
    </row>
    <row r="626" spans="1:24" ht="13.5" customHeight="1" x14ac:dyDescent="0.25">
      <c r="A626" s="2"/>
      <c r="E626" s="2"/>
      <c r="K626" s="2"/>
      <c r="P626" s="40"/>
      <c r="R626" s="2"/>
      <c r="W626" s="40"/>
      <c r="X626" s="2"/>
    </row>
    <row r="627" spans="1:24" ht="13.5" customHeight="1" x14ac:dyDescent="0.25">
      <c r="A627" s="2"/>
      <c r="E627" s="2"/>
      <c r="K627" s="2"/>
      <c r="P627" s="40"/>
      <c r="R627" s="2"/>
      <c r="W627" s="40"/>
      <c r="X627" s="2"/>
    </row>
    <row r="628" spans="1:24" ht="13.5" customHeight="1" x14ac:dyDescent="0.25">
      <c r="A628" s="2"/>
      <c r="E628" s="2"/>
      <c r="K628" s="2"/>
      <c r="P628" s="40"/>
      <c r="R628" s="2"/>
      <c r="W628" s="40"/>
      <c r="X628" s="2"/>
    </row>
    <row r="629" spans="1:24" ht="13.5" customHeight="1" x14ac:dyDescent="0.25">
      <c r="A629" s="2"/>
      <c r="E629" s="2"/>
      <c r="K629" s="2"/>
      <c r="P629" s="40"/>
      <c r="R629" s="2"/>
      <c r="W629" s="40"/>
      <c r="X629" s="2"/>
    </row>
    <row r="630" spans="1:24" ht="13.5" customHeight="1" x14ac:dyDescent="0.25">
      <c r="A630" s="2"/>
      <c r="E630" s="2"/>
      <c r="K630" s="2"/>
      <c r="P630" s="40"/>
      <c r="R630" s="2"/>
      <c r="W630" s="40"/>
      <c r="X630" s="2"/>
    </row>
    <row r="631" spans="1:24" ht="13.5" customHeight="1" x14ac:dyDescent="0.25">
      <c r="A631" s="2"/>
      <c r="E631" s="2"/>
      <c r="K631" s="2"/>
      <c r="P631" s="40"/>
      <c r="R631" s="2"/>
      <c r="W631" s="40"/>
      <c r="X631" s="2"/>
    </row>
    <row r="632" spans="1:24" ht="13.5" customHeight="1" x14ac:dyDescent="0.25">
      <c r="A632" s="2"/>
      <c r="E632" s="2"/>
      <c r="K632" s="2"/>
      <c r="P632" s="40"/>
      <c r="R632" s="2"/>
      <c r="W632" s="40"/>
      <c r="X632" s="2"/>
    </row>
    <row r="633" spans="1:24" ht="13.5" customHeight="1" x14ac:dyDescent="0.25">
      <c r="A633" s="2"/>
      <c r="E633" s="2"/>
      <c r="K633" s="2"/>
      <c r="P633" s="40"/>
      <c r="R633" s="2"/>
      <c r="W633" s="40"/>
      <c r="X633" s="2"/>
    </row>
    <row r="634" spans="1:24" ht="13.5" customHeight="1" x14ac:dyDescent="0.25">
      <c r="A634" s="2"/>
      <c r="E634" s="2"/>
      <c r="K634" s="2"/>
      <c r="P634" s="40"/>
      <c r="R634" s="2"/>
      <c r="W634" s="40"/>
      <c r="X634" s="2"/>
    </row>
    <row r="635" spans="1:24" ht="13.5" customHeight="1" x14ac:dyDescent="0.25">
      <c r="A635" s="2"/>
      <c r="E635" s="2"/>
      <c r="K635" s="2"/>
      <c r="P635" s="40"/>
      <c r="R635" s="2"/>
      <c r="W635" s="40"/>
      <c r="X635" s="2"/>
    </row>
    <row r="636" spans="1:24" ht="13.5" customHeight="1" x14ac:dyDescent="0.25">
      <c r="A636" s="2"/>
      <c r="E636" s="2"/>
      <c r="K636" s="2"/>
      <c r="P636" s="40"/>
      <c r="R636" s="2"/>
      <c r="W636" s="40"/>
      <c r="X636" s="2"/>
    </row>
    <row r="637" spans="1:24" ht="13.5" customHeight="1" x14ac:dyDescent="0.25">
      <c r="A637" s="2"/>
      <c r="E637" s="2"/>
      <c r="K637" s="2"/>
      <c r="P637" s="40"/>
      <c r="R637" s="2"/>
      <c r="W637" s="40"/>
      <c r="X637" s="2"/>
    </row>
    <row r="638" spans="1:24" ht="13.5" customHeight="1" x14ac:dyDescent="0.25">
      <c r="A638" s="2"/>
      <c r="E638" s="2"/>
      <c r="K638" s="2"/>
      <c r="P638" s="40"/>
      <c r="R638" s="2"/>
      <c r="W638" s="40"/>
      <c r="X638" s="2"/>
    </row>
    <row r="639" spans="1:24" ht="13.5" customHeight="1" x14ac:dyDescent="0.25">
      <c r="A639" s="2"/>
      <c r="E639" s="2"/>
      <c r="K639" s="2"/>
      <c r="P639" s="40"/>
      <c r="R639" s="2"/>
      <c r="W639" s="40"/>
      <c r="X639" s="2"/>
    </row>
    <row r="640" spans="1:24" ht="13.5" customHeight="1" x14ac:dyDescent="0.25">
      <c r="A640" s="2"/>
      <c r="E640" s="2"/>
      <c r="K640" s="2"/>
      <c r="P640" s="40"/>
      <c r="R640" s="2"/>
      <c r="W640" s="40"/>
      <c r="X640" s="2"/>
    </row>
    <row r="641" spans="1:24" ht="13.5" customHeight="1" x14ac:dyDescent="0.25">
      <c r="A641" s="2"/>
      <c r="E641" s="2"/>
      <c r="K641" s="2"/>
      <c r="P641" s="40"/>
      <c r="R641" s="2"/>
      <c r="W641" s="40"/>
      <c r="X641" s="2"/>
    </row>
    <row r="642" spans="1:24" ht="13.5" customHeight="1" x14ac:dyDescent="0.25">
      <c r="A642" s="2"/>
      <c r="E642" s="2"/>
      <c r="K642" s="2"/>
      <c r="P642" s="40"/>
      <c r="R642" s="2"/>
      <c r="W642" s="40"/>
      <c r="X642" s="2"/>
    </row>
    <row r="643" spans="1:24" ht="13.5" customHeight="1" x14ac:dyDescent="0.25">
      <c r="A643" s="2"/>
      <c r="E643" s="2"/>
      <c r="K643" s="2"/>
      <c r="P643" s="40"/>
      <c r="R643" s="2"/>
      <c r="W643" s="40"/>
      <c r="X643" s="2"/>
    </row>
    <row r="644" spans="1:24" ht="13.5" customHeight="1" x14ac:dyDescent="0.25">
      <c r="A644" s="2"/>
      <c r="E644" s="2"/>
      <c r="K644" s="2"/>
      <c r="P644" s="40"/>
      <c r="R644" s="2"/>
      <c r="W644" s="40"/>
      <c r="X644" s="2"/>
    </row>
    <row r="645" spans="1:24" ht="13.5" customHeight="1" x14ac:dyDescent="0.25">
      <c r="A645" s="2"/>
      <c r="E645" s="2"/>
      <c r="K645" s="2"/>
      <c r="P645" s="40"/>
      <c r="R645" s="2"/>
      <c r="W645" s="40"/>
      <c r="X645" s="2"/>
    </row>
    <row r="646" spans="1:24" ht="13.5" customHeight="1" x14ac:dyDescent="0.25">
      <c r="A646" s="2"/>
      <c r="E646" s="2"/>
      <c r="K646" s="2"/>
      <c r="P646" s="40"/>
      <c r="R646" s="2"/>
      <c r="W646" s="40"/>
      <c r="X646" s="2"/>
    </row>
    <row r="647" spans="1:24" ht="13.5" customHeight="1" x14ac:dyDescent="0.25">
      <c r="A647" s="2"/>
      <c r="E647" s="2"/>
      <c r="K647" s="2"/>
      <c r="P647" s="40"/>
      <c r="R647" s="2"/>
      <c r="W647" s="40"/>
      <c r="X647" s="2"/>
    </row>
    <row r="648" spans="1:24" ht="13.5" customHeight="1" x14ac:dyDescent="0.25">
      <c r="A648" s="2"/>
      <c r="E648" s="2"/>
      <c r="K648" s="2"/>
      <c r="P648" s="40"/>
      <c r="R648" s="2"/>
      <c r="W648" s="40"/>
      <c r="X648" s="2"/>
    </row>
    <row r="649" spans="1:24" ht="13.5" customHeight="1" x14ac:dyDescent="0.25">
      <c r="A649" s="2"/>
      <c r="E649" s="2"/>
      <c r="K649" s="2"/>
      <c r="P649" s="40"/>
      <c r="R649" s="2"/>
      <c r="W649" s="40"/>
      <c r="X649" s="2"/>
    </row>
    <row r="650" spans="1:24" ht="13.5" customHeight="1" x14ac:dyDescent="0.25">
      <c r="A650" s="2"/>
      <c r="E650" s="2"/>
      <c r="K650" s="2"/>
      <c r="P650" s="40"/>
      <c r="R650" s="2"/>
      <c r="W650" s="40"/>
      <c r="X650" s="2"/>
    </row>
    <row r="651" spans="1:24" ht="13.5" customHeight="1" x14ac:dyDescent="0.25">
      <c r="A651" s="2"/>
      <c r="E651" s="2"/>
      <c r="K651" s="2"/>
      <c r="P651" s="40"/>
      <c r="R651" s="2"/>
      <c r="W651" s="40"/>
      <c r="X651" s="2"/>
    </row>
    <row r="652" spans="1:24" ht="13.5" customHeight="1" x14ac:dyDescent="0.25">
      <c r="A652" s="2"/>
      <c r="E652" s="2"/>
      <c r="K652" s="2"/>
      <c r="P652" s="40"/>
      <c r="R652" s="2"/>
      <c r="W652" s="40"/>
      <c r="X652" s="2"/>
    </row>
    <row r="653" spans="1:24" ht="13.5" customHeight="1" x14ac:dyDescent="0.25">
      <c r="A653" s="2"/>
      <c r="E653" s="2"/>
      <c r="K653" s="2"/>
      <c r="P653" s="40"/>
      <c r="R653" s="2"/>
      <c r="W653" s="40"/>
      <c r="X653" s="2"/>
    </row>
    <row r="654" spans="1:24" ht="13.5" customHeight="1" x14ac:dyDescent="0.25">
      <c r="A654" s="2"/>
      <c r="E654" s="2"/>
      <c r="K654" s="2"/>
      <c r="P654" s="40"/>
      <c r="R654" s="2"/>
      <c r="W654" s="40"/>
      <c r="X654" s="2"/>
    </row>
    <row r="655" spans="1:24" ht="13.5" customHeight="1" x14ac:dyDescent="0.25">
      <c r="A655" s="2"/>
      <c r="E655" s="2"/>
      <c r="K655" s="2"/>
      <c r="P655" s="40"/>
      <c r="R655" s="2"/>
      <c r="W655" s="40"/>
      <c r="X655" s="2"/>
    </row>
    <row r="656" spans="1:24" ht="13.5" customHeight="1" x14ac:dyDescent="0.25">
      <c r="A656" s="2"/>
      <c r="E656" s="2"/>
      <c r="K656" s="2"/>
      <c r="P656" s="40"/>
      <c r="R656" s="2"/>
      <c r="W656" s="40"/>
      <c r="X656" s="2"/>
    </row>
    <row r="657" spans="1:24" ht="13.5" customHeight="1" x14ac:dyDescent="0.25">
      <c r="A657" s="2"/>
      <c r="E657" s="2"/>
      <c r="K657" s="2"/>
      <c r="P657" s="40"/>
      <c r="R657" s="2"/>
      <c r="W657" s="40"/>
      <c r="X657" s="2"/>
    </row>
    <row r="658" spans="1:24" ht="13.5" customHeight="1" x14ac:dyDescent="0.25">
      <c r="A658" s="2"/>
      <c r="E658" s="2"/>
      <c r="K658" s="2"/>
      <c r="P658" s="40"/>
      <c r="R658" s="2"/>
      <c r="W658" s="40"/>
      <c r="X658" s="2"/>
    </row>
    <row r="659" spans="1:24" ht="13.5" customHeight="1" x14ac:dyDescent="0.25">
      <c r="A659" s="2"/>
      <c r="E659" s="2"/>
      <c r="K659" s="2"/>
      <c r="P659" s="40"/>
      <c r="R659" s="2"/>
      <c r="W659" s="40"/>
      <c r="X659" s="2"/>
    </row>
    <row r="660" spans="1:24" ht="13.5" customHeight="1" x14ac:dyDescent="0.25">
      <c r="A660" s="2"/>
      <c r="E660" s="2"/>
      <c r="K660" s="2"/>
      <c r="P660" s="40"/>
      <c r="R660" s="2"/>
      <c r="W660" s="40"/>
      <c r="X660" s="2"/>
    </row>
    <row r="661" spans="1:24" ht="13.5" customHeight="1" x14ac:dyDescent="0.25">
      <c r="A661" s="2"/>
      <c r="E661" s="2"/>
      <c r="K661" s="2"/>
      <c r="P661" s="40"/>
      <c r="R661" s="2"/>
      <c r="W661" s="40"/>
      <c r="X661" s="2"/>
    </row>
    <row r="662" spans="1:24" ht="13.5" customHeight="1" x14ac:dyDescent="0.25">
      <c r="A662" s="2"/>
      <c r="E662" s="2"/>
      <c r="K662" s="2"/>
      <c r="P662" s="40"/>
      <c r="R662" s="2"/>
      <c r="W662" s="40"/>
      <c r="X662" s="2"/>
    </row>
    <row r="663" spans="1:24" ht="13.5" customHeight="1" x14ac:dyDescent="0.25">
      <c r="A663" s="2"/>
      <c r="E663" s="2"/>
      <c r="K663" s="2"/>
      <c r="P663" s="40"/>
      <c r="R663" s="2"/>
      <c r="W663" s="40"/>
      <c r="X663" s="2"/>
    </row>
    <row r="664" spans="1:24" ht="13.5" customHeight="1" x14ac:dyDescent="0.25">
      <c r="A664" s="2"/>
      <c r="E664" s="2"/>
      <c r="K664" s="2"/>
      <c r="P664" s="40"/>
      <c r="R664" s="2"/>
      <c r="W664" s="40"/>
      <c r="X664" s="2"/>
    </row>
    <row r="665" spans="1:24" ht="13.5" customHeight="1" x14ac:dyDescent="0.25">
      <c r="A665" s="2"/>
      <c r="E665" s="2"/>
      <c r="K665" s="2"/>
      <c r="P665" s="40"/>
      <c r="R665" s="2"/>
      <c r="W665" s="40"/>
      <c r="X665" s="2"/>
    </row>
    <row r="666" spans="1:24" ht="13.5" customHeight="1" x14ac:dyDescent="0.25">
      <c r="A666" s="2"/>
      <c r="E666" s="2"/>
      <c r="K666" s="2"/>
      <c r="P666" s="40"/>
      <c r="R666" s="2"/>
      <c r="W666" s="40"/>
      <c r="X666" s="2"/>
    </row>
    <row r="667" spans="1:24" ht="13.5" customHeight="1" x14ac:dyDescent="0.25">
      <c r="A667" s="2"/>
      <c r="E667" s="2"/>
      <c r="K667" s="2"/>
      <c r="P667" s="40"/>
      <c r="R667" s="2"/>
      <c r="W667" s="40"/>
      <c r="X667" s="2"/>
    </row>
    <row r="668" spans="1:24" ht="13.5" customHeight="1" x14ac:dyDescent="0.25">
      <c r="A668" s="2"/>
      <c r="E668" s="2"/>
      <c r="K668" s="2"/>
      <c r="P668" s="40"/>
      <c r="R668" s="2"/>
      <c r="W668" s="40"/>
      <c r="X668" s="2"/>
    </row>
    <row r="669" spans="1:24" ht="13.5" customHeight="1" x14ac:dyDescent="0.25">
      <c r="A669" s="2"/>
      <c r="E669" s="2"/>
      <c r="K669" s="2"/>
      <c r="P669" s="40"/>
      <c r="R669" s="2"/>
      <c r="W669" s="40"/>
      <c r="X669" s="2"/>
    </row>
    <row r="670" spans="1:24" ht="13.5" customHeight="1" x14ac:dyDescent="0.25">
      <c r="A670" s="2"/>
      <c r="E670" s="2"/>
      <c r="K670" s="2"/>
      <c r="P670" s="40"/>
      <c r="R670" s="2"/>
      <c r="W670" s="40"/>
      <c r="X670" s="2"/>
    </row>
    <row r="671" spans="1:24" ht="13.5" customHeight="1" x14ac:dyDescent="0.25">
      <c r="A671" s="2"/>
      <c r="E671" s="2"/>
      <c r="K671" s="2"/>
      <c r="P671" s="40"/>
      <c r="R671" s="2"/>
      <c r="W671" s="40"/>
      <c r="X671" s="2"/>
    </row>
    <row r="672" spans="1:24" ht="13.5" customHeight="1" x14ac:dyDescent="0.25">
      <c r="A672" s="2"/>
      <c r="E672" s="2"/>
      <c r="K672" s="2"/>
      <c r="P672" s="40"/>
      <c r="R672" s="2"/>
      <c r="W672" s="40"/>
      <c r="X672" s="2"/>
    </row>
    <row r="673" spans="1:24" ht="13.5" customHeight="1" x14ac:dyDescent="0.25">
      <c r="A673" s="2"/>
      <c r="E673" s="2"/>
      <c r="K673" s="2"/>
      <c r="P673" s="40"/>
      <c r="R673" s="2"/>
      <c r="W673" s="40"/>
      <c r="X673" s="2"/>
    </row>
    <row r="674" spans="1:24" ht="13.5" customHeight="1" x14ac:dyDescent="0.25">
      <c r="A674" s="2"/>
      <c r="E674" s="2"/>
      <c r="K674" s="2"/>
      <c r="P674" s="40"/>
      <c r="R674" s="2"/>
      <c r="W674" s="40"/>
      <c r="X674" s="2"/>
    </row>
    <row r="675" spans="1:24" ht="13.5" customHeight="1" x14ac:dyDescent="0.25">
      <c r="A675" s="2"/>
      <c r="E675" s="2"/>
      <c r="K675" s="2"/>
      <c r="P675" s="40"/>
      <c r="R675" s="2"/>
      <c r="W675" s="40"/>
      <c r="X675" s="2"/>
    </row>
    <row r="676" spans="1:24" ht="13.5" customHeight="1" x14ac:dyDescent="0.25">
      <c r="A676" s="2"/>
      <c r="E676" s="2"/>
      <c r="K676" s="2"/>
      <c r="P676" s="40"/>
      <c r="R676" s="2"/>
      <c r="W676" s="40"/>
      <c r="X676" s="2"/>
    </row>
    <row r="677" spans="1:24" ht="13.5" customHeight="1" x14ac:dyDescent="0.25">
      <c r="A677" s="2"/>
      <c r="E677" s="2"/>
      <c r="K677" s="2"/>
      <c r="P677" s="40"/>
      <c r="R677" s="2"/>
      <c r="W677" s="40"/>
      <c r="X677" s="2"/>
    </row>
    <row r="678" spans="1:24" ht="13.5" customHeight="1" x14ac:dyDescent="0.25">
      <c r="A678" s="2"/>
      <c r="E678" s="2"/>
      <c r="K678" s="2"/>
      <c r="P678" s="40"/>
      <c r="R678" s="2"/>
      <c r="W678" s="40"/>
      <c r="X678" s="2"/>
    </row>
    <row r="679" spans="1:24" ht="13.5" customHeight="1" x14ac:dyDescent="0.25">
      <c r="A679" s="2"/>
      <c r="E679" s="2"/>
      <c r="K679" s="2"/>
      <c r="P679" s="40"/>
      <c r="R679" s="2"/>
      <c r="W679" s="40"/>
      <c r="X679" s="2"/>
    </row>
    <row r="680" spans="1:24" ht="13.5" customHeight="1" x14ac:dyDescent="0.25">
      <c r="A680" s="2"/>
      <c r="E680" s="2"/>
      <c r="K680" s="2"/>
      <c r="P680" s="40"/>
      <c r="R680" s="2"/>
      <c r="W680" s="40"/>
      <c r="X680" s="2"/>
    </row>
    <row r="681" spans="1:24" ht="13.5" customHeight="1" x14ac:dyDescent="0.25">
      <c r="A681" s="2"/>
      <c r="E681" s="2"/>
      <c r="K681" s="2"/>
      <c r="P681" s="40"/>
      <c r="R681" s="2"/>
      <c r="W681" s="40"/>
      <c r="X681" s="2"/>
    </row>
    <row r="682" spans="1:24" ht="13.5" customHeight="1" x14ac:dyDescent="0.25">
      <c r="A682" s="2"/>
      <c r="E682" s="2"/>
      <c r="K682" s="2"/>
      <c r="P682" s="40"/>
      <c r="R682" s="2"/>
      <c r="W682" s="40"/>
      <c r="X682" s="2"/>
    </row>
    <row r="683" spans="1:24" ht="13.5" customHeight="1" x14ac:dyDescent="0.25">
      <c r="A683" s="2"/>
      <c r="E683" s="2"/>
      <c r="K683" s="2"/>
      <c r="P683" s="40"/>
      <c r="R683" s="2"/>
      <c r="W683" s="40"/>
      <c r="X683" s="2"/>
    </row>
    <row r="684" spans="1:24" ht="13.5" customHeight="1" x14ac:dyDescent="0.25">
      <c r="A684" s="2"/>
      <c r="E684" s="2"/>
      <c r="K684" s="2"/>
      <c r="P684" s="40"/>
      <c r="R684" s="2"/>
      <c r="W684" s="40"/>
      <c r="X684" s="2"/>
    </row>
    <row r="685" spans="1:24" ht="13.5" customHeight="1" x14ac:dyDescent="0.25">
      <c r="A685" s="2"/>
      <c r="E685" s="2"/>
      <c r="K685" s="2"/>
      <c r="P685" s="40"/>
      <c r="R685" s="2"/>
      <c r="W685" s="40"/>
      <c r="X685" s="2"/>
    </row>
    <row r="686" spans="1:24" ht="13.5" customHeight="1" x14ac:dyDescent="0.25">
      <c r="A686" s="2"/>
      <c r="E686" s="2"/>
      <c r="K686" s="2"/>
      <c r="P686" s="40"/>
      <c r="R686" s="2"/>
      <c r="W686" s="40"/>
      <c r="X686" s="2"/>
    </row>
    <row r="687" spans="1:24" ht="13.5" customHeight="1" x14ac:dyDescent="0.25">
      <c r="A687" s="2"/>
      <c r="E687" s="2"/>
      <c r="K687" s="2"/>
      <c r="P687" s="40"/>
      <c r="R687" s="2"/>
      <c r="W687" s="40"/>
      <c r="X687" s="2"/>
    </row>
    <row r="688" spans="1:24" ht="13.5" customHeight="1" x14ac:dyDescent="0.25">
      <c r="A688" s="2"/>
      <c r="E688" s="2"/>
      <c r="K688" s="2"/>
      <c r="P688" s="40"/>
      <c r="R688" s="2"/>
      <c r="W688" s="40"/>
      <c r="X688" s="2"/>
    </row>
    <row r="689" spans="1:24" ht="13.5" customHeight="1" x14ac:dyDescent="0.25">
      <c r="A689" s="2"/>
      <c r="E689" s="2"/>
      <c r="K689" s="2"/>
      <c r="P689" s="40"/>
      <c r="R689" s="2"/>
      <c r="W689" s="40"/>
      <c r="X689" s="2"/>
    </row>
    <row r="690" spans="1:24" ht="13.5" customHeight="1" x14ac:dyDescent="0.25">
      <c r="A690" s="2"/>
      <c r="E690" s="2"/>
      <c r="K690" s="2"/>
      <c r="P690" s="40"/>
      <c r="R690" s="2"/>
      <c r="W690" s="40"/>
      <c r="X690" s="2"/>
    </row>
    <row r="691" spans="1:24" ht="13.5" customHeight="1" x14ac:dyDescent="0.25">
      <c r="A691" s="2"/>
      <c r="E691" s="2"/>
      <c r="K691" s="2"/>
      <c r="P691" s="40"/>
      <c r="R691" s="2"/>
      <c r="W691" s="40"/>
      <c r="X691" s="2"/>
    </row>
    <row r="692" spans="1:24" ht="13.5" customHeight="1" x14ac:dyDescent="0.25">
      <c r="A692" s="2"/>
      <c r="E692" s="2"/>
      <c r="K692" s="2"/>
      <c r="P692" s="40"/>
      <c r="R692" s="2"/>
      <c r="W692" s="40"/>
      <c r="X692" s="2"/>
    </row>
    <row r="693" spans="1:24" ht="13.5" customHeight="1" x14ac:dyDescent="0.25">
      <c r="A693" s="2"/>
      <c r="E693" s="2"/>
      <c r="K693" s="2"/>
      <c r="P693" s="40"/>
      <c r="R693" s="2"/>
      <c r="W693" s="40"/>
      <c r="X693" s="2"/>
    </row>
    <row r="694" spans="1:24" ht="13.5" customHeight="1" x14ac:dyDescent="0.25">
      <c r="A694" s="2"/>
      <c r="E694" s="2"/>
      <c r="K694" s="2"/>
      <c r="P694" s="40"/>
      <c r="R694" s="2"/>
      <c r="W694" s="40"/>
      <c r="X694" s="2"/>
    </row>
    <row r="695" spans="1:24" ht="13.5" customHeight="1" x14ac:dyDescent="0.25">
      <c r="A695" s="2"/>
      <c r="E695" s="2"/>
      <c r="K695" s="2"/>
      <c r="P695" s="40"/>
      <c r="R695" s="2"/>
      <c r="W695" s="40"/>
      <c r="X695" s="2"/>
    </row>
    <row r="696" spans="1:24" ht="13.5" customHeight="1" x14ac:dyDescent="0.25">
      <c r="A696" s="2"/>
      <c r="E696" s="2"/>
      <c r="K696" s="2"/>
      <c r="P696" s="40"/>
      <c r="R696" s="2"/>
      <c r="W696" s="40"/>
      <c r="X696" s="2"/>
    </row>
    <row r="697" spans="1:24" ht="13.5" customHeight="1" x14ac:dyDescent="0.25">
      <c r="A697" s="2"/>
      <c r="E697" s="2"/>
      <c r="K697" s="2"/>
      <c r="P697" s="40"/>
      <c r="R697" s="2"/>
      <c r="W697" s="40"/>
      <c r="X697" s="2"/>
    </row>
    <row r="698" spans="1:24" ht="13.5" customHeight="1" x14ac:dyDescent="0.25">
      <c r="A698" s="2"/>
      <c r="E698" s="2"/>
      <c r="K698" s="2"/>
      <c r="P698" s="40"/>
      <c r="R698" s="2"/>
      <c r="W698" s="40"/>
      <c r="X698" s="2"/>
    </row>
    <row r="699" spans="1:24" ht="13.5" customHeight="1" x14ac:dyDescent="0.25">
      <c r="A699" s="2"/>
      <c r="E699" s="2"/>
      <c r="K699" s="2"/>
      <c r="P699" s="40"/>
      <c r="R699" s="2"/>
      <c r="W699" s="40"/>
      <c r="X699" s="2"/>
    </row>
    <row r="700" spans="1:24" ht="13.5" customHeight="1" x14ac:dyDescent="0.25">
      <c r="A700" s="2"/>
      <c r="E700" s="2"/>
      <c r="K700" s="2"/>
      <c r="P700" s="40"/>
      <c r="R700" s="2"/>
      <c r="W700" s="40"/>
      <c r="X700" s="2"/>
    </row>
    <row r="701" spans="1:24" ht="13.5" customHeight="1" x14ac:dyDescent="0.25">
      <c r="A701" s="2"/>
      <c r="E701" s="2"/>
      <c r="K701" s="2"/>
      <c r="P701" s="40"/>
      <c r="R701" s="2"/>
      <c r="W701" s="40"/>
      <c r="X701" s="2"/>
    </row>
    <row r="702" spans="1:24" ht="13.5" customHeight="1" x14ac:dyDescent="0.25">
      <c r="A702" s="2"/>
      <c r="E702" s="2"/>
      <c r="K702" s="2"/>
      <c r="P702" s="40"/>
      <c r="R702" s="2"/>
      <c r="W702" s="40"/>
      <c r="X702" s="2"/>
    </row>
    <row r="703" spans="1:24" ht="13.5" customHeight="1" x14ac:dyDescent="0.25">
      <c r="A703" s="2"/>
      <c r="E703" s="2"/>
      <c r="K703" s="2"/>
      <c r="P703" s="40"/>
      <c r="R703" s="2"/>
      <c r="W703" s="40"/>
      <c r="X703" s="2"/>
    </row>
    <row r="704" spans="1:24" ht="13.5" customHeight="1" x14ac:dyDescent="0.25">
      <c r="A704" s="2"/>
      <c r="E704" s="2"/>
      <c r="K704" s="2"/>
      <c r="P704" s="40"/>
      <c r="R704" s="2"/>
      <c r="W704" s="40"/>
      <c r="X704" s="2"/>
    </row>
    <row r="705" spans="1:24" ht="13.5" customHeight="1" x14ac:dyDescent="0.25">
      <c r="A705" s="2"/>
      <c r="E705" s="2"/>
      <c r="K705" s="2"/>
      <c r="P705" s="40"/>
      <c r="R705" s="2"/>
      <c r="W705" s="40"/>
      <c r="X705" s="2"/>
    </row>
    <row r="706" spans="1:24" ht="13.5" customHeight="1" x14ac:dyDescent="0.25">
      <c r="A706" s="2"/>
      <c r="E706" s="2"/>
      <c r="K706" s="2"/>
      <c r="P706" s="40"/>
      <c r="R706" s="2"/>
      <c r="W706" s="40"/>
      <c r="X706" s="2"/>
    </row>
    <row r="707" spans="1:24" ht="13.5" customHeight="1" x14ac:dyDescent="0.25">
      <c r="A707" s="2"/>
      <c r="E707" s="2"/>
      <c r="K707" s="2"/>
      <c r="P707" s="40"/>
      <c r="R707" s="2"/>
      <c r="W707" s="40"/>
      <c r="X707" s="2"/>
    </row>
    <row r="708" spans="1:24" ht="13.5" customHeight="1" x14ac:dyDescent="0.25">
      <c r="A708" s="2"/>
      <c r="E708" s="2"/>
      <c r="K708" s="2"/>
      <c r="P708" s="40"/>
      <c r="R708" s="2"/>
      <c r="W708" s="40"/>
      <c r="X708" s="2"/>
    </row>
    <row r="709" spans="1:24" ht="13.5" customHeight="1" x14ac:dyDescent="0.25">
      <c r="A709" s="2"/>
      <c r="E709" s="2"/>
      <c r="K709" s="2"/>
      <c r="P709" s="40"/>
      <c r="R709" s="2"/>
      <c r="W709" s="40"/>
      <c r="X709" s="2"/>
    </row>
    <row r="710" spans="1:24" ht="13.5" customHeight="1" x14ac:dyDescent="0.25">
      <c r="A710" s="2"/>
      <c r="E710" s="2"/>
      <c r="K710" s="2"/>
      <c r="P710" s="40"/>
      <c r="R710" s="2"/>
      <c r="W710" s="40"/>
      <c r="X710" s="2"/>
    </row>
    <row r="711" spans="1:24" ht="13.5" customHeight="1" x14ac:dyDescent="0.25">
      <c r="A711" s="2"/>
      <c r="E711" s="2"/>
      <c r="K711" s="2"/>
      <c r="P711" s="40"/>
      <c r="R711" s="2"/>
      <c r="W711" s="40"/>
      <c r="X711" s="2"/>
    </row>
    <row r="712" spans="1:24" ht="13.5" customHeight="1" x14ac:dyDescent="0.25">
      <c r="A712" s="2"/>
      <c r="E712" s="2"/>
      <c r="K712" s="2"/>
      <c r="P712" s="40"/>
      <c r="R712" s="2"/>
      <c r="W712" s="40"/>
      <c r="X712" s="2"/>
    </row>
    <row r="713" spans="1:24" ht="13.5" customHeight="1" x14ac:dyDescent="0.25">
      <c r="A713" s="2"/>
      <c r="E713" s="2"/>
      <c r="K713" s="2"/>
      <c r="P713" s="40"/>
      <c r="R713" s="2"/>
      <c r="W713" s="40"/>
      <c r="X713" s="2"/>
    </row>
    <row r="714" spans="1:24" ht="13.5" customHeight="1" x14ac:dyDescent="0.25">
      <c r="A714" s="2"/>
      <c r="E714" s="2"/>
      <c r="K714" s="2"/>
      <c r="P714" s="40"/>
      <c r="R714" s="2"/>
      <c r="W714" s="40"/>
      <c r="X714" s="2"/>
    </row>
    <row r="715" spans="1:24" ht="13.5" customHeight="1" x14ac:dyDescent="0.25">
      <c r="A715" s="2"/>
      <c r="E715" s="2"/>
      <c r="K715" s="2"/>
      <c r="P715" s="40"/>
      <c r="R715" s="2"/>
      <c r="W715" s="40"/>
      <c r="X715" s="2"/>
    </row>
    <row r="716" spans="1:24" ht="13.5" customHeight="1" x14ac:dyDescent="0.25">
      <c r="A716" s="2"/>
      <c r="E716" s="2"/>
      <c r="K716" s="2"/>
      <c r="P716" s="40"/>
      <c r="R716" s="2"/>
      <c r="W716" s="40"/>
      <c r="X716" s="2"/>
    </row>
    <row r="717" spans="1:24" ht="13.5" customHeight="1" x14ac:dyDescent="0.25">
      <c r="A717" s="2"/>
      <c r="E717" s="2"/>
      <c r="K717" s="2"/>
      <c r="P717" s="40"/>
      <c r="R717" s="2"/>
      <c r="W717" s="40"/>
      <c r="X717" s="2"/>
    </row>
    <row r="718" spans="1:24" ht="13.5" customHeight="1" x14ac:dyDescent="0.25">
      <c r="A718" s="2"/>
      <c r="E718" s="2"/>
      <c r="K718" s="2"/>
      <c r="P718" s="40"/>
      <c r="R718" s="2"/>
      <c r="W718" s="40"/>
      <c r="X718" s="2"/>
    </row>
    <row r="719" spans="1:24" ht="13.5" customHeight="1" x14ac:dyDescent="0.25">
      <c r="A719" s="2"/>
      <c r="E719" s="2"/>
      <c r="K719" s="2"/>
      <c r="P719" s="40"/>
      <c r="R719" s="2"/>
      <c r="W719" s="40"/>
      <c r="X719" s="2"/>
    </row>
    <row r="720" spans="1:24" ht="13.5" customHeight="1" x14ac:dyDescent="0.25">
      <c r="A720" s="2"/>
      <c r="E720" s="2"/>
      <c r="K720" s="2"/>
      <c r="P720" s="40"/>
      <c r="R720" s="2"/>
      <c r="W720" s="40"/>
      <c r="X720" s="2"/>
    </row>
    <row r="721" spans="1:24" ht="13.5" customHeight="1" x14ac:dyDescent="0.25">
      <c r="A721" s="2"/>
      <c r="E721" s="2"/>
      <c r="K721" s="2"/>
      <c r="P721" s="40"/>
      <c r="R721" s="2"/>
      <c r="W721" s="40"/>
      <c r="X721" s="2"/>
    </row>
    <row r="722" spans="1:24" ht="13.5" customHeight="1" x14ac:dyDescent="0.25">
      <c r="A722" s="2"/>
      <c r="E722" s="2"/>
      <c r="K722" s="2"/>
      <c r="P722" s="40"/>
      <c r="R722" s="2"/>
      <c r="W722" s="40"/>
      <c r="X722" s="2"/>
    </row>
    <row r="723" spans="1:24" ht="13.5" customHeight="1" x14ac:dyDescent="0.25">
      <c r="A723" s="2"/>
      <c r="E723" s="2"/>
      <c r="K723" s="2"/>
      <c r="P723" s="40"/>
      <c r="R723" s="2"/>
      <c r="W723" s="40"/>
      <c r="X723" s="2"/>
    </row>
    <row r="724" spans="1:24" ht="13.5" customHeight="1" x14ac:dyDescent="0.25">
      <c r="A724" s="2"/>
      <c r="E724" s="2"/>
      <c r="K724" s="2"/>
      <c r="P724" s="40"/>
      <c r="R724" s="2"/>
      <c r="W724" s="40"/>
      <c r="X724" s="2"/>
    </row>
    <row r="725" spans="1:24" ht="13.5" customHeight="1" x14ac:dyDescent="0.25">
      <c r="A725" s="2"/>
      <c r="E725" s="2"/>
      <c r="K725" s="2"/>
      <c r="P725" s="40"/>
      <c r="R725" s="2"/>
      <c r="W725" s="40"/>
      <c r="X725" s="2"/>
    </row>
    <row r="726" spans="1:24" ht="13.5" customHeight="1" x14ac:dyDescent="0.25">
      <c r="A726" s="2"/>
      <c r="E726" s="2"/>
      <c r="K726" s="2"/>
      <c r="P726" s="40"/>
      <c r="R726" s="2"/>
      <c r="W726" s="40"/>
      <c r="X726" s="2"/>
    </row>
    <row r="727" spans="1:24" ht="13.5" customHeight="1" x14ac:dyDescent="0.25">
      <c r="A727" s="2"/>
      <c r="E727" s="2"/>
      <c r="K727" s="2"/>
      <c r="P727" s="40"/>
      <c r="R727" s="2"/>
      <c r="W727" s="40"/>
      <c r="X727" s="2"/>
    </row>
    <row r="728" spans="1:24" ht="13.5" customHeight="1" x14ac:dyDescent="0.25">
      <c r="A728" s="2"/>
      <c r="E728" s="2"/>
      <c r="K728" s="2"/>
      <c r="P728" s="40"/>
      <c r="R728" s="2"/>
      <c r="W728" s="40"/>
      <c r="X728" s="2"/>
    </row>
    <row r="729" spans="1:24" ht="13.5" customHeight="1" x14ac:dyDescent="0.25">
      <c r="A729" s="2"/>
      <c r="E729" s="2"/>
      <c r="K729" s="2"/>
      <c r="P729" s="40"/>
      <c r="R729" s="2"/>
      <c r="W729" s="40"/>
      <c r="X729" s="2"/>
    </row>
    <row r="730" spans="1:24" ht="13.5" customHeight="1" x14ac:dyDescent="0.25">
      <c r="A730" s="2"/>
      <c r="E730" s="2"/>
      <c r="K730" s="2"/>
      <c r="P730" s="40"/>
      <c r="R730" s="2"/>
      <c r="W730" s="40"/>
      <c r="X730" s="2"/>
    </row>
    <row r="731" spans="1:24" ht="13.5" customHeight="1" x14ac:dyDescent="0.25">
      <c r="A731" s="2"/>
      <c r="E731" s="2"/>
      <c r="K731" s="2"/>
      <c r="P731" s="40"/>
      <c r="R731" s="2"/>
      <c r="W731" s="40"/>
      <c r="X731" s="2"/>
    </row>
    <row r="732" spans="1:24" ht="13.5" customHeight="1" x14ac:dyDescent="0.25">
      <c r="A732" s="2"/>
      <c r="E732" s="2"/>
      <c r="K732" s="2"/>
      <c r="P732" s="40"/>
      <c r="R732" s="2"/>
      <c r="W732" s="40"/>
      <c r="X732" s="2"/>
    </row>
    <row r="733" spans="1:24" ht="13.5" customHeight="1" x14ac:dyDescent="0.25">
      <c r="A733" s="2"/>
      <c r="E733" s="2"/>
      <c r="K733" s="2"/>
      <c r="P733" s="40"/>
      <c r="R733" s="2"/>
      <c r="W733" s="40"/>
      <c r="X733" s="2"/>
    </row>
    <row r="734" spans="1:24" ht="13.5" customHeight="1" x14ac:dyDescent="0.25">
      <c r="A734" s="2"/>
      <c r="E734" s="2"/>
      <c r="K734" s="2"/>
      <c r="P734" s="40"/>
      <c r="R734" s="2"/>
      <c r="W734" s="40"/>
      <c r="X734" s="2"/>
    </row>
    <row r="735" spans="1:24" ht="13.5" customHeight="1" x14ac:dyDescent="0.25">
      <c r="A735" s="2"/>
      <c r="E735" s="2"/>
      <c r="K735" s="2"/>
      <c r="P735" s="40"/>
      <c r="R735" s="2"/>
      <c r="W735" s="40"/>
      <c r="X735" s="2"/>
    </row>
    <row r="736" spans="1:24" ht="13.5" customHeight="1" x14ac:dyDescent="0.25">
      <c r="A736" s="2"/>
      <c r="E736" s="2"/>
      <c r="K736" s="2"/>
      <c r="P736" s="40"/>
      <c r="R736" s="2"/>
      <c r="W736" s="40"/>
      <c r="X736" s="2"/>
    </row>
    <row r="737" spans="1:24" ht="13.5" customHeight="1" x14ac:dyDescent="0.25">
      <c r="A737" s="2"/>
      <c r="E737" s="2"/>
      <c r="K737" s="2"/>
      <c r="P737" s="40"/>
      <c r="R737" s="2"/>
      <c r="W737" s="40"/>
      <c r="X737" s="2"/>
    </row>
    <row r="738" spans="1:24" ht="13.5" customHeight="1" x14ac:dyDescent="0.25">
      <c r="A738" s="2"/>
      <c r="E738" s="2"/>
      <c r="K738" s="2"/>
      <c r="P738" s="40"/>
      <c r="R738" s="2"/>
      <c r="W738" s="40"/>
      <c r="X738" s="2"/>
    </row>
    <row r="739" spans="1:24" ht="13.5" customHeight="1" x14ac:dyDescent="0.25">
      <c r="A739" s="2"/>
      <c r="E739" s="2"/>
      <c r="K739" s="2"/>
      <c r="P739" s="40"/>
      <c r="R739" s="2"/>
      <c r="W739" s="40"/>
      <c r="X739" s="2"/>
    </row>
    <row r="740" spans="1:24" ht="13.5" customHeight="1" x14ac:dyDescent="0.25">
      <c r="A740" s="2"/>
      <c r="E740" s="2"/>
      <c r="K740" s="2"/>
      <c r="P740" s="40"/>
      <c r="R740" s="2"/>
      <c r="W740" s="40"/>
      <c r="X740" s="2"/>
    </row>
    <row r="741" spans="1:24" ht="13.5" customHeight="1" x14ac:dyDescent="0.25">
      <c r="A741" s="2"/>
      <c r="E741" s="2"/>
      <c r="K741" s="2"/>
      <c r="P741" s="40"/>
      <c r="R741" s="2"/>
      <c r="W741" s="40"/>
      <c r="X741" s="2"/>
    </row>
    <row r="742" spans="1:24" ht="13.5" customHeight="1" x14ac:dyDescent="0.25">
      <c r="A742" s="2"/>
      <c r="E742" s="2"/>
      <c r="K742" s="2"/>
      <c r="P742" s="40"/>
      <c r="R742" s="2"/>
      <c r="W742" s="40"/>
      <c r="X742" s="2"/>
    </row>
    <row r="743" spans="1:24" ht="13.5" customHeight="1" x14ac:dyDescent="0.25">
      <c r="A743" s="2"/>
      <c r="E743" s="2"/>
      <c r="K743" s="2"/>
      <c r="P743" s="40"/>
      <c r="R743" s="2"/>
      <c r="W743" s="40"/>
      <c r="X743" s="2"/>
    </row>
    <row r="744" spans="1:24" ht="13.5" customHeight="1" x14ac:dyDescent="0.25">
      <c r="A744" s="2"/>
      <c r="E744" s="2"/>
      <c r="K744" s="2"/>
      <c r="P744" s="40"/>
      <c r="R744" s="2"/>
      <c r="W744" s="40"/>
      <c r="X744" s="2"/>
    </row>
    <row r="745" spans="1:24" ht="13.5" customHeight="1" x14ac:dyDescent="0.25">
      <c r="A745" s="2"/>
      <c r="E745" s="2"/>
      <c r="K745" s="2"/>
      <c r="P745" s="40"/>
      <c r="R745" s="2"/>
      <c r="W745" s="40"/>
      <c r="X745" s="2"/>
    </row>
    <row r="746" spans="1:24" ht="13.5" customHeight="1" x14ac:dyDescent="0.25">
      <c r="A746" s="2"/>
      <c r="E746" s="2"/>
      <c r="K746" s="2"/>
      <c r="P746" s="40"/>
      <c r="R746" s="2"/>
      <c r="W746" s="40"/>
      <c r="X746" s="2"/>
    </row>
    <row r="747" spans="1:24" ht="13.5" customHeight="1" x14ac:dyDescent="0.25">
      <c r="A747" s="2"/>
      <c r="E747" s="2"/>
      <c r="K747" s="2"/>
      <c r="P747" s="40"/>
      <c r="R747" s="2"/>
      <c r="W747" s="40"/>
      <c r="X747" s="2"/>
    </row>
    <row r="748" spans="1:24" ht="13.5" customHeight="1" x14ac:dyDescent="0.25">
      <c r="A748" s="2"/>
      <c r="E748" s="2"/>
      <c r="K748" s="2"/>
      <c r="P748" s="40"/>
      <c r="R748" s="2"/>
      <c r="W748" s="40"/>
      <c r="X748" s="2"/>
    </row>
    <row r="749" spans="1:24" ht="13.5" customHeight="1" x14ac:dyDescent="0.25">
      <c r="A749" s="2"/>
      <c r="E749" s="2"/>
      <c r="K749" s="2"/>
      <c r="P749" s="40"/>
      <c r="R749" s="2"/>
      <c r="W749" s="40"/>
      <c r="X749" s="2"/>
    </row>
    <row r="750" spans="1:24" ht="13.5" customHeight="1" x14ac:dyDescent="0.25">
      <c r="A750" s="2"/>
      <c r="E750" s="2"/>
      <c r="K750" s="2"/>
      <c r="P750" s="40"/>
      <c r="R750" s="2"/>
      <c r="W750" s="40"/>
      <c r="X750" s="2"/>
    </row>
    <row r="751" spans="1:24" ht="13.5" customHeight="1" x14ac:dyDescent="0.25">
      <c r="A751" s="2"/>
      <c r="E751" s="2"/>
      <c r="K751" s="2"/>
      <c r="P751" s="40"/>
      <c r="R751" s="2"/>
      <c r="W751" s="40"/>
      <c r="X751" s="2"/>
    </row>
    <row r="752" spans="1:24" ht="13.5" customHeight="1" x14ac:dyDescent="0.25">
      <c r="A752" s="2"/>
      <c r="E752" s="2"/>
      <c r="K752" s="2"/>
      <c r="P752" s="40"/>
      <c r="R752" s="2"/>
      <c r="W752" s="40"/>
      <c r="X752" s="2"/>
    </row>
    <row r="753" spans="1:24" ht="13.5" customHeight="1" x14ac:dyDescent="0.25">
      <c r="A753" s="2"/>
      <c r="E753" s="2"/>
      <c r="K753" s="2"/>
      <c r="P753" s="40"/>
      <c r="R753" s="2"/>
      <c r="W753" s="40"/>
      <c r="X753" s="2"/>
    </row>
    <row r="754" spans="1:24" ht="13.5" customHeight="1" x14ac:dyDescent="0.25">
      <c r="A754" s="2"/>
      <c r="E754" s="2"/>
      <c r="K754" s="2"/>
      <c r="P754" s="40"/>
      <c r="R754" s="2"/>
      <c r="W754" s="40"/>
      <c r="X754" s="2"/>
    </row>
    <row r="755" spans="1:24" ht="13.5" customHeight="1" x14ac:dyDescent="0.25">
      <c r="A755" s="2"/>
      <c r="E755" s="2"/>
      <c r="K755" s="2"/>
      <c r="P755" s="40"/>
      <c r="R755" s="2"/>
      <c r="W755" s="40"/>
      <c r="X755" s="2"/>
    </row>
    <row r="756" spans="1:24" ht="13.5" customHeight="1" x14ac:dyDescent="0.25">
      <c r="A756" s="2"/>
      <c r="E756" s="2"/>
      <c r="K756" s="2"/>
      <c r="P756" s="40"/>
      <c r="R756" s="2"/>
      <c r="W756" s="40"/>
      <c r="X756" s="2"/>
    </row>
    <row r="757" spans="1:24" ht="13.5" customHeight="1" x14ac:dyDescent="0.25">
      <c r="A757" s="2"/>
      <c r="E757" s="2"/>
      <c r="K757" s="2"/>
      <c r="P757" s="40"/>
      <c r="R757" s="2"/>
      <c r="W757" s="40"/>
      <c r="X757" s="2"/>
    </row>
    <row r="758" spans="1:24" ht="13.5" customHeight="1" x14ac:dyDescent="0.25">
      <c r="A758" s="2"/>
      <c r="E758" s="2"/>
      <c r="K758" s="2"/>
      <c r="P758" s="40"/>
      <c r="R758" s="2"/>
      <c r="W758" s="40"/>
      <c r="X758" s="2"/>
    </row>
    <row r="759" spans="1:24" ht="13.5" customHeight="1" x14ac:dyDescent="0.25">
      <c r="A759" s="2"/>
      <c r="E759" s="2"/>
      <c r="K759" s="2"/>
      <c r="P759" s="40"/>
      <c r="R759" s="2"/>
      <c r="W759" s="40"/>
      <c r="X759" s="2"/>
    </row>
    <row r="760" spans="1:24" ht="13.5" customHeight="1" x14ac:dyDescent="0.25">
      <c r="A760" s="2"/>
      <c r="E760" s="2"/>
      <c r="K760" s="2"/>
      <c r="P760" s="40"/>
      <c r="R760" s="2"/>
      <c r="W760" s="40"/>
      <c r="X760" s="2"/>
    </row>
    <row r="761" spans="1:24" ht="13.5" customHeight="1" x14ac:dyDescent="0.25">
      <c r="A761" s="2"/>
      <c r="E761" s="2"/>
      <c r="K761" s="2"/>
      <c r="P761" s="40"/>
      <c r="R761" s="2"/>
      <c r="W761" s="40"/>
      <c r="X761" s="2"/>
    </row>
    <row r="762" spans="1:24" ht="13.5" customHeight="1" x14ac:dyDescent="0.25">
      <c r="A762" s="2"/>
      <c r="E762" s="2"/>
      <c r="K762" s="2"/>
      <c r="P762" s="40"/>
      <c r="R762" s="2"/>
      <c r="W762" s="40"/>
      <c r="X762" s="2"/>
    </row>
    <row r="763" spans="1:24" ht="13.5" customHeight="1" x14ac:dyDescent="0.25">
      <c r="A763" s="2"/>
      <c r="E763" s="2"/>
      <c r="K763" s="2"/>
      <c r="P763" s="40"/>
      <c r="R763" s="2"/>
      <c r="W763" s="40"/>
      <c r="X763" s="2"/>
    </row>
    <row r="764" spans="1:24" ht="13.5" customHeight="1" x14ac:dyDescent="0.25">
      <c r="A764" s="2"/>
      <c r="E764" s="2"/>
      <c r="K764" s="2"/>
      <c r="P764" s="40"/>
      <c r="R764" s="2"/>
      <c r="W764" s="40"/>
      <c r="X764" s="2"/>
    </row>
    <row r="765" spans="1:24" ht="13.5" customHeight="1" x14ac:dyDescent="0.25">
      <c r="A765" s="2"/>
      <c r="E765" s="2"/>
      <c r="K765" s="2"/>
      <c r="P765" s="40"/>
      <c r="R765" s="2"/>
      <c r="W765" s="40"/>
      <c r="X765" s="2"/>
    </row>
    <row r="766" spans="1:24" ht="13.5" customHeight="1" x14ac:dyDescent="0.25">
      <c r="A766" s="2"/>
      <c r="E766" s="2"/>
      <c r="K766" s="2"/>
      <c r="P766" s="40"/>
      <c r="R766" s="2"/>
      <c r="W766" s="40"/>
      <c r="X766" s="2"/>
    </row>
    <row r="767" spans="1:24" ht="13.5" customHeight="1" x14ac:dyDescent="0.25">
      <c r="A767" s="2"/>
      <c r="E767" s="2"/>
      <c r="K767" s="2"/>
      <c r="P767" s="40"/>
      <c r="R767" s="2"/>
      <c r="W767" s="40"/>
      <c r="X767" s="2"/>
    </row>
    <row r="768" spans="1:24" ht="13.5" customHeight="1" x14ac:dyDescent="0.25">
      <c r="A768" s="2"/>
      <c r="E768" s="2"/>
      <c r="K768" s="2"/>
      <c r="P768" s="40"/>
      <c r="R768" s="2"/>
      <c r="W768" s="40"/>
      <c r="X768" s="2"/>
    </row>
    <row r="769" spans="1:24" ht="13.5" customHeight="1" x14ac:dyDescent="0.25">
      <c r="A769" s="2"/>
      <c r="E769" s="2"/>
      <c r="K769" s="2"/>
      <c r="P769" s="40"/>
      <c r="R769" s="2"/>
      <c r="W769" s="40"/>
      <c r="X769" s="2"/>
    </row>
    <row r="770" spans="1:24" ht="13.5" customHeight="1" x14ac:dyDescent="0.25">
      <c r="A770" s="2"/>
      <c r="E770" s="2"/>
      <c r="K770" s="2"/>
      <c r="P770" s="40"/>
      <c r="R770" s="2"/>
      <c r="W770" s="40"/>
      <c r="X770" s="2"/>
    </row>
    <row r="771" spans="1:24" ht="13.5" customHeight="1" x14ac:dyDescent="0.25">
      <c r="A771" s="2"/>
      <c r="E771" s="2"/>
      <c r="K771" s="2"/>
      <c r="P771" s="40"/>
      <c r="R771" s="2"/>
      <c r="W771" s="40"/>
      <c r="X771" s="2"/>
    </row>
    <row r="772" spans="1:24" ht="13.5" customHeight="1" x14ac:dyDescent="0.25">
      <c r="A772" s="2"/>
      <c r="E772" s="2"/>
      <c r="K772" s="2"/>
      <c r="P772" s="40"/>
      <c r="R772" s="2"/>
      <c r="W772" s="40"/>
      <c r="X772" s="2"/>
    </row>
    <row r="773" spans="1:24" ht="13.5" customHeight="1" x14ac:dyDescent="0.25">
      <c r="A773" s="2"/>
      <c r="E773" s="2"/>
      <c r="K773" s="2"/>
      <c r="P773" s="40"/>
      <c r="R773" s="2"/>
      <c r="W773" s="40"/>
      <c r="X773" s="2"/>
    </row>
    <row r="774" spans="1:24" ht="13.5" customHeight="1" x14ac:dyDescent="0.25">
      <c r="A774" s="2"/>
      <c r="E774" s="2"/>
      <c r="K774" s="2"/>
      <c r="P774" s="40"/>
      <c r="R774" s="2"/>
      <c r="W774" s="40"/>
      <c r="X774" s="2"/>
    </row>
    <row r="775" spans="1:24" ht="13.5" customHeight="1" x14ac:dyDescent="0.25">
      <c r="A775" s="2"/>
      <c r="E775" s="2"/>
      <c r="K775" s="2"/>
      <c r="P775" s="40"/>
      <c r="R775" s="2"/>
      <c r="W775" s="40"/>
      <c r="X775" s="2"/>
    </row>
    <row r="776" spans="1:24" ht="13.5" customHeight="1" x14ac:dyDescent="0.25">
      <c r="A776" s="2"/>
      <c r="E776" s="2"/>
      <c r="K776" s="2"/>
      <c r="P776" s="40"/>
      <c r="R776" s="2"/>
      <c r="W776" s="40"/>
      <c r="X776" s="2"/>
    </row>
    <row r="777" spans="1:24" ht="13.5" customHeight="1" x14ac:dyDescent="0.25">
      <c r="A777" s="2"/>
      <c r="E777" s="2"/>
      <c r="K777" s="2"/>
      <c r="P777" s="40"/>
      <c r="R777" s="2"/>
      <c r="W777" s="40"/>
      <c r="X777" s="2"/>
    </row>
    <row r="778" spans="1:24" ht="13.5" customHeight="1" x14ac:dyDescent="0.25">
      <c r="A778" s="2"/>
      <c r="E778" s="2"/>
      <c r="K778" s="2"/>
      <c r="P778" s="40"/>
      <c r="R778" s="2"/>
      <c r="W778" s="40"/>
      <c r="X778" s="2"/>
    </row>
    <row r="779" spans="1:24" ht="13.5" customHeight="1" x14ac:dyDescent="0.25">
      <c r="A779" s="2"/>
      <c r="E779" s="2"/>
      <c r="K779" s="2"/>
      <c r="P779" s="40"/>
      <c r="R779" s="2"/>
      <c r="W779" s="40"/>
      <c r="X779" s="2"/>
    </row>
    <row r="780" spans="1:24" ht="13.5" customHeight="1" x14ac:dyDescent="0.25">
      <c r="A780" s="2"/>
      <c r="E780" s="2"/>
      <c r="K780" s="2"/>
      <c r="P780" s="40"/>
      <c r="R780" s="2"/>
      <c r="W780" s="40"/>
      <c r="X780" s="2"/>
    </row>
    <row r="781" spans="1:24" ht="13.5" customHeight="1" x14ac:dyDescent="0.25">
      <c r="A781" s="2"/>
      <c r="E781" s="2"/>
      <c r="K781" s="2"/>
      <c r="P781" s="40"/>
      <c r="R781" s="2"/>
      <c r="W781" s="40"/>
      <c r="X781" s="2"/>
    </row>
    <row r="782" spans="1:24" ht="13.5" customHeight="1" x14ac:dyDescent="0.25">
      <c r="A782" s="2"/>
      <c r="E782" s="2"/>
      <c r="K782" s="2"/>
      <c r="P782" s="40"/>
      <c r="R782" s="2"/>
      <c r="W782" s="40"/>
      <c r="X782" s="2"/>
    </row>
    <row r="783" spans="1:24" ht="13.5" customHeight="1" x14ac:dyDescent="0.25">
      <c r="A783" s="2"/>
      <c r="E783" s="2"/>
      <c r="K783" s="2"/>
      <c r="P783" s="40"/>
      <c r="R783" s="2"/>
      <c r="W783" s="40"/>
      <c r="X783" s="2"/>
    </row>
    <row r="784" spans="1:24" ht="13.5" customHeight="1" x14ac:dyDescent="0.25">
      <c r="A784" s="2"/>
      <c r="E784" s="2"/>
      <c r="K784" s="2"/>
      <c r="P784" s="40"/>
      <c r="R784" s="2"/>
      <c r="W784" s="40"/>
      <c r="X784" s="2"/>
    </row>
    <row r="785" spans="1:24" ht="13.5" customHeight="1" x14ac:dyDescent="0.25">
      <c r="A785" s="2"/>
      <c r="E785" s="2"/>
      <c r="K785" s="2"/>
      <c r="P785" s="40"/>
      <c r="R785" s="2"/>
      <c r="W785" s="40"/>
      <c r="X785" s="2"/>
    </row>
    <row r="786" spans="1:24" ht="13.5" customHeight="1" x14ac:dyDescent="0.25">
      <c r="A786" s="2"/>
      <c r="E786" s="2"/>
      <c r="K786" s="2"/>
      <c r="P786" s="40"/>
      <c r="R786" s="2"/>
      <c r="W786" s="40"/>
      <c r="X786" s="2"/>
    </row>
    <row r="787" spans="1:24" ht="13.5" customHeight="1" x14ac:dyDescent="0.25">
      <c r="A787" s="2"/>
      <c r="E787" s="2"/>
      <c r="K787" s="2"/>
      <c r="P787" s="40"/>
      <c r="R787" s="2"/>
      <c r="W787" s="40"/>
      <c r="X787" s="2"/>
    </row>
    <row r="788" spans="1:24" ht="13.5" customHeight="1" x14ac:dyDescent="0.25">
      <c r="A788" s="2"/>
      <c r="E788" s="2"/>
      <c r="K788" s="2"/>
      <c r="P788" s="40"/>
      <c r="R788" s="2"/>
      <c r="W788" s="40"/>
      <c r="X788" s="2"/>
    </row>
    <row r="789" spans="1:24" ht="13.5" customHeight="1" x14ac:dyDescent="0.25">
      <c r="A789" s="2"/>
      <c r="E789" s="2"/>
      <c r="K789" s="2"/>
      <c r="P789" s="40"/>
      <c r="R789" s="2"/>
      <c r="W789" s="40"/>
      <c r="X789" s="2"/>
    </row>
    <row r="790" spans="1:24" ht="13.5" customHeight="1" x14ac:dyDescent="0.25">
      <c r="A790" s="2"/>
      <c r="E790" s="2"/>
      <c r="K790" s="2"/>
      <c r="P790" s="40"/>
      <c r="R790" s="2"/>
      <c r="W790" s="40"/>
      <c r="X790" s="2"/>
    </row>
    <row r="791" spans="1:24" ht="13.5" customHeight="1" x14ac:dyDescent="0.25">
      <c r="A791" s="2"/>
      <c r="E791" s="2"/>
      <c r="K791" s="2"/>
      <c r="P791" s="40"/>
      <c r="R791" s="2"/>
      <c r="W791" s="40"/>
      <c r="X791" s="2"/>
    </row>
    <row r="792" spans="1:24" ht="13.5" customHeight="1" x14ac:dyDescent="0.25">
      <c r="A792" s="2"/>
      <c r="E792" s="2"/>
      <c r="K792" s="2"/>
      <c r="P792" s="40"/>
      <c r="R792" s="2"/>
      <c r="W792" s="40"/>
      <c r="X792" s="2"/>
    </row>
    <row r="793" spans="1:24" ht="13.5" customHeight="1" x14ac:dyDescent="0.25">
      <c r="A793" s="2"/>
      <c r="E793" s="2"/>
      <c r="K793" s="2"/>
      <c r="P793" s="40"/>
      <c r="R793" s="2"/>
      <c r="W793" s="40"/>
      <c r="X793" s="2"/>
    </row>
    <row r="794" spans="1:24" ht="13.5" customHeight="1" x14ac:dyDescent="0.25">
      <c r="A794" s="2"/>
      <c r="E794" s="2"/>
      <c r="K794" s="2"/>
      <c r="P794" s="40"/>
      <c r="R794" s="2"/>
      <c r="W794" s="40"/>
      <c r="X794" s="2"/>
    </row>
    <row r="795" spans="1:24" ht="13.5" customHeight="1" x14ac:dyDescent="0.25">
      <c r="A795" s="2"/>
      <c r="E795" s="2"/>
      <c r="K795" s="2"/>
      <c r="P795" s="40"/>
      <c r="R795" s="2"/>
      <c r="W795" s="40"/>
      <c r="X795" s="2"/>
    </row>
    <row r="796" spans="1:24" ht="13.5" customHeight="1" x14ac:dyDescent="0.25">
      <c r="A796" s="2"/>
      <c r="E796" s="2"/>
      <c r="K796" s="2"/>
      <c r="P796" s="40"/>
      <c r="R796" s="2"/>
      <c r="W796" s="40"/>
      <c r="X796" s="2"/>
    </row>
    <row r="797" spans="1:24" ht="13.5" customHeight="1" x14ac:dyDescent="0.25">
      <c r="A797" s="2"/>
      <c r="E797" s="2"/>
      <c r="K797" s="2"/>
      <c r="P797" s="40"/>
      <c r="R797" s="2"/>
      <c r="W797" s="40"/>
      <c r="X797" s="2"/>
    </row>
    <row r="798" spans="1:24" ht="13.5" customHeight="1" x14ac:dyDescent="0.25">
      <c r="A798" s="2"/>
      <c r="E798" s="2"/>
      <c r="K798" s="2"/>
      <c r="P798" s="40"/>
      <c r="R798" s="2"/>
      <c r="W798" s="40"/>
      <c r="X798" s="2"/>
    </row>
    <row r="799" spans="1:24" ht="13.5" customHeight="1" x14ac:dyDescent="0.25">
      <c r="A799" s="2"/>
      <c r="E799" s="2"/>
      <c r="K799" s="2"/>
      <c r="P799" s="40"/>
      <c r="R799" s="2"/>
      <c r="W799" s="40"/>
      <c r="X799" s="2"/>
    </row>
    <row r="800" spans="1:24" ht="13.5" customHeight="1" x14ac:dyDescent="0.25">
      <c r="A800" s="2"/>
      <c r="E800" s="2"/>
      <c r="K800" s="2"/>
      <c r="P800" s="40"/>
      <c r="R800" s="2"/>
      <c r="W800" s="40"/>
      <c r="X800" s="2"/>
    </row>
    <row r="801" spans="1:24" ht="13.5" customHeight="1" x14ac:dyDescent="0.25">
      <c r="A801" s="2"/>
      <c r="E801" s="2"/>
      <c r="K801" s="2"/>
      <c r="P801" s="40"/>
      <c r="R801" s="2"/>
      <c r="W801" s="40"/>
      <c r="X801" s="2"/>
    </row>
    <row r="802" spans="1:24" ht="13.5" customHeight="1" x14ac:dyDescent="0.25">
      <c r="A802" s="2"/>
      <c r="E802" s="2"/>
      <c r="K802" s="2"/>
      <c r="P802" s="40"/>
      <c r="R802" s="2"/>
      <c r="W802" s="40"/>
      <c r="X802" s="2"/>
    </row>
    <row r="803" spans="1:24" ht="13.5" customHeight="1" x14ac:dyDescent="0.25">
      <c r="A803" s="2"/>
      <c r="E803" s="2"/>
      <c r="K803" s="2"/>
      <c r="P803" s="40"/>
      <c r="R803" s="2"/>
      <c r="W803" s="40"/>
      <c r="X803" s="2"/>
    </row>
    <row r="804" spans="1:24" ht="13.5" customHeight="1" x14ac:dyDescent="0.25">
      <c r="A804" s="2"/>
      <c r="E804" s="2"/>
      <c r="K804" s="2"/>
      <c r="P804" s="40"/>
      <c r="R804" s="2"/>
      <c r="W804" s="40"/>
      <c r="X804" s="2"/>
    </row>
    <row r="805" spans="1:24" ht="13.5" customHeight="1" x14ac:dyDescent="0.25">
      <c r="A805" s="2"/>
      <c r="E805" s="2"/>
      <c r="K805" s="2"/>
      <c r="P805" s="40"/>
      <c r="R805" s="2"/>
      <c r="W805" s="40"/>
      <c r="X805" s="2"/>
    </row>
    <row r="806" spans="1:24" ht="13.5" customHeight="1" x14ac:dyDescent="0.25">
      <c r="A806" s="2"/>
      <c r="E806" s="2"/>
      <c r="K806" s="2"/>
      <c r="P806" s="40"/>
      <c r="R806" s="2"/>
      <c r="W806" s="40"/>
      <c r="X806" s="2"/>
    </row>
    <row r="807" spans="1:24" ht="13.5" customHeight="1" x14ac:dyDescent="0.25">
      <c r="A807" s="2"/>
      <c r="E807" s="2"/>
      <c r="K807" s="2"/>
      <c r="P807" s="40"/>
      <c r="R807" s="2"/>
      <c r="W807" s="40"/>
      <c r="X807" s="2"/>
    </row>
    <row r="808" spans="1:24" ht="13.5" customHeight="1" x14ac:dyDescent="0.25">
      <c r="A808" s="2"/>
      <c r="E808" s="2"/>
      <c r="K808" s="2"/>
      <c r="P808" s="40"/>
      <c r="R808" s="2"/>
      <c r="W808" s="40"/>
      <c r="X808" s="2"/>
    </row>
    <row r="809" spans="1:24" ht="13.5" customHeight="1" x14ac:dyDescent="0.25">
      <c r="A809" s="2"/>
      <c r="E809" s="2"/>
      <c r="K809" s="2"/>
      <c r="P809" s="40"/>
      <c r="R809" s="2"/>
      <c r="W809" s="40"/>
      <c r="X809" s="2"/>
    </row>
    <row r="810" spans="1:24" ht="13.5" customHeight="1" x14ac:dyDescent="0.25">
      <c r="A810" s="2"/>
      <c r="E810" s="2"/>
      <c r="K810" s="2"/>
      <c r="P810" s="40"/>
      <c r="R810" s="2"/>
      <c r="W810" s="40"/>
      <c r="X810" s="2"/>
    </row>
    <row r="811" spans="1:24" ht="13.5" customHeight="1" x14ac:dyDescent="0.25">
      <c r="A811" s="2"/>
      <c r="E811" s="2"/>
      <c r="K811" s="2"/>
      <c r="P811" s="40"/>
      <c r="R811" s="2"/>
      <c r="W811" s="40"/>
      <c r="X811" s="2"/>
    </row>
    <row r="812" spans="1:24" ht="13.5" customHeight="1" x14ac:dyDescent="0.25">
      <c r="A812" s="2"/>
      <c r="E812" s="2"/>
      <c r="K812" s="2"/>
      <c r="P812" s="40"/>
      <c r="R812" s="2"/>
      <c r="W812" s="40"/>
      <c r="X812" s="2"/>
    </row>
    <row r="813" spans="1:24" ht="13.5" customHeight="1" x14ac:dyDescent="0.25">
      <c r="A813" s="2"/>
      <c r="E813" s="2"/>
      <c r="K813" s="2"/>
      <c r="P813" s="40"/>
      <c r="R813" s="2"/>
      <c r="W813" s="40"/>
      <c r="X813" s="2"/>
    </row>
    <row r="814" spans="1:24" ht="13.5" customHeight="1" x14ac:dyDescent="0.25">
      <c r="A814" s="2"/>
      <c r="E814" s="2"/>
      <c r="K814" s="2"/>
      <c r="P814" s="40"/>
      <c r="R814" s="2"/>
      <c r="W814" s="40"/>
      <c r="X814" s="2"/>
    </row>
    <row r="815" spans="1:24" ht="13.5" customHeight="1" x14ac:dyDescent="0.25">
      <c r="A815" s="2"/>
      <c r="E815" s="2"/>
      <c r="K815" s="2"/>
      <c r="P815" s="40"/>
      <c r="R815" s="2"/>
      <c r="W815" s="40"/>
      <c r="X815" s="2"/>
    </row>
    <row r="816" spans="1:24" ht="13.5" customHeight="1" x14ac:dyDescent="0.25">
      <c r="A816" s="2"/>
      <c r="E816" s="2"/>
      <c r="K816" s="2"/>
      <c r="P816" s="40"/>
      <c r="R816" s="2"/>
      <c r="W816" s="40"/>
      <c r="X816" s="2"/>
    </row>
    <row r="817" spans="1:24" ht="13.5" customHeight="1" x14ac:dyDescent="0.25">
      <c r="A817" s="2"/>
      <c r="E817" s="2"/>
      <c r="K817" s="2"/>
      <c r="P817" s="40"/>
      <c r="R817" s="2"/>
      <c r="W817" s="40"/>
      <c r="X817" s="2"/>
    </row>
    <row r="818" spans="1:24" ht="13.5" customHeight="1" x14ac:dyDescent="0.25">
      <c r="A818" s="2"/>
      <c r="E818" s="2"/>
      <c r="K818" s="2"/>
      <c r="P818" s="40"/>
      <c r="R818" s="2"/>
      <c r="W818" s="40"/>
      <c r="X818" s="2"/>
    </row>
    <row r="819" spans="1:24" ht="13.5" customHeight="1" x14ac:dyDescent="0.25">
      <c r="A819" s="2"/>
      <c r="E819" s="2"/>
      <c r="K819" s="2"/>
      <c r="P819" s="40"/>
      <c r="R819" s="2"/>
      <c r="W819" s="40"/>
      <c r="X819" s="2"/>
    </row>
    <row r="820" spans="1:24" ht="13.5" customHeight="1" x14ac:dyDescent="0.25">
      <c r="A820" s="2"/>
      <c r="E820" s="2"/>
      <c r="K820" s="2"/>
      <c r="P820" s="40"/>
      <c r="R820" s="2"/>
      <c r="W820" s="40"/>
      <c r="X820" s="2"/>
    </row>
    <row r="821" spans="1:24" ht="13.5" customHeight="1" x14ac:dyDescent="0.25">
      <c r="A821" s="2"/>
      <c r="E821" s="2"/>
      <c r="K821" s="2"/>
      <c r="P821" s="40"/>
      <c r="R821" s="2"/>
      <c r="W821" s="40"/>
      <c r="X821" s="2"/>
    </row>
    <row r="822" spans="1:24" ht="13.5" customHeight="1" x14ac:dyDescent="0.25">
      <c r="A822" s="2"/>
      <c r="E822" s="2"/>
      <c r="K822" s="2"/>
      <c r="P822" s="40"/>
      <c r="R822" s="2"/>
      <c r="W822" s="40"/>
      <c r="X822" s="2"/>
    </row>
    <row r="823" spans="1:24" ht="13.5" customHeight="1" x14ac:dyDescent="0.25">
      <c r="A823" s="2"/>
      <c r="E823" s="2"/>
      <c r="K823" s="2"/>
      <c r="P823" s="40"/>
      <c r="R823" s="2"/>
      <c r="W823" s="40"/>
      <c r="X823" s="2"/>
    </row>
    <row r="824" spans="1:24" ht="13.5" customHeight="1" x14ac:dyDescent="0.25">
      <c r="A824" s="2"/>
      <c r="E824" s="2"/>
      <c r="K824" s="2"/>
      <c r="P824" s="40"/>
      <c r="R824" s="2"/>
      <c r="W824" s="40"/>
      <c r="X824" s="2"/>
    </row>
    <row r="825" spans="1:24" ht="13.5" customHeight="1" x14ac:dyDescent="0.25">
      <c r="A825" s="2"/>
      <c r="E825" s="2"/>
      <c r="K825" s="2"/>
      <c r="P825" s="40"/>
      <c r="R825" s="2"/>
      <c r="W825" s="40"/>
      <c r="X825" s="2"/>
    </row>
    <row r="826" spans="1:24" ht="13.5" customHeight="1" x14ac:dyDescent="0.25">
      <c r="A826" s="2"/>
      <c r="E826" s="2"/>
      <c r="K826" s="2"/>
      <c r="P826" s="40"/>
      <c r="R826" s="2"/>
      <c r="W826" s="40"/>
      <c r="X826" s="2"/>
    </row>
    <row r="827" spans="1:24" ht="13.5" customHeight="1" x14ac:dyDescent="0.25">
      <c r="A827" s="2"/>
      <c r="E827" s="2"/>
      <c r="K827" s="2"/>
      <c r="P827" s="40"/>
      <c r="R827" s="2"/>
      <c r="W827" s="40"/>
      <c r="X827" s="2"/>
    </row>
    <row r="828" spans="1:24" ht="13.5" customHeight="1" x14ac:dyDescent="0.25">
      <c r="A828" s="2"/>
      <c r="E828" s="2"/>
      <c r="K828" s="2"/>
      <c r="P828" s="40"/>
      <c r="R828" s="2"/>
      <c r="W828" s="40"/>
      <c r="X828" s="2"/>
    </row>
    <row r="829" spans="1:24" ht="13.5" customHeight="1" x14ac:dyDescent="0.25">
      <c r="A829" s="2"/>
      <c r="E829" s="2"/>
      <c r="K829" s="2"/>
      <c r="P829" s="40"/>
      <c r="R829" s="2"/>
      <c r="W829" s="40"/>
      <c r="X829" s="2"/>
    </row>
    <row r="830" spans="1:24" ht="13.5" customHeight="1" x14ac:dyDescent="0.25">
      <c r="A830" s="2"/>
      <c r="E830" s="2"/>
      <c r="K830" s="2"/>
      <c r="P830" s="40"/>
      <c r="R830" s="2"/>
      <c r="W830" s="40"/>
      <c r="X830" s="2"/>
    </row>
    <row r="831" spans="1:24" ht="13.5" customHeight="1" x14ac:dyDescent="0.25">
      <c r="A831" s="2"/>
      <c r="E831" s="2"/>
      <c r="K831" s="2"/>
      <c r="P831" s="40"/>
      <c r="R831" s="2"/>
      <c r="W831" s="40"/>
      <c r="X831" s="2"/>
    </row>
    <row r="832" spans="1:24" ht="13.5" customHeight="1" x14ac:dyDescent="0.25">
      <c r="A832" s="2"/>
      <c r="E832" s="2"/>
      <c r="K832" s="2"/>
      <c r="P832" s="40"/>
      <c r="R832" s="2"/>
      <c r="W832" s="40"/>
      <c r="X832" s="2"/>
    </row>
    <row r="833" spans="1:24" ht="13.5" customHeight="1" x14ac:dyDescent="0.25">
      <c r="A833" s="2"/>
      <c r="E833" s="2"/>
      <c r="K833" s="2"/>
      <c r="P833" s="40"/>
      <c r="R833" s="2"/>
      <c r="W833" s="40"/>
      <c r="X833" s="2"/>
    </row>
    <row r="834" spans="1:24" ht="13.5" customHeight="1" x14ac:dyDescent="0.25">
      <c r="A834" s="2"/>
      <c r="E834" s="2"/>
      <c r="K834" s="2"/>
      <c r="P834" s="40"/>
      <c r="R834" s="2"/>
      <c r="W834" s="40"/>
      <c r="X834" s="2"/>
    </row>
    <row r="835" spans="1:24" ht="13.5" customHeight="1" x14ac:dyDescent="0.25">
      <c r="A835" s="2"/>
      <c r="E835" s="2"/>
      <c r="K835" s="2"/>
      <c r="P835" s="40"/>
      <c r="R835" s="2"/>
      <c r="W835" s="40"/>
      <c r="X835" s="2"/>
    </row>
    <row r="836" spans="1:24" ht="13.5" customHeight="1" x14ac:dyDescent="0.25">
      <c r="A836" s="2"/>
      <c r="E836" s="2"/>
      <c r="K836" s="2"/>
      <c r="P836" s="40"/>
      <c r="R836" s="2"/>
      <c r="W836" s="40"/>
      <c r="X836" s="2"/>
    </row>
    <row r="837" spans="1:24" ht="13.5" customHeight="1" x14ac:dyDescent="0.25">
      <c r="A837" s="2"/>
      <c r="E837" s="2"/>
      <c r="K837" s="2"/>
      <c r="P837" s="40"/>
      <c r="R837" s="2"/>
      <c r="W837" s="40"/>
      <c r="X837" s="2"/>
    </row>
    <row r="838" spans="1:24" ht="13.5" customHeight="1" x14ac:dyDescent="0.25">
      <c r="A838" s="2"/>
      <c r="E838" s="2"/>
      <c r="K838" s="2"/>
      <c r="P838" s="40"/>
      <c r="R838" s="2"/>
      <c r="W838" s="40"/>
      <c r="X838" s="2"/>
    </row>
    <row r="839" spans="1:24" ht="13.5" customHeight="1" x14ac:dyDescent="0.25">
      <c r="A839" s="2"/>
      <c r="E839" s="2"/>
      <c r="K839" s="2"/>
      <c r="P839" s="40"/>
      <c r="R839" s="2"/>
      <c r="W839" s="40"/>
      <c r="X839" s="2"/>
    </row>
    <row r="840" spans="1:24" ht="13.5" customHeight="1" x14ac:dyDescent="0.25">
      <c r="A840" s="2"/>
      <c r="E840" s="2"/>
      <c r="K840" s="2"/>
      <c r="P840" s="40"/>
      <c r="R840" s="2"/>
      <c r="W840" s="40"/>
      <c r="X840" s="2"/>
    </row>
    <row r="841" spans="1:24" ht="13.5" customHeight="1" x14ac:dyDescent="0.25">
      <c r="A841" s="2"/>
      <c r="E841" s="2"/>
      <c r="K841" s="2"/>
      <c r="P841" s="40"/>
      <c r="R841" s="2"/>
      <c r="W841" s="40"/>
      <c r="X841" s="2"/>
    </row>
    <row r="842" spans="1:24" ht="13.5" customHeight="1" x14ac:dyDescent="0.25">
      <c r="A842" s="2"/>
      <c r="E842" s="2"/>
      <c r="K842" s="2"/>
      <c r="P842" s="40"/>
      <c r="R842" s="2"/>
      <c r="W842" s="40"/>
      <c r="X842" s="2"/>
    </row>
    <row r="843" spans="1:24" ht="13.5" customHeight="1" x14ac:dyDescent="0.25">
      <c r="A843" s="2"/>
      <c r="E843" s="2"/>
      <c r="K843" s="2"/>
      <c r="P843" s="40"/>
      <c r="R843" s="2"/>
      <c r="W843" s="40"/>
      <c r="X843" s="2"/>
    </row>
    <row r="844" spans="1:24" ht="13.5" customHeight="1" x14ac:dyDescent="0.25">
      <c r="A844" s="2"/>
      <c r="E844" s="2"/>
      <c r="K844" s="2"/>
      <c r="P844" s="40"/>
      <c r="R844" s="2"/>
      <c r="W844" s="40"/>
      <c r="X844" s="2"/>
    </row>
    <row r="845" spans="1:24" ht="13.5" customHeight="1" x14ac:dyDescent="0.25">
      <c r="A845" s="2"/>
      <c r="E845" s="2"/>
      <c r="K845" s="2"/>
      <c r="P845" s="40"/>
      <c r="R845" s="2"/>
      <c r="W845" s="40"/>
      <c r="X845" s="2"/>
    </row>
    <row r="846" spans="1:24" ht="13.5" customHeight="1" x14ac:dyDescent="0.25">
      <c r="A846" s="2"/>
      <c r="E846" s="2"/>
      <c r="K846" s="2"/>
      <c r="P846" s="40"/>
      <c r="R846" s="2"/>
      <c r="W846" s="40"/>
      <c r="X846" s="2"/>
    </row>
    <row r="847" spans="1:24" ht="13.5" customHeight="1" x14ac:dyDescent="0.25">
      <c r="A847" s="2"/>
      <c r="E847" s="2"/>
      <c r="K847" s="2"/>
      <c r="P847" s="40"/>
      <c r="R847" s="2"/>
      <c r="W847" s="40"/>
      <c r="X847" s="2"/>
    </row>
    <row r="848" spans="1:24" ht="13.5" customHeight="1" x14ac:dyDescent="0.25">
      <c r="A848" s="2"/>
      <c r="E848" s="2"/>
      <c r="K848" s="2"/>
      <c r="P848" s="40"/>
      <c r="R848" s="2"/>
      <c r="W848" s="40"/>
      <c r="X848" s="2"/>
    </row>
    <row r="849" spans="1:24" ht="13.5" customHeight="1" x14ac:dyDescent="0.25">
      <c r="A849" s="2"/>
      <c r="E849" s="2"/>
      <c r="K849" s="2"/>
      <c r="P849" s="40"/>
      <c r="R849" s="2"/>
      <c r="W849" s="40"/>
      <c r="X849" s="2"/>
    </row>
    <row r="850" spans="1:24" ht="13.5" customHeight="1" x14ac:dyDescent="0.25">
      <c r="A850" s="2"/>
      <c r="E850" s="2"/>
      <c r="K850" s="2"/>
      <c r="P850" s="40"/>
      <c r="R850" s="2"/>
      <c r="W850" s="40"/>
      <c r="X850" s="2"/>
    </row>
    <row r="851" spans="1:24" ht="13.5" customHeight="1" x14ac:dyDescent="0.25">
      <c r="A851" s="2"/>
      <c r="E851" s="2"/>
      <c r="K851" s="2"/>
      <c r="P851" s="40"/>
      <c r="R851" s="2"/>
      <c r="W851" s="40"/>
      <c r="X851" s="2"/>
    </row>
    <row r="852" spans="1:24" ht="13.5" customHeight="1" x14ac:dyDescent="0.25">
      <c r="A852" s="2"/>
      <c r="E852" s="2"/>
      <c r="K852" s="2"/>
      <c r="P852" s="40"/>
      <c r="R852" s="2"/>
      <c r="W852" s="40"/>
      <c r="X852" s="2"/>
    </row>
    <row r="853" spans="1:24" ht="13.5" customHeight="1" x14ac:dyDescent="0.25">
      <c r="A853" s="2"/>
      <c r="E853" s="2"/>
      <c r="K853" s="2"/>
      <c r="P853" s="40"/>
      <c r="R853" s="2"/>
      <c r="W853" s="40"/>
      <c r="X853" s="2"/>
    </row>
    <row r="854" spans="1:24" ht="13.5" customHeight="1" x14ac:dyDescent="0.25">
      <c r="A854" s="2"/>
      <c r="E854" s="2"/>
      <c r="K854" s="2"/>
      <c r="P854" s="40"/>
      <c r="R854" s="2"/>
      <c r="W854" s="40"/>
      <c r="X854" s="2"/>
    </row>
    <row r="855" spans="1:24" ht="13.5" customHeight="1" x14ac:dyDescent="0.25">
      <c r="A855" s="2"/>
      <c r="E855" s="2"/>
      <c r="K855" s="2"/>
      <c r="P855" s="40"/>
      <c r="R855" s="2"/>
      <c r="W855" s="40"/>
      <c r="X855" s="2"/>
    </row>
    <row r="856" spans="1:24" ht="13.5" customHeight="1" x14ac:dyDescent="0.25">
      <c r="A856" s="2"/>
      <c r="E856" s="2"/>
      <c r="K856" s="2"/>
      <c r="P856" s="40"/>
      <c r="R856" s="2"/>
      <c r="W856" s="40"/>
      <c r="X856" s="2"/>
    </row>
    <row r="857" spans="1:24" ht="13.5" customHeight="1" x14ac:dyDescent="0.25">
      <c r="A857" s="2"/>
      <c r="E857" s="2"/>
      <c r="K857" s="2"/>
      <c r="P857" s="40"/>
      <c r="R857" s="2"/>
      <c r="W857" s="40"/>
      <c r="X857" s="2"/>
    </row>
    <row r="858" spans="1:24" ht="13.5" customHeight="1" x14ac:dyDescent="0.25">
      <c r="A858" s="2"/>
      <c r="E858" s="2"/>
      <c r="K858" s="2"/>
      <c r="P858" s="40"/>
      <c r="R858" s="2"/>
      <c r="W858" s="40"/>
      <c r="X858" s="2"/>
    </row>
    <row r="859" spans="1:24" ht="13.5" customHeight="1" x14ac:dyDescent="0.25">
      <c r="A859" s="2"/>
      <c r="E859" s="2"/>
      <c r="K859" s="2"/>
      <c r="P859" s="40"/>
      <c r="R859" s="2"/>
      <c r="W859" s="40"/>
      <c r="X859" s="2"/>
    </row>
    <row r="860" spans="1:24" ht="13.5" customHeight="1" x14ac:dyDescent="0.25">
      <c r="A860" s="2"/>
      <c r="E860" s="2"/>
      <c r="K860" s="2"/>
      <c r="P860" s="40"/>
      <c r="R860" s="2"/>
      <c r="W860" s="40"/>
      <c r="X860" s="2"/>
    </row>
    <row r="861" spans="1:24" ht="13.5" customHeight="1" x14ac:dyDescent="0.25">
      <c r="A861" s="2"/>
      <c r="E861" s="2"/>
      <c r="K861" s="2"/>
      <c r="P861" s="40"/>
      <c r="R861" s="2"/>
      <c r="W861" s="40"/>
      <c r="X861" s="2"/>
    </row>
    <row r="862" spans="1:24" ht="13.5" customHeight="1" x14ac:dyDescent="0.25">
      <c r="A862" s="2"/>
      <c r="E862" s="2"/>
      <c r="K862" s="2"/>
      <c r="P862" s="40"/>
      <c r="R862" s="2"/>
      <c r="W862" s="40"/>
      <c r="X862" s="2"/>
    </row>
    <row r="863" spans="1:24" ht="13.5" customHeight="1" x14ac:dyDescent="0.25">
      <c r="A863" s="2"/>
      <c r="E863" s="2"/>
      <c r="K863" s="2"/>
      <c r="P863" s="40"/>
      <c r="R863" s="2"/>
      <c r="W863" s="40"/>
      <c r="X863" s="2"/>
    </row>
    <row r="864" spans="1:24" ht="13.5" customHeight="1" x14ac:dyDescent="0.25">
      <c r="A864" s="2"/>
      <c r="E864" s="2"/>
      <c r="K864" s="2"/>
      <c r="P864" s="40"/>
      <c r="R864" s="2"/>
      <c r="W864" s="40"/>
      <c r="X864" s="2"/>
    </row>
    <row r="865" spans="1:24" ht="13.5" customHeight="1" x14ac:dyDescent="0.25">
      <c r="A865" s="2"/>
      <c r="E865" s="2"/>
      <c r="K865" s="2"/>
      <c r="P865" s="40"/>
      <c r="R865" s="2"/>
      <c r="W865" s="40"/>
      <c r="X865" s="2"/>
    </row>
    <row r="866" spans="1:24" ht="13.5" customHeight="1" x14ac:dyDescent="0.25">
      <c r="A866" s="2"/>
      <c r="E866" s="2"/>
      <c r="K866" s="2"/>
      <c r="P866" s="40"/>
      <c r="R866" s="2"/>
      <c r="W866" s="40"/>
      <c r="X866" s="2"/>
    </row>
    <row r="867" spans="1:24" ht="13.5" customHeight="1" x14ac:dyDescent="0.25">
      <c r="A867" s="2"/>
      <c r="E867" s="2"/>
      <c r="K867" s="2"/>
      <c r="P867" s="40"/>
      <c r="R867" s="2"/>
      <c r="W867" s="40"/>
      <c r="X867" s="2"/>
    </row>
    <row r="868" spans="1:24" ht="13.5" customHeight="1" x14ac:dyDescent="0.25">
      <c r="A868" s="2"/>
      <c r="E868" s="2"/>
      <c r="K868" s="2"/>
      <c r="P868" s="40"/>
      <c r="R868" s="2"/>
      <c r="W868" s="40"/>
      <c r="X868" s="2"/>
    </row>
    <row r="869" spans="1:24" ht="13.5" customHeight="1" x14ac:dyDescent="0.25">
      <c r="A869" s="2"/>
      <c r="E869" s="2"/>
      <c r="K869" s="2"/>
      <c r="P869" s="40"/>
      <c r="R869" s="2"/>
      <c r="W869" s="40"/>
      <c r="X869" s="2"/>
    </row>
    <row r="870" spans="1:24" ht="13.5" customHeight="1" x14ac:dyDescent="0.25">
      <c r="A870" s="2"/>
      <c r="E870" s="2"/>
      <c r="K870" s="2"/>
      <c r="P870" s="40"/>
      <c r="R870" s="2"/>
      <c r="W870" s="40"/>
      <c r="X870" s="2"/>
    </row>
    <row r="871" spans="1:24" ht="13.5" customHeight="1" x14ac:dyDescent="0.25">
      <c r="A871" s="2"/>
      <c r="E871" s="2"/>
      <c r="K871" s="2"/>
      <c r="P871" s="40"/>
      <c r="R871" s="2"/>
      <c r="W871" s="40"/>
      <c r="X871" s="2"/>
    </row>
    <row r="872" spans="1:24" ht="13.5" customHeight="1" x14ac:dyDescent="0.25">
      <c r="A872" s="2"/>
      <c r="E872" s="2"/>
      <c r="K872" s="2"/>
      <c r="P872" s="40"/>
      <c r="R872" s="2"/>
      <c r="W872" s="40"/>
      <c r="X872" s="2"/>
    </row>
    <row r="873" spans="1:24" ht="13.5" customHeight="1" x14ac:dyDescent="0.25">
      <c r="A873" s="2"/>
      <c r="E873" s="2"/>
      <c r="K873" s="2"/>
      <c r="P873" s="40"/>
      <c r="R873" s="2"/>
      <c r="W873" s="40"/>
      <c r="X873" s="2"/>
    </row>
    <row r="874" spans="1:24" ht="13.5" customHeight="1" x14ac:dyDescent="0.25">
      <c r="A874" s="2"/>
      <c r="E874" s="2"/>
      <c r="K874" s="2"/>
      <c r="P874" s="40"/>
      <c r="R874" s="2"/>
      <c r="W874" s="40"/>
      <c r="X874" s="2"/>
    </row>
    <row r="875" spans="1:24" ht="13.5" customHeight="1" x14ac:dyDescent="0.25">
      <c r="A875" s="2"/>
      <c r="E875" s="2"/>
      <c r="K875" s="2"/>
      <c r="P875" s="40"/>
      <c r="R875" s="2"/>
      <c r="W875" s="40"/>
      <c r="X875" s="2"/>
    </row>
    <row r="876" spans="1:24" ht="13.5" customHeight="1" x14ac:dyDescent="0.25">
      <c r="A876" s="2"/>
      <c r="E876" s="2"/>
      <c r="K876" s="2"/>
      <c r="P876" s="40"/>
      <c r="R876" s="2"/>
      <c r="W876" s="40"/>
      <c r="X876" s="2"/>
    </row>
    <row r="877" spans="1:24" ht="13.5" customHeight="1" x14ac:dyDescent="0.25">
      <c r="A877" s="2"/>
      <c r="E877" s="2"/>
      <c r="K877" s="2"/>
      <c r="P877" s="40"/>
      <c r="R877" s="2"/>
      <c r="W877" s="40"/>
      <c r="X877" s="2"/>
    </row>
    <row r="878" spans="1:24" ht="13.5" customHeight="1" x14ac:dyDescent="0.25">
      <c r="A878" s="2"/>
      <c r="E878" s="2"/>
      <c r="K878" s="2"/>
      <c r="P878" s="40"/>
      <c r="R878" s="2"/>
      <c r="W878" s="40"/>
      <c r="X878" s="2"/>
    </row>
    <row r="879" spans="1:24" ht="13.5" customHeight="1" x14ac:dyDescent="0.25">
      <c r="A879" s="2"/>
      <c r="E879" s="2"/>
      <c r="K879" s="2"/>
      <c r="P879" s="40"/>
      <c r="R879" s="2"/>
      <c r="W879" s="40"/>
      <c r="X879" s="2"/>
    </row>
    <row r="880" spans="1:24" ht="13.5" customHeight="1" x14ac:dyDescent="0.25">
      <c r="A880" s="2"/>
      <c r="E880" s="2"/>
      <c r="K880" s="2"/>
      <c r="P880" s="40"/>
      <c r="R880" s="2"/>
      <c r="W880" s="40"/>
      <c r="X880" s="2"/>
    </row>
    <row r="881" spans="1:24" ht="13.5" customHeight="1" x14ac:dyDescent="0.25">
      <c r="A881" s="2"/>
      <c r="E881" s="2"/>
      <c r="K881" s="2"/>
      <c r="P881" s="40"/>
      <c r="R881" s="2"/>
      <c r="W881" s="40"/>
      <c r="X881" s="2"/>
    </row>
    <row r="882" spans="1:24" ht="13.5" customHeight="1" x14ac:dyDescent="0.25">
      <c r="A882" s="2"/>
      <c r="E882" s="2"/>
      <c r="K882" s="2"/>
      <c r="P882" s="40"/>
      <c r="R882" s="2"/>
      <c r="W882" s="40"/>
      <c r="X882" s="2"/>
    </row>
    <row r="883" spans="1:24" ht="13.5" customHeight="1" x14ac:dyDescent="0.25">
      <c r="A883" s="2"/>
      <c r="E883" s="2"/>
      <c r="K883" s="2"/>
      <c r="P883" s="40"/>
      <c r="R883" s="2"/>
      <c r="W883" s="40"/>
      <c r="X883" s="2"/>
    </row>
    <row r="884" spans="1:24" ht="13.5" customHeight="1" x14ac:dyDescent="0.25">
      <c r="A884" s="2"/>
      <c r="E884" s="2"/>
      <c r="K884" s="2"/>
      <c r="P884" s="40"/>
      <c r="R884" s="2"/>
      <c r="W884" s="40"/>
      <c r="X884" s="2"/>
    </row>
    <row r="885" spans="1:24" ht="13.5" customHeight="1" x14ac:dyDescent="0.25">
      <c r="A885" s="2"/>
      <c r="E885" s="2"/>
      <c r="K885" s="2"/>
      <c r="P885" s="40"/>
      <c r="R885" s="2"/>
      <c r="W885" s="40"/>
      <c r="X885" s="2"/>
    </row>
    <row r="886" spans="1:24" ht="13.5" customHeight="1" x14ac:dyDescent="0.25">
      <c r="A886" s="2"/>
      <c r="E886" s="2"/>
      <c r="K886" s="2"/>
      <c r="P886" s="40"/>
      <c r="R886" s="2"/>
      <c r="W886" s="40"/>
      <c r="X886" s="2"/>
    </row>
    <row r="887" spans="1:24" ht="13.5" customHeight="1" x14ac:dyDescent="0.25">
      <c r="A887" s="2"/>
      <c r="E887" s="2"/>
      <c r="K887" s="2"/>
      <c r="P887" s="40"/>
      <c r="R887" s="2"/>
      <c r="W887" s="40"/>
      <c r="X887" s="2"/>
    </row>
    <row r="888" spans="1:24" ht="13.5" customHeight="1" x14ac:dyDescent="0.25">
      <c r="A888" s="2"/>
      <c r="E888" s="2"/>
      <c r="K888" s="2"/>
      <c r="P888" s="40"/>
      <c r="R888" s="2"/>
      <c r="W888" s="40"/>
      <c r="X888" s="2"/>
    </row>
    <row r="889" spans="1:24" ht="13.5" customHeight="1" x14ac:dyDescent="0.25">
      <c r="A889" s="2"/>
      <c r="E889" s="2"/>
      <c r="K889" s="2"/>
      <c r="P889" s="40"/>
      <c r="R889" s="2"/>
      <c r="W889" s="40"/>
      <c r="X889" s="2"/>
    </row>
    <row r="890" spans="1:24" ht="13.5" customHeight="1" x14ac:dyDescent="0.25">
      <c r="A890" s="2"/>
      <c r="E890" s="2"/>
      <c r="K890" s="2"/>
      <c r="P890" s="40"/>
      <c r="R890" s="2"/>
      <c r="W890" s="40"/>
      <c r="X890" s="2"/>
    </row>
    <row r="891" spans="1:24" ht="13.5" customHeight="1" x14ac:dyDescent="0.25">
      <c r="A891" s="2"/>
      <c r="E891" s="2"/>
      <c r="K891" s="2"/>
      <c r="P891" s="40"/>
      <c r="R891" s="2"/>
      <c r="W891" s="40"/>
      <c r="X891" s="2"/>
    </row>
    <row r="892" spans="1:24" ht="13.5" customHeight="1" x14ac:dyDescent="0.25">
      <c r="A892" s="2"/>
      <c r="E892" s="2"/>
      <c r="K892" s="2"/>
      <c r="P892" s="40"/>
      <c r="R892" s="2"/>
      <c r="W892" s="40"/>
      <c r="X892" s="2"/>
    </row>
    <row r="893" spans="1:24" ht="13.5" customHeight="1" x14ac:dyDescent="0.25">
      <c r="A893" s="2"/>
      <c r="E893" s="2"/>
      <c r="K893" s="2"/>
      <c r="P893" s="40"/>
      <c r="R893" s="2"/>
      <c r="W893" s="40"/>
      <c r="X893" s="2"/>
    </row>
    <row r="894" spans="1:24" ht="13.5" customHeight="1" x14ac:dyDescent="0.25">
      <c r="A894" s="2"/>
      <c r="E894" s="2"/>
      <c r="K894" s="2"/>
      <c r="P894" s="40"/>
      <c r="R894" s="2"/>
      <c r="W894" s="40"/>
      <c r="X894" s="2"/>
    </row>
    <row r="895" spans="1:24" ht="13.5" customHeight="1" x14ac:dyDescent="0.25">
      <c r="A895" s="2"/>
      <c r="E895" s="2"/>
      <c r="K895" s="2"/>
      <c r="P895" s="40"/>
      <c r="R895" s="2"/>
      <c r="W895" s="40"/>
      <c r="X895" s="2"/>
    </row>
    <row r="896" spans="1:24" ht="13.5" customHeight="1" x14ac:dyDescent="0.25">
      <c r="A896" s="2"/>
      <c r="E896" s="2"/>
      <c r="K896" s="2"/>
      <c r="P896" s="40"/>
      <c r="R896" s="2"/>
      <c r="W896" s="40"/>
      <c r="X896" s="2"/>
    </row>
    <row r="897" spans="1:24" ht="13.5" customHeight="1" x14ac:dyDescent="0.25">
      <c r="A897" s="2"/>
      <c r="E897" s="2"/>
      <c r="K897" s="2"/>
      <c r="P897" s="40"/>
      <c r="R897" s="2"/>
      <c r="W897" s="40"/>
      <c r="X897" s="2"/>
    </row>
    <row r="898" spans="1:24" ht="13.5" customHeight="1" x14ac:dyDescent="0.25">
      <c r="A898" s="2"/>
      <c r="E898" s="2"/>
      <c r="K898" s="2"/>
      <c r="P898" s="40"/>
      <c r="R898" s="2"/>
      <c r="W898" s="40"/>
      <c r="X898" s="2"/>
    </row>
    <row r="899" spans="1:24" ht="13.5" customHeight="1" x14ac:dyDescent="0.25">
      <c r="A899" s="2"/>
      <c r="E899" s="2"/>
      <c r="K899" s="2"/>
      <c r="P899" s="40"/>
      <c r="R899" s="2"/>
      <c r="W899" s="40"/>
      <c r="X899" s="2"/>
    </row>
    <row r="900" spans="1:24" ht="13.5" customHeight="1" x14ac:dyDescent="0.25">
      <c r="A900" s="2"/>
      <c r="E900" s="2"/>
      <c r="K900" s="2"/>
      <c r="P900" s="40"/>
      <c r="R900" s="2"/>
      <c r="W900" s="40"/>
      <c r="X900" s="2"/>
    </row>
    <row r="901" spans="1:24" ht="13.5" customHeight="1" x14ac:dyDescent="0.25">
      <c r="A901" s="2"/>
      <c r="E901" s="2"/>
      <c r="K901" s="2"/>
      <c r="P901" s="40"/>
      <c r="R901" s="2"/>
      <c r="W901" s="40"/>
      <c r="X901" s="2"/>
    </row>
    <row r="902" spans="1:24" ht="13.5" customHeight="1" x14ac:dyDescent="0.25">
      <c r="A902" s="2"/>
      <c r="E902" s="2"/>
      <c r="K902" s="2"/>
      <c r="P902" s="40"/>
      <c r="R902" s="2"/>
      <c r="W902" s="40"/>
      <c r="X902" s="2"/>
    </row>
    <row r="903" spans="1:24" ht="13.5" customHeight="1" x14ac:dyDescent="0.25">
      <c r="A903" s="2"/>
      <c r="E903" s="2"/>
      <c r="K903" s="2"/>
      <c r="P903" s="40"/>
      <c r="R903" s="2"/>
      <c r="W903" s="40"/>
      <c r="X903" s="2"/>
    </row>
    <row r="904" spans="1:24" ht="13.5" customHeight="1" x14ac:dyDescent="0.25">
      <c r="A904" s="2"/>
      <c r="E904" s="2"/>
      <c r="K904" s="2"/>
      <c r="P904" s="40"/>
      <c r="R904" s="2"/>
      <c r="W904" s="40"/>
      <c r="X904" s="2"/>
    </row>
    <row r="905" spans="1:24" ht="13.5" customHeight="1" x14ac:dyDescent="0.25">
      <c r="A905" s="2"/>
      <c r="E905" s="2"/>
      <c r="K905" s="2"/>
      <c r="P905" s="40"/>
      <c r="R905" s="2"/>
      <c r="W905" s="40"/>
      <c r="X905" s="2"/>
    </row>
    <row r="906" spans="1:24" ht="13.5" customHeight="1" x14ac:dyDescent="0.25">
      <c r="A906" s="2"/>
      <c r="E906" s="2"/>
      <c r="K906" s="2"/>
      <c r="P906" s="40"/>
      <c r="R906" s="2"/>
      <c r="W906" s="40"/>
      <c r="X906" s="2"/>
    </row>
    <row r="907" spans="1:24" ht="13.5" customHeight="1" x14ac:dyDescent="0.25">
      <c r="A907" s="2"/>
      <c r="E907" s="2"/>
      <c r="K907" s="2"/>
      <c r="P907" s="40"/>
      <c r="R907" s="2"/>
      <c r="W907" s="40"/>
      <c r="X907" s="2"/>
    </row>
    <row r="908" spans="1:24" ht="13.5" customHeight="1" x14ac:dyDescent="0.25">
      <c r="A908" s="2"/>
      <c r="E908" s="2"/>
      <c r="K908" s="2"/>
      <c r="P908" s="40"/>
      <c r="R908" s="2"/>
      <c r="W908" s="40"/>
      <c r="X908" s="2"/>
    </row>
    <row r="909" spans="1:24" ht="13.5" customHeight="1" x14ac:dyDescent="0.25">
      <c r="A909" s="2"/>
      <c r="E909" s="2"/>
      <c r="K909" s="2"/>
      <c r="P909" s="40"/>
      <c r="R909" s="2"/>
      <c r="W909" s="40"/>
      <c r="X909" s="2"/>
    </row>
    <row r="910" spans="1:24" ht="13.5" customHeight="1" x14ac:dyDescent="0.25">
      <c r="A910" s="2"/>
      <c r="E910" s="2"/>
      <c r="K910" s="2"/>
      <c r="P910" s="40"/>
      <c r="R910" s="2"/>
      <c r="W910" s="40"/>
      <c r="X910" s="2"/>
    </row>
    <row r="911" spans="1:24" ht="13.5" customHeight="1" x14ac:dyDescent="0.25">
      <c r="A911" s="2"/>
      <c r="E911" s="2"/>
      <c r="K911" s="2"/>
      <c r="P911" s="40"/>
      <c r="R911" s="2"/>
      <c r="W911" s="40"/>
      <c r="X911" s="2"/>
    </row>
    <row r="912" spans="1:24" ht="13.5" customHeight="1" x14ac:dyDescent="0.25">
      <c r="A912" s="2"/>
      <c r="E912" s="2"/>
      <c r="K912" s="2"/>
      <c r="P912" s="40"/>
      <c r="R912" s="2"/>
      <c r="W912" s="40"/>
      <c r="X912" s="2"/>
    </row>
    <row r="913" spans="1:24" ht="13.5" customHeight="1" x14ac:dyDescent="0.25">
      <c r="A913" s="2"/>
      <c r="E913" s="2"/>
      <c r="K913" s="2"/>
      <c r="P913" s="40"/>
      <c r="R913" s="2"/>
      <c r="W913" s="40"/>
      <c r="X913" s="2"/>
    </row>
    <row r="914" spans="1:24" ht="13.5" customHeight="1" x14ac:dyDescent="0.25">
      <c r="A914" s="2"/>
      <c r="E914" s="2"/>
      <c r="K914" s="2"/>
      <c r="P914" s="40"/>
      <c r="R914" s="2"/>
      <c r="W914" s="40"/>
      <c r="X914" s="2"/>
    </row>
    <row r="915" spans="1:24" ht="13.5" customHeight="1" x14ac:dyDescent="0.25">
      <c r="A915" s="2"/>
      <c r="E915" s="2"/>
      <c r="K915" s="2"/>
      <c r="P915" s="40"/>
      <c r="R915" s="2"/>
      <c r="W915" s="40"/>
      <c r="X915" s="2"/>
    </row>
    <row r="916" spans="1:24" ht="13.5" customHeight="1" x14ac:dyDescent="0.25">
      <c r="A916" s="2"/>
      <c r="E916" s="2"/>
      <c r="K916" s="2"/>
      <c r="P916" s="40"/>
      <c r="R916" s="2"/>
      <c r="W916" s="40"/>
      <c r="X916" s="2"/>
    </row>
    <row r="917" spans="1:24" ht="13.5" customHeight="1" x14ac:dyDescent="0.25">
      <c r="A917" s="2"/>
      <c r="E917" s="2"/>
      <c r="K917" s="2"/>
      <c r="P917" s="40"/>
      <c r="R917" s="2"/>
      <c r="W917" s="40"/>
      <c r="X917" s="2"/>
    </row>
    <row r="918" spans="1:24" ht="13.5" customHeight="1" x14ac:dyDescent="0.25">
      <c r="A918" s="2"/>
      <c r="E918" s="2"/>
      <c r="K918" s="2"/>
      <c r="P918" s="40"/>
      <c r="R918" s="2"/>
      <c r="W918" s="40"/>
      <c r="X918" s="2"/>
    </row>
    <row r="919" spans="1:24" ht="13.5" customHeight="1" x14ac:dyDescent="0.25">
      <c r="A919" s="2"/>
      <c r="E919" s="2"/>
      <c r="K919" s="2"/>
      <c r="P919" s="40"/>
      <c r="R919" s="2"/>
      <c r="W919" s="40"/>
      <c r="X919" s="2"/>
    </row>
    <row r="920" spans="1:24" ht="13.5" customHeight="1" x14ac:dyDescent="0.25">
      <c r="A920" s="2"/>
      <c r="E920" s="2"/>
      <c r="K920" s="2"/>
      <c r="P920" s="40"/>
      <c r="R920" s="2"/>
      <c r="W920" s="40"/>
      <c r="X920" s="2"/>
    </row>
    <row r="921" spans="1:24" ht="13.5" customHeight="1" x14ac:dyDescent="0.25">
      <c r="A921" s="2"/>
      <c r="E921" s="2"/>
      <c r="K921" s="2"/>
      <c r="P921" s="40"/>
      <c r="R921" s="2"/>
      <c r="W921" s="40"/>
      <c r="X921" s="2"/>
    </row>
    <row r="922" spans="1:24" ht="13.5" customHeight="1" x14ac:dyDescent="0.25">
      <c r="A922" s="2"/>
      <c r="E922" s="2"/>
      <c r="K922" s="2"/>
      <c r="P922" s="40"/>
      <c r="R922" s="2"/>
      <c r="W922" s="40"/>
      <c r="X922" s="2"/>
    </row>
    <row r="923" spans="1:24" ht="13.5" customHeight="1" x14ac:dyDescent="0.25">
      <c r="A923" s="2"/>
      <c r="E923" s="2"/>
      <c r="K923" s="2"/>
      <c r="P923" s="40"/>
      <c r="R923" s="2"/>
      <c r="W923" s="40"/>
      <c r="X923" s="2"/>
    </row>
    <row r="924" spans="1:24" ht="13.5" customHeight="1" x14ac:dyDescent="0.25">
      <c r="A924" s="2"/>
      <c r="E924" s="2"/>
      <c r="K924" s="2"/>
      <c r="P924" s="40"/>
      <c r="R924" s="2"/>
      <c r="W924" s="40"/>
      <c r="X924" s="2"/>
    </row>
    <row r="925" spans="1:24" ht="13.5" customHeight="1" x14ac:dyDescent="0.25">
      <c r="A925" s="2"/>
      <c r="E925" s="2"/>
      <c r="K925" s="2"/>
      <c r="P925" s="40"/>
      <c r="R925" s="2"/>
      <c r="W925" s="40"/>
      <c r="X925" s="2"/>
    </row>
    <row r="926" spans="1:24" ht="13.5" customHeight="1" x14ac:dyDescent="0.25">
      <c r="A926" s="2"/>
      <c r="E926" s="2"/>
      <c r="K926" s="2"/>
      <c r="P926" s="40"/>
      <c r="R926" s="2"/>
      <c r="W926" s="40"/>
      <c r="X926" s="2"/>
    </row>
    <row r="927" spans="1:24" ht="13.5" customHeight="1" x14ac:dyDescent="0.25">
      <c r="A927" s="2"/>
      <c r="E927" s="2"/>
      <c r="K927" s="2"/>
      <c r="P927" s="40"/>
      <c r="R927" s="2"/>
      <c r="W927" s="40"/>
      <c r="X927" s="2"/>
    </row>
    <row r="928" spans="1:24" ht="13.5" customHeight="1" x14ac:dyDescent="0.25">
      <c r="A928" s="2"/>
      <c r="E928" s="2"/>
      <c r="K928" s="2"/>
      <c r="P928" s="40"/>
      <c r="R928" s="2"/>
      <c r="W928" s="40"/>
      <c r="X928" s="2"/>
    </row>
    <row r="929" spans="1:24" ht="13.5" customHeight="1" x14ac:dyDescent="0.25">
      <c r="A929" s="2"/>
      <c r="E929" s="2"/>
      <c r="K929" s="2"/>
      <c r="P929" s="40"/>
      <c r="R929" s="2"/>
      <c r="W929" s="40"/>
      <c r="X929" s="2"/>
    </row>
    <row r="930" spans="1:24" ht="13.5" customHeight="1" x14ac:dyDescent="0.25">
      <c r="A930" s="2"/>
      <c r="E930" s="2"/>
      <c r="K930" s="2"/>
      <c r="P930" s="40"/>
      <c r="R930" s="2"/>
      <c r="W930" s="40"/>
      <c r="X930" s="2"/>
    </row>
    <row r="931" spans="1:24" ht="13.5" customHeight="1" x14ac:dyDescent="0.25">
      <c r="A931" s="2"/>
      <c r="E931" s="2"/>
      <c r="K931" s="2"/>
      <c r="P931" s="40"/>
      <c r="R931" s="2"/>
      <c r="W931" s="40"/>
      <c r="X931" s="2"/>
    </row>
    <row r="932" spans="1:24" ht="13.5" customHeight="1" x14ac:dyDescent="0.25">
      <c r="A932" s="2"/>
      <c r="E932" s="2"/>
      <c r="K932" s="2"/>
      <c r="P932" s="40"/>
      <c r="R932" s="2"/>
      <c r="W932" s="40"/>
      <c r="X932" s="2"/>
    </row>
    <row r="933" spans="1:24" ht="13.5" customHeight="1" x14ac:dyDescent="0.25">
      <c r="A933" s="2"/>
      <c r="E933" s="2"/>
      <c r="K933" s="2"/>
      <c r="P933" s="40"/>
      <c r="R933" s="2"/>
      <c r="W933" s="40"/>
      <c r="X933" s="2"/>
    </row>
    <row r="934" spans="1:24" ht="13.5" customHeight="1" x14ac:dyDescent="0.25">
      <c r="A934" s="2"/>
      <c r="E934" s="2"/>
      <c r="K934" s="2"/>
      <c r="P934" s="40"/>
      <c r="R934" s="2"/>
      <c r="W934" s="40"/>
      <c r="X934" s="2"/>
    </row>
    <row r="935" spans="1:24" ht="13.5" customHeight="1" x14ac:dyDescent="0.25">
      <c r="A935" s="2"/>
      <c r="E935" s="2"/>
      <c r="K935" s="2"/>
      <c r="P935" s="40"/>
      <c r="R935" s="2"/>
      <c r="W935" s="40"/>
      <c r="X935" s="2"/>
    </row>
    <row r="936" spans="1:24" ht="13.5" customHeight="1" x14ac:dyDescent="0.25">
      <c r="A936" s="2"/>
      <c r="E936" s="2"/>
      <c r="K936" s="2"/>
      <c r="P936" s="40"/>
      <c r="R936" s="2"/>
      <c r="W936" s="40"/>
      <c r="X936" s="2"/>
    </row>
    <row r="937" spans="1:24" ht="13.5" customHeight="1" x14ac:dyDescent="0.25">
      <c r="A937" s="2"/>
      <c r="E937" s="2"/>
      <c r="K937" s="2"/>
      <c r="P937" s="40"/>
      <c r="R937" s="2"/>
      <c r="W937" s="40"/>
      <c r="X937" s="2"/>
    </row>
    <row r="938" spans="1:24" ht="13.5" customHeight="1" x14ac:dyDescent="0.25">
      <c r="A938" s="2"/>
      <c r="E938" s="2"/>
      <c r="K938" s="2"/>
      <c r="P938" s="40"/>
      <c r="R938" s="2"/>
      <c r="W938" s="40"/>
      <c r="X938" s="2"/>
    </row>
    <row r="939" spans="1:24" ht="13.5" customHeight="1" x14ac:dyDescent="0.25">
      <c r="A939" s="2"/>
      <c r="E939" s="2"/>
      <c r="K939" s="2"/>
      <c r="P939" s="40"/>
      <c r="R939" s="2"/>
      <c r="W939" s="40"/>
      <c r="X939" s="2"/>
    </row>
    <row r="940" spans="1:24" ht="13.5" customHeight="1" x14ac:dyDescent="0.25">
      <c r="A940" s="2"/>
      <c r="E940" s="2"/>
      <c r="K940" s="2"/>
      <c r="P940" s="40"/>
      <c r="R940" s="2"/>
      <c r="W940" s="40"/>
      <c r="X940" s="2"/>
    </row>
    <row r="941" spans="1:24" ht="13.5" customHeight="1" x14ac:dyDescent="0.25">
      <c r="A941" s="2"/>
      <c r="E941" s="2"/>
      <c r="K941" s="2"/>
      <c r="P941" s="40"/>
      <c r="R941" s="2"/>
      <c r="W941" s="40"/>
      <c r="X941" s="2"/>
    </row>
    <row r="942" spans="1:24" ht="13.5" customHeight="1" x14ac:dyDescent="0.25">
      <c r="A942" s="2"/>
      <c r="E942" s="2"/>
      <c r="K942" s="2"/>
      <c r="P942" s="40"/>
      <c r="R942" s="2"/>
      <c r="W942" s="40"/>
      <c r="X942" s="2"/>
    </row>
    <row r="943" spans="1:24" ht="13.5" customHeight="1" x14ac:dyDescent="0.25">
      <c r="A943" s="2"/>
      <c r="E943" s="2"/>
      <c r="K943" s="2"/>
      <c r="P943" s="40"/>
      <c r="R943" s="2"/>
      <c r="W943" s="40"/>
      <c r="X943" s="2"/>
    </row>
    <row r="944" spans="1:24" ht="13.5" customHeight="1" x14ac:dyDescent="0.25">
      <c r="A944" s="2"/>
      <c r="E944" s="2"/>
      <c r="K944" s="2"/>
      <c r="P944" s="40"/>
      <c r="R944" s="2"/>
      <c r="W944" s="40"/>
      <c r="X944" s="2"/>
    </row>
    <row r="945" spans="1:24" ht="13.5" customHeight="1" x14ac:dyDescent="0.25">
      <c r="A945" s="2"/>
      <c r="E945" s="2"/>
      <c r="K945" s="2"/>
      <c r="P945" s="40"/>
      <c r="R945" s="2"/>
      <c r="W945" s="40"/>
      <c r="X945" s="2"/>
    </row>
    <row r="946" spans="1:24" ht="13.5" customHeight="1" x14ac:dyDescent="0.25">
      <c r="A946" s="2"/>
      <c r="E946" s="2"/>
      <c r="K946" s="2"/>
      <c r="P946" s="40"/>
      <c r="R946" s="2"/>
      <c r="W946" s="40"/>
      <c r="X946" s="2"/>
    </row>
    <row r="947" spans="1:24" ht="13.5" customHeight="1" x14ac:dyDescent="0.25">
      <c r="A947" s="2"/>
      <c r="E947" s="2"/>
      <c r="K947" s="2"/>
      <c r="P947" s="40"/>
      <c r="R947" s="2"/>
      <c r="W947" s="40"/>
      <c r="X947" s="2"/>
    </row>
    <row r="948" spans="1:24" ht="13.5" customHeight="1" x14ac:dyDescent="0.25">
      <c r="A948" s="2"/>
      <c r="E948" s="2"/>
      <c r="K948" s="2"/>
      <c r="P948" s="40"/>
      <c r="R948" s="2"/>
      <c r="W948" s="40"/>
      <c r="X948" s="2"/>
    </row>
    <row r="949" spans="1:24" ht="13.5" customHeight="1" x14ac:dyDescent="0.25">
      <c r="A949" s="2"/>
      <c r="E949" s="2"/>
      <c r="K949" s="2"/>
      <c r="P949" s="40"/>
      <c r="R949" s="2"/>
      <c r="W949" s="40"/>
      <c r="X949" s="2"/>
    </row>
    <row r="950" spans="1:24" ht="13.5" customHeight="1" x14ac:dyDescent="0.25">
      <c r="A950" s="2"/>
      <c r="E950" s="2"/>
      <c r="K950" s="2"/>
      <c r="P950" s="40"/>
      <c r="R950" s="2"/>
      <c r="W950" s="40"/>
      <c r="X950" s="2"/>
    </row>
    <row r="951" spans="1:24" ht="13.5" customHeight="1" x14ac:dyDescent="0.25">
      <c r="A951" s="2"/>
      <c r="E951" s="2"/>
      <c r="K951" s="2"/>
      <c r="P951" s="40"/>
      <c r="R951" s="2"/>
      <c r="W951" s="40"/>
      <c r="X951" s="2"/>
    </row>
    <row r="952" spans="1:24" ht="13.5" customHeight="1" x14ac:dyDescent="0.25">
      <c r="A952" s="2"/>
      <c r="E952" s="2"/>
      <c r="K952" s="2"/>
      <c r="P952" s="40"/>
      <c r="R952" s="2"/>
      <c r="W952" s="40"/>
      <c r="X952" s="2"/>
    </row>
    <row r="953" spans="1:24" ht="13.5" customHeight="1" x14ac:dyDescent="0.25">
      <c r="A953" s="2"/>
      <c r="E953" s="2"/>
      <c r="K953" s="2"/>
      <c r="P953" s="40"/>
      <c r="R953" s="2"/>
      <c r="W953" s="40"/>
      <c r="X953" s="2"/>
    </row>
    <row r="954" spans="1:24" ht="13.5" customHeight="1" x14ac:dyDescent="0.25">
      <c r="A954" s="2"/>
      <c r="E954" s="2"/>
      <c r="K954" s="2"/>
      <c r="P954" s="40"/>
      <c r="R954" s="2"/>
      <c r="W954" s="40"/>
      <c r="X954" s="2"/>
    </row>
    <row r="955" spans="1:24" ht="13.5" customHeight="1" x14ac:dyDescent="0.25">
      <c r="A955" s="2"/>
      <c r="E955" s="2"/>
      <c r="K955" s="2"/>
      <c r="P955" s="40"/>
      <c r="R955" s="2"/>
      <c r="W955" s="40"/>
      <c r="X955" s="2"/>
    </row>
    <row r="956" spans="1:24" ht="13.5" customHeight="1" x14ac:dyDescent="0.25">
      <c r="A956" s="2"/>
      <c r="E956" s="2"/>
      <c r="K956" s="2"/>
      <c r="P956" s="40"/>
      <c r="R956" s="2"/>
      <c r="W956" s="40"/>
      <c r="X956" s="2"/>
    </row>
    <row r="957" spans="1:24" ht="13.5" customHeight="1" x14ac:dyDescent="0.25">
      <c r="A957" s="2"/>
      <c r="E957" s="2"/>
      <c r="K957" s="2"/>
      <c r="P957" s="40"/>
      <c r="R957" s="2"/>
      <c r="W957" s="40"/>
      <c r="X957" s="2"/>
    </row>
    <row r="958" spans="1:24" ht="13.5" customHeight="1" x14ac:dyDescent="0.25">
      <c r="A958" s="2"/>
      <c r="E958" s="2"/>
      <c r="K958" s="2"/>
      <c r="P958" s="40"/>
      <c r="R958" s="2"/>
      <c r="W958" s="40"/>
      <c r="X958" s="2"/>
    </row>
    <row r="959" spans="1:24" ht="13.5" customHeight="1" x14ac:dyDescent="0.25">
      <c r="A959" s="2"/>
      <c r="E959" s="2"/>
      <c r="K959" s="2"/>
      <c r="P959" s="40"/>
      <c r="R959" s="2"/>
      <c r="W959" s="40"/>
      <c r="X959" s="2"/>
    </row>
    <row r="960" spans="1:24" ht="13.5" customHeight="1" x14ac:dyDescent="0.25">
      <c r="A960" s="2"/>
      <c r="E960" s="2"/>
      <c r="K960" s="2"/>
      <c r="P960" s="40"/>
      <c r="R960" s="2"/>
      <c r="W960" s="40"/>
      <c r="X960" s="2"/>
    </row>
    <row r="961" spans="1:24" ht="13.5" customHeight="1" x14ac:dyDescent="0.25">
      <c r="A961" s="2"/>
      <c r="E961" s="2"/>
      <c r="K961" s="2"/>
      <c r="P961" s="40"/>
      <c r="R961" s="2"/>
      <c r="W961" s="40"/>
      <c r="X961" s="2"/>
    </row>
    <row r="962" spans="1:24" ht="13.5" customHeight="1" x14ac:dyDescent="0.25">
      <c r="A962" s="2"/>
      <c r="E962" s="2"/>
      <c r="K962" s="2"/>
      <c r="P962" s="40"/>
      <c r="R962" s="2"/>
      <c r="W962" s="40"/>
      <c r="X962" s="2"/>
    </row>
    <row r="963" spans="1:24" ht="13.5" customHeight="1" x14ac:dyDescent="0.25">
      <c r="A963" s="2"/>
      <c r="E963" s="2"/>
      <c r="K963" s="2"/>
      <c r="P963" s="40"/>
      <c r="R963" s="2"/>
      <c r="W963" s="40"/>
      <c r="X963" s="2"/>
    </row>
    <row r="964" spans="1:24" ht="13.5" customHeight="1" x14ac:dyDescent="0.25">
      <c r="A964" s="2"/>
      <c r="E964" s="2"/>
      <c r="K964" s="2"/>
      <c r="P964" s="40"/>
      <c r="R964" s="2"/>
      <c r="W964" s="40"/>
      <c r="X964" s="2"/>
    </row>
    <row r="965" spans="1:24" ht="13.5" customHeight="1" x14ac:dyDescent="0.25">
      <c r="A965" s="2"/>
      <c r="E965" s="2"/>
      <c r="K965" s="2"/>
      <c r="P965" s="40"/>
      <c r="R965" s="2"/>
      <c r="W965" s="40"/>
      <c r="X965" s="2"/>
    </row>
    <row r="966" spans="1:24" ht="13.5" customHeight="1" x14ac:dyDescent="0.25">
      <c r="A966" s="2"/>
      <c r="E966" s="2"/>
      <c r="K966" s="2"/>
      <c r="P966" s="40"/>
      <c r="R966" s="2"/>
      <c r="W966" s="40"/>
      <c r="X966" s="2"/>
    </row>
    <row r="967" spans="1:24" ht="13.5" customHeight="1" x14ac:dyDescent="0.25">
      <c r="A967" s="2"/>
      <c r="E967" s="2"/>
      <c r="K967" s="2"/>
      <c r="P967" s="40"/>
      <c r="R967" s="2"/>
      <c r="W967" s="40"/>
      <c r="X967" s="2"/>
    </row>
    <row r="968" spans="1:24" ht="13.5" customHeight="1" x14ac:dyDescent="0.25">
      <c r="A968" s="2"/>
      <c r="E968" s="2"/>
      <c r="K968" s="2"/>
      <c r="P968" s="40"/>
      <c r="R968" s="2"/>
      <c r="W968" s="40"/>
      <c r="X968" s="2"/>
    </row>
    <row r="969" spans="1:24" ht="13.5" customHeight="1" x14ac:dyDescent="0.25">
      <c r="A969" s="2"/>
      <c r="E969" s="2"/>
      <c r="K969" s="2"/>
      <c r="P969" s="40"/>
      <c r="R969" s="2"/>
      <c r="W969" s="40"/>
      <c r="X969" s="2"/>
    </row>
    <row r="970" spans="1:24" ht="13.5" customHeight="1" x14ac:dyDescent="0.25">
      <c r="A970" s="2"/>
      <c r="E970" s="2"/>
      <c r="K970" s="2"/>
      <c r="P970" s="40"/>
      <c r="R970" s="2"/>
      <c r="W970" s="40"/>
      <c r="X970" s="2"/>
    </row>
    <row r="971" spans="1:24" ht="13.5" customHeight="1" x14ac:dyDescent="0.25">
      <c r="A971" s="2"/>
      <c r="E971" s="2"/>
      <c r="K971" s="2"/>
      <c r="P971" s="40"/>
      <c r="R971" s="2"/>
      <c r="W971" s="40"/>
      <c r="X971" s="2"/>
    </row>
    <row r="972" spans="1:24" ht="13.5" customHeight="1" x14ac:dyDescent="0.25">
      <c r="A972" s="2"/>
      <c r="E972" s="2"/>
      <c r="K972" s="2"/>
      <c r="P972" s="40"/>
      <c r="R972" s="2"/>
      <c r="W972" s="40"/>
      <c r="X972" s="2"/>
    </row>
    <row r="973" spans="1:24" ht="13.5" customHeight="1" x14ac:dyDescent="0.25">
      <c r="A973" s="2"/>
      <c r="E973" s="2"/>
      <c r="K973" s="2"/>
      <c r="P973" s="40"/>
      <c r="R973" s="2"/>
      <c r="W973" s="40"/>
      <c r="X973" s="2"/>
    </row>
    <row r="974" spans="1:24" ht="13.5" customHeight="1" x14ac:dyDescent="0.25">
      <c r="A974" s="2"/>
      <c r="E974" s="2"/>
      <c r="K974" s="2"/>
      <c r="P974" s="40"/>
      <c r="R974" s="2"/>
      <c r="W974" s="40"/>
      <c r="X974" s="2"/>
    </row>
    <row r="975" spans="1:24" ht="13.5" customHeight="1" x14ac:dyDescent="0.25">
      <c r="A975" s="2"/>
      <c r="E975" s="2"/>
      <c r="K975" s="2"/>
      <c r="P975" s="40"/>
      <c r="R975" s="2"/>
      <c r="W975" s="40"/>
      <c r="X975" s="2"/>
    </row>
    <row r="976" spans="1:24" ht="13.5" customHeight="1" x14ac:dyDescent="0.25">
      <c r="A976" s="2"/>
      <c r="E976" s="2"/>
      <c r="K976" s="2"/>
      <c r="P976" s="40"/>
      <c r="R976" s="2"/>
      <c r="W976" s="40"/>
      <c r="X976" s="2"/>
    </row>
    <row r="977" spans="1:24" ht="13.5" customHeight="1" x14ac:dyDescent="0.25">
      <c r="A977" s="2"/>
      <c r="E977" s="2"/>
      <c r="K977" s="2"/>
      <c r="P977" s="40"/>
      <c r="R977" s="2"/>
      <c r="W977" s="40"/>
      <c r="X977" s="2"/>
    </row>
    <row r="978" spans="1:24" ht="13.5" customHeight="1" x14ac:dyDescent="0.25">
      <c r="A978" s="2"/>
      <c r="E978" s="2"/>
      <c r="K978" s="2"/>
      <c r="P978" s="40"/>
      <c r="R978" s="2"/>
      <c r="W978" s="40"/>
      <c r="X978" s="2"/>
    </row>
    <row r="979" spans="1:24" ht="13.5" customHeight="1" x14ac:dyDescent="0.25">
      <c r="A979" s="2"/>
      <c r="E979" s="2"/>
      <c r="K979" s="2"/>
      <c r="P979" s="40"/>
      <c r="R979" s="2"/>
      <c r="W979" s="40"/>
      <c r="X979" s="2"/>
    </row>
    <row r="980" spans="1:24" ht="13.5" customHeight="1" x14ac:dyDescent="0.25">
      <c r="A980" s="2"/>
      <c r="E980" s="2"/>
      <c r="K980" s="2"/>
      <c r="P980" s="40"/>
      <c r="R980" s="2"/>
      <c r="W980" s="40"/>
      <c r="X980" s="2"/>
    </row>
    <row r="981" spans="1:24" ht="13.5" customHeight="1" x14ac:dyDescent="0.25">
      <c r="A981" s="2"/>
      <c r="E981" s="2"/>
      <c r="K981" s="2"/>
      <c r="P981" s="40"/>
      <c r="R981" s="2"/>
      <c r="W981" s="40"/>
      <c r="X981" s="2"/>
    </row>
    <row r="982" spans="1:24" ht="13.5" customHeight="1" x14ac:dyDescent="0.25">
      <c r="A982" s="2"/>
      <c r="E982" s="2"/>
      <c r="K982" s="2"/>
      <c r="P982" s="40"/>
      <c r="R982" s="2"/>
      <c r="W982" s="40"/>
      <c r="X982" s="2"/>
    </row>
    <row r="983" spans="1:24" ht="13.5" customHeight="1" x14ac:dyDescent="0.25">
      <c r="A983" s="2"/>
      <c r="E983" s="2"/>
      <c r="K983" s="2"/>
      <c r="P983" s="40"/>
      <c r="R983" s="2"/>
      <c r="W983" s="40"/>
      <c r="X983" s="2"/>
    </row>
    <row r="984" spans="1:24" ht="13.5" customHeight="1" x14ac:dyDescent="0.25">
      <c r="A984" s="2"/>
      <c r="E984" s="2"/>
      <c r="K984" s="2"/>
      <c r="P984" s="40"/>
      <c r="R984" s="2"/>
      <c r="W984" s="40"/>
      <c r="X984" s="2"/>
    </row>
    <row r="985" spans="1:24" ht="13.5" customHeight="1" x14ac:dyDescent="0.25">
      <c r="A985" s="2"/>
      <c r="E985" s="2"/>
      <c r="K985" s="2"/>
      <c r="P985" s="40"/>
      <c r="R985" s="2"/>
      <c r="W985" s="40"/>
      <c r="X985" s="2"/>
    </row>
    <row r="986" spans="1:24" ht="13.5" customHeight="1" x14ac:dyDescent="0.25">
      <c r="A986" s="2"/>
      <c r="E986" s="2"/>
      <c r="K986" s="2"/>
      <c r="P986" s="40"/>
      <c r="R986" s="2"/>
      <c r="W986" s="40"/>
      <c r="X986" s="2"/>
    </row>
    <row r="987" spans="1:24" ht="13.5" customHeight="1" x14ac:dyDescent="0.25">
      <c r="A987" s="2"/>
      <c r="E987" s="2"/>
      <c r="K987" s="2"/>
      <c r="P987" s="40"/>
      <c r="R987" s="2"/>
      <c r="W987" s="40"/>
      <c r="X987" s="2"/>
    </row>
    <row r="988" spans="1:24" ht="13.5" customHeight="1" x14ac:dyDescent="0.25">
      <c r="A988" s="2"/>
      <c r="E988" s="2"/>
      <c r="K988" s="2"/>
      <c r="P988" s="40"/>
      <c r="R988" s="2"/>
      <c r="W988" s="40"/>
      <c r="X988" s="2"/>
    </row>
    <row r="989" spans="1:24" ht="13.5" customHeight="1" x14ac:dyDescent="0.25">
      <c r="A989" s="2"/>
      <c r="E989" s="2"/>
      <c r="K989" s="2"/>
      <c r="P989" s="40"/>
      <c r="R989" s="2"/>
      <c r="W989" s="40"/>
      <c r="X989" s="2"/>
    </row>
    <row r="990" spans="1:24" ht="13.5" customHeight="1" x14ac:dyDescent="0.25">
      <c r="A990" s="2"/>
      <c r="E990" s="2"/>
      <c r="K990" s="2"/>
      <c r="P990" s="40"/>
      <c r="R990" s="2"/>
      <c r="W990" s="40"/>
      <c r="X990" s="2"/>
    </row>
    <row r="991" spans="1:24" ht="13.5" customHeight="1" x14ac:dyDescent="0.25">
      <c r="A991" s="2"/>
      <c r="E991" s="2"/>
      <c r="K991" s="2"/>
      <c r="P991" s="40"/>
      <c r="R991" s="2"/>
      <c r="W991" s="40"/>
      <c r="X991" s="2"/>
    </row>
    <row r="992" spans="1:24" ht="13.5" customHeight="1" x14ac:dyDescent="0.25">
      <c r="A992" s="2"/>
      <c r="E992" s="2"/>
      <c r="K992" s="2"/>
      <c r="P992" s="40"/>
      <c r="R992" s="2"/>
      <c r="W992" s="40"/>
      <c r="X992" s="2"/>
    </row>
    <row r="993" spans="1:24" ht="13.5" customHeight="1" x14ac:dyDescent="0.25">
      <c r="A993" s="2"/>
      <c r="E993" s="2"/>
      <c r="K993" s="2"/>
      <c r="P993" s="40"/>
      <c r="R993" s="2"/>
      <c r="W993" s="40"/>
      <c r="X993" s="2"/>
    </row>
    <row r="994" spans="1:24" ht="13.5" customHeight="1" x14ac:dyDescent="0.25">
      <c r="A994" s="2"/>
      <c r="E994" s="2"/>
      <c r="K994" s="2"/>
      <c r="P994" s="40"/>
      <c r="R994" s="2"/>
      <c r="W994" s="40"/>
      <c r="X994" s="2"/>
    </row>
    <row r="995" spans="1:24" ht="13.5" customHeight="1" x14ac:dyDescent="0.25">
      <c r="A995" s="2"/>
      <c r="E995" s="2"/>
      <c r="K995" s="2"/>
      <c r="P995" s="40"/>
      <c r="R995" s="2"/>
      <c r="W995" s="40"/>
      <c r="X995" s="2"/>
    </row>
    <row r="996" spans="1:24" ht="13.5" customHeight="1" x14ac:dyDescent="0.25">
      <c r="A996" s="2"/>
      <c r="E996" s="2"/>
      <c r="K996" s="2"/>
      <c r="P996" s="40"/>
      <c r="R996" s="2"/>
      <c r="W996" s="40"/>
      <c r="X996" s="2"/>
    </row>
    <row r="997" spans="1:24" ht="13.5" customHeight="1" x14ac:dyDescent="0.25">
      <c r="A997" s="2"/>
      <c r="E997" s="2"/>
      <c r="K997" s="2"/>
      <c r="P997" s="40"/>
      <c r="R997" s="2"/>
      <c r="W997" s="40"/>
      <c r="X997" s="2"/>
    </row>
    <row r="998" spans="1:24" ht="13.5" customHeight="1" x14ac:dyDescent="0.25">
      <c r="A998" s="2"/>
      <c r="E998" s="2"/>
      <c r="K998" s="2"/>
      <c r="P998" s="40"/>
      <c r="R998" s="2"/>
      <c r="W998" s="40"/>
      <c r="X998" s="2"/>
    </row>
    <row r="999" spans="1:24" ht="13.5" customHeight="1" x14ac:dyDescent="0.25">
      <c r="A999" s="2"/>
      <c r="E999" s="2"/>
      <c r="K999" s="2"/>
      <c r="P999" s="40"/>
      <c r="R999" s="2"/>
      <c r="W999" s="40"/>
      <c r="X999" s="2"/>
    </row>
    <row r="1000" spans="1:24" ht="13.5" customHeight="1" x14ac:dyDescent="0.25">
      <c r="A1000" s="2"/>
      <c r="E1000" s="2"/>
      <c r="K1000" s="2"/>
      <c r="P1000" s="40"/>
      <c r="R1000" s="2"/>
      <c r="W1000" s="40"/>
      <c r="X1000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1:C1000"/>
  <sheetViews>
    <sheetView zoomScale="85" zoomScaleNormal="85" workbookViewId="0">
      <selection activeCell="Q25" sqref="P25:Q25"/>
    </sheetView>
  </sheetViews>
  <sheetFormatPr defaultColWidth="12.42578125" defaultRowHeight="15" customHeight="1" x14ac:dyDescent="0.25"/>
  <cols>
    <col min="1" max="26" width="7.7109375" customWidth="1"/>
  </cols>
  <sheetData>
    <row r="1" spans="3:3" ht="13.5" customHeight="1" x14ac:dyDescent="0.25"/>
    <row r="2" spans="3:3" ht="13.5" customHeight="1" x14ac:dyDescent="0.25">
      <c r="C2" s="1"/>
    </row>
    <row r="3" spans="3:3" ht="13.5" customHeight="1" x14ac:dyDescent="0.25"/>
    <row r="4" spans="3:3" ht="13.5" customHeight="1" x14ac:dyDescent="0.25"/>
    <row r="5" spans="3:3" ht="13.5" customHeight="1" x14ac:dyDescent="0.25"/>
    <row r="6" spans="3:3" ht="13.5" customHeight="1" x14ac:dyDescent="0.25"/>
    <row r="7" spans="3:3" ht="13.5" customHeight="1" x14ac:dyDescent="0.25"/>
    <row r="8" spans="3:3" ht="13.5" customHeight="1" x14ac:dyDescent="0.25"/>
    <row r="9" spans="3:3" ht="13.5" customHeight="1" x14ac:dyDescent="0.25"/>
    <row r="10" spans="3:3" ht="13.5" customHeight="1" x14ac:dyDescent="0.25"/>
    <row r="11" spans="3:3" ht="13.5" customHeight="1" x14ac:dyDescent="0.25"/>
    <row r="12" spans="3:3" ht="13.5" customHeight="1" x14ac:dyDescent="0.25"/>
    <row r="13" spans="3:3" ht="13.5" customHeight="1" x14ac:dyDescent="0.25"/>
    <row r="14" spans="3:3" ht="13.5" customHeight="1" x14ac:dyDescent="0.25"/>
    <row r="15" spans="3:3" ht="13.5" customHeight="1" x14ac:dyDescent="0.25"/>
    <row r="16" spans="3:3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000"/>
  <sheetViews>
    <sheetView zoomScale="85" zoomScaleNormal="85" workbookViewId="0">
      <pane ySplit="1" topLeftCell="A32" activePane="bottomLeft" state="frozen"/>
      <selection pane="bottomLeft" activeCell="F70" sqref="F70"/>
    </sheetView>
  </sheetViews>
  <sheetFormatPr defaultColWidth="12.42578125" defaultRowHeight="15" customHeight="1" x14ac:dyDescent="0.25"/>
  <cols>
    <col min="1" max="1" width="9.7109375" customWidth="1"/>
    <col min="2" max="3" width="7.7109375" customWidth="1"/>
    <col min="4" max="4" width="9.42578125" customWidth="1"/>
    <col min="5" max="5" width="9.140625" customWidth="1"/>
    <col min="6" max="6" width="10" customWidth="1"/>
    <col min="7" max="26" width="7.7109375" customWidth="1"/>
  </cols>
  <sheetData>
    <row r="1" spans="1:10" ht="13.5" customHeight="1" x14ac:dyDescent="0.25">
      <c r="A1" s="1" t="s">
        <v>155</v>
      </c>
      <c r="B1" s="2" t="s">
        <v>47</v>
      </c>
      <c r="C1" s="2" t="s">
        <v>48</v>
      </c>
      <c r="D1" s="2" t="s">
        <v>50</v>
      </c>
      <c r="E1" s="2" t="s">
        <v>49</v>
      </c>
      <c r="F1" s="2" t="s">
        <v>51</v>
      </c>
      <c r="G1" s="2" t="s">
        <v>52</v>
      </c>
      <c r="H1" s="1" t="s">
        <v>134</v>
      </c>
    </row>
    <row r="2" spans="1:10" ht="13.5" customHeight="1" x14ac:dyDescent="0.25">
      <c r="A2" s="24">
        <f>DATE(LEFT(B2,4),1,1)</f>
        <v>37257</v>
      </c>
      <c r="B2" s="2" t="s">
        <v>53</v>
      </c>
      <c r="C2" s="17">
        <v>1.7000000000000001E-2</v>
      </c>
      <c r="D2" s="45"/>
      <c r="E2" s="45"/>
      <c r="F2" s="45"/>
      <c r="G2" s="46">
        <v>1.2E-2</v>
      </c>
      <c r="H2" s="26">
        <v>0</v>
      </c>
    </row>
    <row r="3" spans="1:10" ht="13.5" customHeight="1" x14ac:dyDescent="0.25">
      <c r="A3" s="24">
        <f>DATE(LEFT(B3,4),4,1)</f>
        <v>37347</v>
      </c>
      <c r="B3" s="2" t="s">
        <v>54</v>
      </c>
      <c r="C3" s="17">
        <v>1.7000000000000001E-2</v>
      </c>
      <c r="D3" s="45"/>
      <c r="E3" s="45"/>
      <c r="F3" s="45"/>
      <c r="G3" s="46">
        <v>1.2E-2</v>
      </c>
      <c r="H3" s="26">
        <v>0</v>
      </c>
      <c r="J3" s="189">
        <f>AVERAGE(C2:C61)</f>
        <v>1.2300000000000002E-2</v>
      </c>
    </row>
    <row r="4" spans="1:10" ht="13.5" customHeight="1" x14ac:dyDescent="0.25">
      <c r="A4" s="24">
        <f>DATE(LEFT(B4,4),7,1)</f>
        <v>37438</v>
      </c>
      <c r="B4" s="2" t="s">
        <v>55</v>
      </c>
      <c r="C4" s="17">
        <v>1.6E-2</v>
      </c>
      <c r="D4" s="45"/>
      <c r="E4" s="45"/>
      <c r="F4" s="45"/>
      <c r="G4" s="46">
        <v>1.2E-2</v>
      </c>
      <c r="H4" s="26">
        <v>0</v>
      </c>
    </row>
    <row r="5" spans="1:10" ht="13.5" customHeight="1" x14ac:dyDescent="0.25">
      <c r="A5" s="24">
        <f>DATE(LEFT(B5,4),10,1)</f>
        <v>37530</v>
      </c>
      <c r="B5" s="2" t="s">
        <v>56</v>
      </c>
      <c r="C5" s="17">
        <v>1.2999999999999999E-2</v>
      </c>
      <c r="D5" s="45"/>
      <c r="E5" s="45"/>
      <c r="F5" s="45"/>
      <c r="G5" s="46">
        <v>1.2E-2</v>
      </c>
      <c r="H5" s="26">
        <v>0</v>
      </c>
    </row>
    <row r="6" spans="1:10" ht="13.5" customHeight="1" x14ac:dyDescent="0.25">
      <c r="A6" s="24">
        <f>DATE(LEFT(B6,4),1,1)</f>
        <v>37622</v>
      </c>
      <c r="B6" s="2" t="s">
        <v>57</v>
      </c>
      <c r="C6" s="17">
        <v>1.2E-2</v>
      </c>
      <c r="D6" s="45"/>
      <c r="E6" s="45"/>
      <c r="F6" s="45"/>
      <c r="G6" s="46">
        <v>1.2E-2</v>
      </c>
      <c r="H6" s="26">
        <v>0</v>
      </c>
    </row>
    <row r="7" spans="1:10" ht="13.5" customHeight="1" x14ac:dyDescent="0.25">
      <c r="A7" s="24">
        <f>DATE(LEFT(B7,4),4,1)</f>
        <v>37712</v>
      </c>
      <c r="B7" s="2" t="s">
        <v>58</v>
      </c>
      <c r="C7" s="17">
        <v>0.01</v>
      </c>
      <c r="D7" s="45"/>
      <c r="E7" s="45"/>
      <c r="F7" s="45"/>
      <c r="G7" s="46">
        <v>1.2E-2</v>
      </c>
      <c r="H7" s="26">
        <v>0</v>
      </c>
    </row>
    <row r="8" spans="1:10" ht="13.5" customHeight="1" x14ac:dyDescent="0.25">
      <c r="A8" s="24">
        <f>DATE(LEFT(B8,4),7,1)</f>
        <v>37803</v>
      </c>
      <c r="B8" s="2" t="s">
        <v>59</v>
      </c>
      <c r="C8" s="17">
        <v>8.9999999999999993E-3</v>
      </c>
      <c r="D8" s="45"/>
      <c r="E8" s="45"/>
      <c r="F8" s="45"/>
      <c r="G8" s="46">
        <v>1.2E-2</v>
      </c>
      <c r="H8" s="26">
        <v>0</v>
      </c>
    </row>
    <row r="9" spans="1:10" ht="13.5" customHeight="1" x14ac:dyDescent="0.25">
      <c r="A9" s="24">
        <f>DATE(LEFT(B9,4),10,1)</f>
        <v>37895</v>
      </c>
      <c r="B9" s="2" t="s">
        <v>60</v>
      </c>
      <c r="C9" s="17">
        <v>8.9999999999999993E-3</v>
      </c>
      <c r="D9" s="45"/>
      <c r="E9" s="45"/>
      <c r="F9" s="45"/>
      <c r="G9" s="46">
        <v>1.2E-2</v>
      </c>
      <c r="H9" s="26">
        <v>0</v>
      </c>
    </row>
    <row r="10" spans="1:10" ht="13.5" customHeight="1" x14ac:dyDescent="0.25">
      <c r="A10" s="24">
        <f>DATE(LEFT(B10,4),1,1)</f>
        <v>37987</v>
      </c>
      <c r="B10" s="2" t="s">
        <v>61</v>
      </c>
      <c r="C10" s="17">
        <v>8.9999999999999993E-3</v>
      </c>
      <c r="D10" s="45"/>
      <c r="E10" s="45"/>
      <c r="F10" s="45"/>
      <c r="G10" s="46">
        <v>1.2E-2</v>
      </c>
      <c r="H10" s="26">
        <v>0</v>
      </c>
    </row>
    <row r="11" spans="1:10" ht="13.5" customHeight="1" x14ac:dyDescent="0.25">
      <c r="A11" s="24">
        <f>DATE(LEFT(B11,4),4,1)</f>
        <v>38078</v>
      </c>
      <c r="B11" s="2" t="s">
        <v>62</v>
      </c>
      <c r="C11" s="17">
        <v>1.0999999999999999E-2</v>
      </c>
      <c r="D11" s="45"/>
      <c r="E11" s="45"/>
      <c r="F11" s="45"/>
      <c r="G11" s="46">
        <v>1.2E-2</v>
      </c>
      <c r="H11" s="26">
        <v>0</v>
      </c>
    </row>
    <row r="12" spans="1:10" ht="13.5" customHeight="1" x14ac:dyDescent="0.25">
      <c r="A12" s="24">
        <f>DATE(LEFT(B12,4),7,1)</f>
        <v>38169</v>
      </c>
      <c r="B12" s="2" t="s">
        <v>63</v>
      </c>
      <c r="C12" s="17">
        <v>1.4999999999999999E-2</v>
      </c>
      <c r="D12" s="45"/>
      <c r="E12" s="45"/>
      <c r="F12" s="45"/>
      <c r="G12" s="46">
        <v>1.2E-2</v>
      </c>
      <c r="H12" s="26">
        <v>0</v>
      </c>
    </row>
    <row r="13" spans="1:10" ht="13.5" customHeight="1" x14ac:dyDescent="0.25">
      <c r="A13" s="24">
        <f>DATE(LEFT(B13,4),10,1)</f>
        <v>38261</v>
      </c>
      <c r="B13" s="2" t="s">
        <v>64</v>
      </c>
      <c r="C13" s="17">
        <v>0.02</v>
      </c>
      <c r="D13" s="45"/>
      <c r="E13" s="45"/>
      <c r="F13" s="45"/>
      <c r="G13" s="46">
        <v>1.2E-2</v>
      </c>
      <c r="H13" s="26">
        <v>0</v>
      </c>
    </row>
    <row r="14" spans="1:10" ht="13.5" customHeight="1" x14ac:dyDescent="0.25">
      <c r="A14" s="24">
        <f>DATE(LEFT(B14,4),1,1)</f>
        <v>38353</v>
      </c>
      <c r="B14" s="2" t="s">
        <v>65</v>
      </c>
      <c r="C14" s="17">
        <v>2.5000000000000001E-2</v>
      </c>
      <c r="D14" s="45"/>
      <c r="E14" s="45"/>
      <c r="F14" s="45"/>
      <c r="G14" s="46">
        <v>1.2E-2</v>
      </c>
      <c r="H14" s="26">
        <v>0</v>
      </c>
    </row>
    <row r="15" spans="1:10" ht="13.5" customHeight="1" x14ac:dyDescent="0.25">
      <c r="A15" s="24">
        <f>DATE(LEFT(B15,4),4,1)</f>
        <v>38443</v>
      </c>
      <c r="B15" s="2" t="s">
        <v>66</v>
      </c>
      <c r="C15" s="17">
        <v>2.9000000000000001E-2</v>
      </c>
      <c r="D15" s="45"/>
      <c r="E15" s="45"/>
      <c r="F15" s="45"/>
      <c r="G15" s="46">
        <v>1.2E-2</v>
      </c>
      <c r="H15" s="26">
        <v>0</v>
      </c>
    </row>
    <row r="16" spans="1:10" ht="13.5" customHeight="1" x14ac:dyDescent="0.25">
      <c r="A16" s="24">
        <f>DATE(LEFT(B16,4),7,1)</f>
        <v>38534</v>
      </c>
      <c r="B16" s="2" t="s">
        <v>67</v>
      </c>
      <c r="C16" s="17">
        <v>3.4000000000000002E-2</v>
      </c>
      <c r="D16" s="45"/>
      <c r="E16" s="45"/>
      <c r="F16" s="45"/>
      <c r="G16" s="46">
        <v>1.2E-2</v>
      </c>
      <c r="H16" s="26">
        <v>0</v>
      </c>
    </row>
    <row r="17" spans="1:8" ht="13.5" customHeight="1" x14ac:dyDescent="0.25">
      <c r="A17" s="24">
        <f>DATE(LEFT(B17,4),10,1)</f>
        <v>38626</v>
      </c>
      <c r="B17" s="2" t="s">
        <v>68</v>
      </c>
      <c r="C17" s="17">
        <v>3.7999999999999999E-2</v>
      </c>
      <c r="D17" s="45"/>
      <c r="E17" s="45"/>
      <c r="F17" s="45"/>
      <c r="G17" s="46">
        <v>1.2E-2</v>
      </c>
      <c r="H17" s="26">
        <v>0</v>
      </c>
    </row>
    <row r="18" spans="1:8" ht="13.5" customHeight="1" x14ac:dyDescent="0.25">
      <c r="A18" s="24">
        <f>DATE(LEFT(B18,4),1,1)</f>
        <v>38718</v>
      </c>
      <c r="B18" s="2" t="s">
        <v>69</v>
      </c>
      <c r="C18" s="17">
        <v>4.3999999999999997E-2</v>
      </c>
      <c r="D18" s="45"/>
      <c r="E18" s="45"/>
      <c r="F18" s="45"/>
      <c r="G18" s="46">
        <v>1.2E-2</v>
      </c>
      <c r="H18" s="26">
        <v>0</v>
      </c>
    </row>
    <row r="19" spans="1:8" ht="13.5" customHeight="1" x14ac:dyDescent="0.25">
      <c r="A19" s="24">
        <f>DATE(LEFT(B19,4),4,1)</f>
        <v>38808</v>
      </c>
      <c r="B19" s="2" t="s">
        <v>70</v>
      </c>
      <c r="C19" s="17">
        <v>4.7E-2</v>
      </c>
      <c r="D19" s="45"/>
      <c r="E19" s="45"/>
      <c r="F19" s="45"/>
      <c r="G19" s="46">
        <v>1.2E-2</v>
      </c>
      <c r="H19" s="26">
        <v>0</v>
      </c>
    </row>
    <row r="20" spans="1:8" ht="13.5" customHeight="1" x14ac:dyDescent="0.25">
      <c r="A20" s="24">
        <f>DATE(LEFT(B20,4),7,1)</f>
        <v>38899</v>
      </c>
      <c r="B20" s="2" t="s">
        <v>71</v>
      </c>
      <c r="C20" s="17">
        <v>4.9000000000000002E-2</v>
      </c>
      <c r="D20" s="45"/>
      <c r="E20" s="45"/>
      <c r="F20" s="45"/>
      <c r="G20" s="46">
        <v>1.2E-2</v>
      </c>
      <c r="H20" s="26">
        <v>0</v>
      </c>
    </row>
    <row r="21" spans="1:8" ht="13.5" customHeight="1" x14ac:dyDescent="0.25">
      <c r="A21" s="24">
        <f>DATE(LEFT(B21,4),10,1)</f>
        <v>38991</v>
      </c>
      <c r="B21" s="2" t="s">
        <v>72</v>
      </c>
      <c r="C21" s="17">
        <v>4.9000000000000002E-2</v>
      </c>
      <c r="D21" s="45"/>
      <c r="E21" s="45"/>
      <c r="F21" s="45"/>
      <c r="G21" s="46">
        <v>1.2E-2</v>
      </c>
      <c r="H21" s="26">
        <v>0</v>
      </c>
    </row>
    <row r="22" spans="1:8" ht="13.5" customHeight="1" x14ac:dyDescent="0.25">
      <c r="A22" s="24">
        <f>DATE(LEFT(B22,4),1,1)</f>
        <v>39083</v>
      </c>
      <c r="B22" s="2" t="s">
        <v>73</v>
      </c>
      <c r="C22" s="17">
        <v>0.05</v>
      </c>
      <c r="D22" s="45"/>
      <c r="E22" s="45"/>
      <c r="F22" s="45"/>
      <c r="G22" s="46">
        <v>1.2E-2</v>
      </c>
      <c r="H22" s="26">
        <v>0</v>
      </c>
    </row>
    <row r="23" spans="1:8" ht="13.5" customHeight="1" x14ac:dyDescent="0.25">
      <c r="A23" s="24">
        <f>DATE(LEFT(B23,4),4,1)</f>
        <v>39173</v>
      </c>
      <c r="B23" s="2" t="s">
        <v>74</v>
      </c>
      <c r="C23" s="17">
        <v>4.7E-2</v>
      </c>
      <c r="D23" s="45"/>
      <c r="E23" s="45"/>
      <c r="F23" s="45"/>
      <c r="G23" s="46">
        <v>1.2E-2</v>
      </c>
      <c r="H23" s="26">
        <v>0</v>
      </c>
    </row>
    <row r="24" spans="1:8" ht="13.5" customHeight="1" x14ac:dyDescent="0.25">
      <c r="A24" s="24">
        <f>DATE(LEFT(B24,4),7,1)</f>
        <v>39264</v>
      </c>
      <c r="B24" s="2" t="s">
        <v>75</v>
      </c>
      <c r="C24" s="17">
        <v>4.2999999999999997E-2</v>
      </c>
      <c r="D24" s="45"/>
      <c r="E24" s="45"/>
      <c r="F24" s="45"/>
      <c r="G24" s="46">
        <v>1.2E-2</v>
      </c>
      <c r="H24" s="26">
        <v>0</v>
      </c>
    </row>
    <row r="25" spans="1:8" ht="13.5" customHeight="1" x14ac:dyDescent="0.25">
      <c r="A25" s="24">
        <f>DATE(LEFT(B25,4),10,1)</f>
        <v>39356</v>
      </c>
      <c r="B25" s="2" t="s">
        <v>76</v>
      </c>
      <c r="C25" s="17">
        <v>3.4000000000000002E-2</v>
      </c>
      <c r="D25" s="45"/>
      <c r="E25" s="45"/>
      <c r="F25" s="45"/>
      <c r="G25" s="46">
        <v>1.2E-2</v>
      </c>
      <c r="H25" s="26">
        <v>0</v>
      </c>
    </row>
    <row r="26" spans="1:8" ht="13.5" customHeight="1" x14ac:dyDescent="0.25">
      <c r="A26" s="24">
        <f>DATE(LEFT(B26,4),1,1)</f>
        <v>39448</v>
      </c>
      <c r="B26" s="2" t="s">
        <v>77</v>
      </c>
      <c r="C26" s="17">
        <v>0.02</v>
      </c>
      <c r="D26" s="45"/>
      <c r="E26" s="45"/>
      <c r="F26" s="45"/>
      <c r="G26" s="46">
        <v>1.2E-2</v>
      </c>
      <c r="H26" s="26">
        <v>0</v>
      </c>
    </row>
    <row r="27" spans="1:8" ht="13.5" customHeight="1" x14ac:dyDescent="0.25">
      <c r="A27" s="24">
        <f>DATE(LEFT(B27,4),4,1)</f>
        <v>39539</v>
      </c>
      <c r="B27" s="2" t="s">
        <v>78</v>
      </c>
      <c r="C27" s="17">
        <v>1.6E-2</v>
      </c>
      <c r="D27" s="45"/>
      <c r="E27" s="45"/>
      <c r="F27" s="45"/>
      <c r="G27" s="46">
        <v>1.2E-2</v>
      </c>
      <c r="H27" s="26">
        <v>0</v>
      </c>
    </row>
    <row r="28" spans="1:8" ht="13.5" customHeight="1" x14ac:dyDescent="0.25">
      <c r="A28" s="24">
        <f>DATE(LEFT(B28,4),7,1)</f>
        <v>39630</v>
      </c>
      <c r="B28" s="2" t="s">
        <v>79</v>
      </c>
      <c r="C28" s="17">
        <v>1.4999999999999999E-2</v>
      </c>
      <c r="D28" s="45"/>
      <c r="E28" s="45"/>
      <c r="F28" s="45"/>
      <c r="G28" s="46">
        <v>1.2E-2</v>
      </c>
      <c r="H28" s="26">
        <v>0</v>
      </c>
    </row>
    <row r="29" spans="1:8" ht="13.5" customHeight="1" x14ac:dyDescent="0.25">
      <c r="A29" s="24">
        <f>DATE(LEFT(B29,4),10,1)</f>
        <v>39722</v>
      </c>
      <c r="B29" s="2" t="s">
        <v>80</v>
      </c>
      <c r="C29" s="17">
        <v>3.0000000000000001E-3</v>
      </c>
      <c r="D29" s="45"/>
      <c r="E29" s="45"/>
      <c r="F29" s="45"/>
      <c r="G29" s="46">
        <v>1.2E-2</v>
      </c>
      <c r="H29" s="26">
        <v>0</v>
      </c>
    </row>
    <row r="30" spans="1:8" ht="13.5" customHeight="1" x14ac:dyDescent="0.25">
      <c r="A30" s="24">
        <f>DATE(LEFT(B30,4),1,1)</f>
        <v>39814</v>
      </c>
      <c r="B30" s="2" t="s">
        <v>81</v>
      </c>
      <c r="C30" s="17">
        <v>2E-3</v>
      </c>
      <c r="D30" s="45"/>
      <c r="E30" s="45"/>
      <c r="F30" s="45"/>
      <c r="G30" s="46">
        <v>1.2E-2</v>
      </c>
      <c r="H30" s="26">
        <v>0</v>
      </c>
    </row>
    <row r="31" spans="1:8" ht="13.5" customHeight="1" x14ac:dyDescent="0.25">
      <c r="A31" s="24">
        <f>DATE(LEFT(B31,4),4,1)</f>
        <v>39904</v>
      </c>
      <c r="B31" s="2" t="s">
        <v>82</v>
      </c>
      <c r="C31" s="17">
        <v>2E-3</v>
      </c>
      <c r="D31" s="45"/>
      <c r="E31" s="45"/>
      <c r="F31" s="45"/>
      <c r="G31" s="46">
        <v>1.2E-2</v>
      </c>
      <c r="H31" s="26">
        <v>0</v>
      </c>
    </row>
    <row r="32" spans="1:8" ht="13.5" customHeight="1" x14ac:dyDescent="0.25">
      <c r="A32" s="24">
        <f>DATE(LEFT(B32,4),7,1)</f>
        <v>39995</v>
      </c>
      <c r="B32" s="2" t="s">
        <v>83</v>
      </c>
      <c r="C32" s="17">
        <v>2E-3</v>
      </c>
      <c r="D32" s="45"/>
      <c r="E32" s="45"/>
      <c r="F32" s="45"/>
      <c r="G32" s="46">
        <v>1.2E-2</v>
      </c>
      <c r="H32" s="26">
        <v>0</v>
      </c>
    </row>
    <row r="33" spans="1:8" ht="13.5" customHeight="1" x14ac:dyDescent="0.25">
      <c r="A33" s="24">
        <f>DATE(LEFT(B33,4),10,1)</f>
        <v>40087</v>
      </c>
      <c r="B33" s="2" t="s">
        <v>84</v>
      </c>
      <c r="C33" s="17">
        <v>1E-3</v>
      </c>
      <c r="D33" s="45"/>
      <c r="E33" s="45"/>
      <c r="F33" s="45"/>
      <c r="G33" s="46">
        <v>1.2E-2</v>
      </c>
      <c r="H33" s="26">
        <v>0</v>
      </c>
    </row>
    <row r="34" spans="1:8" ht="13.5" customHeight="1" x14ac:dyDescent="0.25">
      <c r="A34" s="24">
        <f>DATE(LEFT(B34,4),1,1)</f>
        <v>40179</v>
      </c>
      <c r="B34" s="2" t="s">
        <v>85</v>
      </c>
      <c r="C34" s="17">
        <v>1E-3</v>
      </c>
      <c r="D34" s="45"/>
      <c r="E34" s="45"/>
      <c r="F34" s="45"/>
      <c r="G34" s="46">
        <v>1.2E-2</v>
      </c>
      <c r="H34" s="26">
        <v>0</v>
      </c>
    </row>
    <row r="35" spans="1:8" ht="13.5" customHeight="1" x14ac:dyDescent="0.25">
      <c r="A35" s="24">
        <f>DATE(LEFT(B35,4),4,1)</f>
        <v>40269</v>
      </c>
      <c r="B35" s="2" t="s">
        <v>86</v>
      </c>
      <c r="C35" s="17">
        <v>2E-3</v>
      </c>
      <c r="D35" s="45"/>
      <c r="E35" s="45"/>
      <c r="F35" s="45"/>
      <c r="G35" s="46">
        <v>1.2E-2</v>
      </c>
      <c r="H35" s="26">
        <v>0</v>
      </c>
    </row>
    <row r="36" spans="1:8" ht="13.5" customHeight="1" x14ac:dyDescent="0.25">
      <c r="A36" s="24">
        <f>DATE(LEFT(B36,4),7,1)</f>
        <v>40360</v>
      </c>
      <c r="B36" s="2" t="s">
        <v>87</v>
      </c>
      <c r="C36" s="17">
        <v>2E-3</v>
      </c>
      <c r="D36" s="45"/>
      <c r="E36" s="45"/>
      <c r="F36" s="45"/>
      <c r="G36" s="46">
        <v>1.2E-2</v>
      </c>
      <c r="H36" s="26">
        <v>0</v>
      </c>
    </row>
    <row r="37" spans="1:8" ht="13.5" customHeight="1" x14ac:dyDescent="0.25">
      <c r="A37" s="24">
        <f>DATE(LEFT(B37,4),10,1)</f>
        <v>40452</v>
      </c>
      <c r="B37" s="2" t="s">
        <v>88</v>
      </c>
      <c r="C37" s="17">
        <v>1E-3</v>
      </c>
      <c r="D37" s="45"/>
      <c r="E37" s="45"/>
      <c r="F37" s="45"/>
      <c r="G37" s="46">
        <v>1.2E-2</v>
      </c>
      <c r="H37" s="26">
        <v>0</v>
      </c>
    </row>
    <row r="38" spans="1:8" ht="13.5" customHeight="1" x14ac:dyDescent="0.25">
      <c r="A38" s="24">
        <f>DATE(LEFT(B38,4),1,1)</f>
        <v>40544</v>
      </c>
      <c r="B38" s="2" t="s">
        <v>89</v>
      </c>
      <c r="C38" s="17">
        <v>1E-3</v>
      </c>
      <c r="D38" s="45"/>
      <c r="E38" s="45"/>
      <c r="F38" s="45"/>
      <c r="G38" s="46">
        <v>1.2E-2</v>
      </c>
      <c r="H38" s="26">
        <v>0</v>
      </c>
    </row>
    <row r="39" spans="1:8" ht="13.5" customHeight="1" x14ac:dyDescent="0.25">
      <c r="A39" s="24">
        <f>DATE(LEFT(B39,4),4,1)</f>
        <v>40634</v>
      </c>
      <c r="B39" s="2" t="s">
        <v>90</v>
      </c>
      <c r="C39" s="17">
        <v>1E-3</v>
      </c>
      <c r="D39" s="45"/>
      <c r="E39" s="45"/>
      <c r="F39" s="45"/>
      <c r="G39" s="46">
        <v>1.2E-2</v>
      </c>
      <c r="H39" s="26">
        <v>0</v>
      </c>
    </row>
    <row r="40" spans="1:8" ht="13.5" customHeight="1" x14ac:dyDescent="0.25">
      <c r="A40" s="24">
        <f>DATE(LEFT(B40,4),7,1)</f>
        <v>40725</v>
      </c>
      <c r="B40" s="2" t="s">
        <v>91</v>
      </c>
      <c r="C40" s="17">
        <v>0</v>
      </c>
      <c r="D40" s="45"/>
      <c r="E40" s="45"/>
      <c r="F40" s="45"/>
      <c r="G40" s="46">
        <v>1.2E-2</v>
      </c>
      <c r="H40" s="26">
        <v>0</v>
      </c>
    </row>
    <row r="41" spans="1:8" ht="13.5" customHeight="1" x14ac:dyDescent="0.25">
      <c r="A41" s="24">
        <f>DATE(LEFT(B41,4),10,1)</f>
        <v>40817</v>
      </c>
      <c r="B41" s="2" t="s">
        <v>92</v>
      </c>
      <c r="C41" s="17">
        <v>0</v>
      </c>
      <c r="D41" s="45"/>
      <c r="E41" s="45"/>
      <c r="F41" s="45"/>
      <c r="G41" s="46">
        <v>1.2E-2</v>
      </c>
      <c r="H41" s="26">
        <v>0</v>
      </c>
    </row>
    <row r="42" spans="1:8" ht="13.5" customHeight="1" x14ac:dyDescent="0.25">
      <c r="A42" s="24">
        <f>DATE(LEFT(B42,4),1,1)</f>
        <v>40909</v>
      </c>
      <c r="B42" s="2" t="s">
        <v>93</v>
      </c>
      <c r="C42" s="17">
        <v>0</v>
      </c>
      <c r="D42" s="45"/>
      <c r="E42" s="45"/>
      <c r="F42" s="45"/>
      <c r="G42" s="46">
        <v>1.2E-2</v>
      </c>
      <c r="H42" s="26">
        <v>0</v>
      </c>
    </row>
    <row r="43" spans="1:8" ht="13.5" customHeight="1" x14ac:dyDescent="0.25">
      <c r="A43" s="24">
        <f>DATE(LEFT(B43,4),4,1)</f>
        <v>41000</v>
      </c>
      <c r="B43" s="2" t="s">
        <v>94</v>
      </c>
      <c r="C43" s="17">
        <v>1E-3</v>
      </c>
      <c r="D43" s="45"/>
      <c r="E43" s="45"/>
      <c r="F43" s="45"/>
      <c r="G43" s="46">
        <v>1.2E-2</v>
      </c>
      <c r="H43" s="26">
        <v>0</v>
      </c>
    </row>
    <row r="44" spans="1:8" ht="13.5" customHeight="1" x14ac:dyDescent="0.25">
      <c r="A44" s="24">
        <f>DATE(LEFT(B44,4),7,1)</f>
        <v>41091</v>
      </c>
      <c r="B44" s="2" t="s">
        <v>95</v>
      </c>
      <c r="C44" s="17">
        <v>1E-3</v>
      </c>
      <c r="D44" s="45"/>
      <c r="E44" s="45"/>
      <c r="F44" s="45"/>
      <c r="G44" s="46">
        <v>1.2E-2</v>
      </c>
      <c r="H44" s="26">
        <v>0</v>
      </c>
    </row>
    <row r="45" spans="1:8" ht="13.5" customHeight="1" x14ac:dyDescent="0.25">
      <c r="A45" s="24">
        <f>DATE(LEFT(B45,4),10,1)</f>
        <v>41183</v>
      </c>
      <c r="B45" s="2" t="s">
        <v>96</v>
      </c>
      <c r="C45" s="17">
        <v>1E-3</v>
      </c>
      <c r="D45" s="45"/>
      <c r="E45" s="45"/>
      <c r="F45" s="45"/>
      <c r="G45" s="46">
        <v>1.2E-2</v>
      </c>
      <c r="H45" s="26">
        <v>0</v>
      </c>
    </row>
    <row r="46" spans="1:8" ht="13.5" customHeight="1" x14ac:dyDescent="0.25">
      <c r="A46" s="24">
        <f>DATE(LEFT(B46,4),1,1)</f>
        <v>41275</v>
      </c>
      <c r="B46" s="2" t="s">
        <v>97</v>
      </c>
      <c r="C46" s="17">
        <v>1E-3</v>
      </c>
      <c r="D46" s="45"/>
      <c r="E46" s="45"/>
      <c r="F46" s="45"/>
      <c r="G46" s="46">
        <v>1.2E-2</v>
      </c>
      <c r="H46" s="26">
        <v>0</v>
      </c>
    </row>
    <row r="47" spans="1:8" ht="13.5" customHeight="1" x14ac:dyDescent="0.25">
      <c r="A47" s="24">
        <f>DATE(LEFT(B47,4),4,1)</f>
        <v>41365</v>
      </c>
      <c r="B47" s="2" t="s">
        <v>98</v>
      </c>
      <c r="C47" s="17">
        <v>1E-3</v>
      </c>
      <c r="D47" s="45"/>
      <c r="E47" s="45"/>
      <c r="F47" s="45"/>
      <c r="G47" s="46">
        <v>1.2E-2</v>
      </c>
      <c r="H47" s="26">
        <v>0</v>
      </c>
    </row>
    <row r="48" spans="1:8" ht="13.5" customHeight="1" x14ac:dyDescent="0.25">
      <c r="A48" s="24">
        <f>DATE(LEFT(B48,4),7,1)</f>
        <v>41456</v>
      </c>
      <c r="B48" s="2" t="s">
        <v>99</v>
      </c>
      <c r="C48" s="17">
        <v>0</v>
      </c>
      <c r="D48" s="45"/>
      <c r="E48" s="45"/>
      <c r="F48" s="45"/>
      <c r="G48" s="46">
        <v>1.2E-2</v>
      </c>
      <c r="H48" s="26">
        <v>0</v>
      </c>
    </row>
    <row r="49" spans="1:8" ht="13.5" customHeight="1" x14ac:dyDescent="0.25">
      <c r="A49" s="24">
        <f>DATE(LEFT(B49,4),10,1)</f>
        <v>41548</v>
      </c>
      <c r="B49" s="2" t="s">
        <v>100</v>
      </c>
      <c r="C49" s="17">
        <v>1E-3</v>
      </c>
      <c r="D49" s="45"/>
      <c r="E49" s="45"/>
      <c r="F49" s="45"/>
      <c r="G49" s="46">
        <v>1.2E-2</v>
      </c>
      <c r="H49" s="26">
        <v>0</v>
      </c>
    </row>
    <row r="50" spans="1:8" ht="13.5" customHeight="1" x14ac:dyDescent="0.25">
      <c r="A50" s="24">
        <f>DATE(LEFT(B50,4),1,1)</f>
        <v>41640</v>
      </c>
      <c r="B50" s="2" t="s">
        <v>101</v>
      </c>
      <c r="C50" s="17">
        <v>1E-3</v>
      </c>
      <c r="D50" s="45"/>
      <c r="E50" s="45"/>
      <c r="F50" s="45"/>
      <c r="G50" s="46">
        <v>1.2E-2</v>
      </c>
      <c r="H50" s="26">
        <v>0</v>
      </c>
    </row>
    <row r="51" spans="1:8" ht="13.5" customHeight="1" x14ac:dyDescent="0.25">
      <c r="A51" s="24">
        <f>DATE(LEFT(B51,4),4,1)</f>
        <v>41730</v>
      </c>
      <c r="B51" s="2" t="s">
        <v>102</v>
      </c>
      <c r="C51" s="17">
        <v>1E-3</v>
      </c>
      <c r="D51" s="45"/>
      <c r="E51" s="45"/>
      <c r="F51" s="45"/>
      <c r="G51" s="46">
        <v>1.2E-2</v>
      </c>
      <c r="H51" s="26">
        <v>0</v>
      </c>
    </row>
    <row r="52" spans="1:8" ht="13.5" customHeight="1" x14ac:dyDescent="0.25">
      <c r="A52" s="24">
        <f>DATE(LEFT(B52,4),7,1)</f>
        <v>41821</v>
      </c>
      <c r="B52" s="2" t="s">
        <v>103</v>
      </c>
      <c r="C52" s="17">
        <v>0</v>
      </c>
      <c r="D52" s="45"/>
      <c r="E52" s="45"/>
      <c r="F52" s="45"/>
      <c r="G52" s="46">
        <v>1.2E-2</v>
      </c>
      <c r="H52" s="26">
        <v>0</v>
      </c>
    </row>
    <row r="53" spans="1:8" ht="13.5" customHeight="1" x14ac:dyDescent="0.25">
      <c r="A53" s="24">
        <f>DATE(LEFT(B53,4),10,1)</f>
        <v>41913</v>
      </c>
      <c r="B53" s="2" t="s">
        <v>104</v>
      </c>
      <c r="C53" s="17">
        <v>0</v>
      </c>
      <c r="D53" s="45"/>
      <c r="E53" s="45"/>
      <c r="F53" s="45"/>
      <c r="G53" s="46">
        <v>1.2E-2</v>
      </c>
      <c r="H53" s="26">
        <v>0</v>
      </c>
    </row>
    <row r="54" spans="1:8" ht="13.5" customHeight="1" x14ac:dyDescent="0.25">
      <c r="A54" s="24">
        <f>DATE(LEFT(B54,4),1,1)</f>
        <v>42005</v>
      </c>
      <c r="B54" s="2" t="s">
        <v>105</v>
      </c>
      <c r="C54" s="17">
        <v>0</v>
      </c>
      <c r="D54" s="45"/>
      <c r="E54" s="45"/>
      <c r="F54" s="45"/>
      <c r="G54" s="46">
        <v>1.2E-2</v>
      </c>
      <c r="H54" s="26">
        <v>0</v>
      </c>
    </row>
    <row r="55" spans="1:8" ht="13.5" customHeight="1" x14ac:dyDescent="0.25">
      <c r="A55" s="24">
        <f>DATE(LEFT(B55,4),4,1)</f>
        <v>42095</v>
      </c>
      <c r="B55" s="2" t="s">
        <v>106</v>
      </c>
      <c r="C55" s="17">
        <v>0</v>
      </c>
      <c r="D55" s="45"/>
      <c r="E55" s="45"/>
      <c r="F55" s="45"/>
      <c r="G55" s="46">
        <v>1.2E-2</v>
      </c>
      <c r="H55" s="26">
        <v>0</v>
      </c>
    </row>
    <row r="56" spans="1:8" ht="13.5" customHeight="1" x14ac:dyDescent="0.25">
      <c r="A56" s="24">
        <f>DATE(LEFT(B56,4),7,1)</f>
        <v>42186</v>
      </c>
      <c r="B56" s="2" t="s">
        <v>107</v>
      </c>
      <c r="C56" s="17">
        <v>0</v>
      </c>
      <c r="D56" s="17"/>
      <c r="E56" s="17"/>
      <c r="F56" s="17"/>
      <c r="G56" s="46">
        <v>1.2E-2</v>
      </c>
      <c r="H56" s="26">
        <v>0</v>
      </c>
    </row>
    <row r="57" spans="1:8" ht="13.5" customHeight="1" x14ac:dyDescent="0.25">
      <c r="A57" s="24">
        <f>DATE(LEFT(B57,4),10,1)</f>
        <v>42278</v>
      </c>
      <c r="B57" s="2" t="s">
        <v>108</v>
      </c>
      <c r="C57" s="17">
        <v>1E-3</v>
      </c>
      <c r="D57" s="17"/>
      <c r="E57" s="17"/>
      <c r="F57" s="17"/>
      <c r="G57" s="46">
        <v>1.2E-2</v>
      </c>
      <c r="H57" s="26">
        <v>0</v>
      </c>
    </row>
    <row r="58" spans="1:8" ht="13.5" customHeight="1" x14ac:dyDescent="0.25">
      <c r="A58" s="24">
        <f>DATE(LEFT(B58,4),1,1)</f>
        <v>42370</v>
      </c>
      <c r="B58" s="2" t="s">
        <v>109</v>
      </c>
      <c r="C58" s="17">
        <v>3.0000000000000001E-3</v>
      </c>
      <c r="D58" s="17"/>
      <c r="E58" s="17"/>
      <c r="F58" s="17"/>
      <c r="G58" s="46">
        <v>1.2E-2</v>
      </c>
      <c r="H58" s="26">
        <v>0</v>
      </c>
    </row>
    <row r="59" spans="1:8" ht="13.5" customHeight="1" x14ac:dyDescent="0.25">
      <c r="A59" s="24">
        <f>DATE(LEFT(B59,4),4,1)</f>
        <v>42461</v>
      </c>
      <c r="B59" s="2" t="s">
        <v>110</v>
      </c>
      <c r="C59" s="17">
        <v>3.0000000000000001E-3</v>
      </c>
      <c r="D59" s="17"/>
      <c r="E59" s="17"/>
      <c r="F59" s="17"/>
      <c r="G59" s="46">
        <v>1.2E-2</v>
      </c>
      <c r="H59" s="26">
        <v>0</v>
      </c>
    </row>
    <row r="60" spans="1:8" ht="13.5" customHeight="1" x14ac:dyDescent="0.25">
      <c r="A60" s="24">
        <f>DATE(LEFT(B60,4),7,1)</f>
        <v>42552</v>
      </c>
      <c r="B60" s="2" t="s">
        <v>111</v>
      </c>
      <c r="C60" s="17">
        <v>3.0000000000000001E-3</v>
      </c>
      <c r="D60" s="17"/>
      <c r="E60" s="17"/>
      <c r="F60" s="17"/>
      <c r="G60" s="46">
        <v>1.2E-2</v>
      </c>
      <c r="H60" s="26">
        <v>0</v>
      </c>
    </row>
    <row r="61" spans="1:8" ht="13.5" customHeight="1" x14ac:dyDescent="0.25">
      <c r="A61" s="24">
        <f>DATE(LEFT(B61,4),10,1)</f>
        <v>42644</v>
      </c>
      <c r="B61" s="2" t="s">
        <v>112</v>
      </c>
      <c r="C61" s="17">
        <v>4.0000000000000001E-3</v>
      </c>
      <c r="D61" s="47"/>
      <c r="E61" s="17"/>
      <c r="F61" s="47"/>
      <c r="G61" s="46">
        <v>1.2E-2</v>
      </c>
      <c r="H61" s="26">
        <v>0</v>
      </c>
    </row>
    <row r="62" spans="1:8" ht="13.5" customHeight="1" x14ac:dyDescent="0.25">
      <c r="A62" s="24">
        <v>42736</v>
      </c>
      <c r="B62" s="2" t="s">
        <v>113</v>
      </c>
      <c r="C62" s="17">
        <v>6.0000000000000001E-3</v>
      </c>
      <c r="D62" s="17"/>
      <c r="E62" s="17"/>
      <c r="F62" s="17"/>
      <c r="G62" s="46">
        <v>1.2E-2</v>
      </c>
      <c r="H62" s="26">
        <v>0</v>
      </c>
    </row>
    <row r="63" spans="1:8" ht="13.5" customHeight="1" x14ac:dyDescent="0.25">
      <c r="A63" s="24">
        <v>42826</v>
      </c>
      <c r="B63" s="2" t="s">
        <v>114</v>
      </c>
      <c r="C63" s="17">
        <v>8.9999999999999993E-3</v>
      </c>
      <c r="D63" s="17"/>
      <c r="E63" s="17"/>
      <c r="F63" s="17"/>
      <c r="G63" s="46">
        <v>1.2E-2</v>
      </c>
      <c r="H63" s="26">
        <v>0</v>
      </c>
    </row>
    <row r="64" spans="1:8" ht="13.5" customHeight="1" x14ac:dyDescent="0.25">
      <c r="A64" s="24">
        <v>42917</v>
      </c>
      <c r="B64" s="2" t="s">
        <v>115</v>
      </c>
      <c r="C64" s="17">
        <v>1.0999999999999999E-2</v>
      </c>
      <c r="D64" s="17">
        <v>1.0999999999999999E-2</v>
      </c>
      <c r="E64" s="17">
        <v>1.0999999999999999E-2</v>
      </c>
      <c r="F64" s="17">
        <v>0.01</v>
      </c>
      <c r="G64" s="46">
        <v>1.2E-2</v>
      </c>
      <c r="H64" s="26">
        <v>0</v>
      </c>
    </row>
    <row r="65" spans="1:8" ht="13.5" customHeight="1" x14ac:dyDescent="0.25">
      <c r="A65" s="24">
        <v>43009</v>
      </c>
      <c r="B65" s="2" t="s">
        <v>116</v>
      </c>
      <c r="C65" s="17"/>
      <c r="D65" s="17">
        <v>1.2E-2</v>
      </c>
      <c r="E65" s="17">
        <v>1.2999999999999999E-2</v>
      </c>
      <c r="F65" s="17">
        <v>1.0999999999999999E-2</v>
      </c>
      <c r="G65" s="46">
        <v>1.2E-2</v>
      </c>
      <c r="H65" s="26">
        <v>0</v>
      </c>
    </row>
    <row r="66" spans="1:8" ht="13.5" customHeight="1" x14ac:dyDescent="0.25">
      <c r="A66" s="24">
        <v>43101</v>
      </c>
      <c r="B66" s="2" t="s">
        <v>117</v>
      </c>
      <c r="D66" s="17">
        <v>1.4E-2</v>
      </c>
      <c r="E66" s="17">
        <v>1.4999999999999999E-2</v>
      </c>
      <c r="F66" s="17">
        <v>1.2999999999999999E-2</v>
      </c>
      <c r="G66" s="46">
        <v>1.2E-2</v>
      </c>
      <c r="H66" s="26">
        <v>0</v>
      </c>
    </row>
    <row r="67" spans="1:8" ht="13.5" customHeight="1" x14ac:dyDescent="0.25">
      <c r="A67" s="24">
        <v>43191</v>
      </c>
      <c r="B67" s="2" t="s">
        <v>118</v>
      </c>
      <c r="D67" s="17">
        <v>1.6E-2</v>
      </c>
      <c r="E67" s="17">
        <v>1.7999999999999999E-2</v>
      </c>
      <c r="F67" s="17">
        <v>1.4E-2</v>
      </c>
      <c r="G67" s="46">
        <v>1.2E-2</v>
      </c>
      <c r="H67" s="26">
        <v>0</v>
      </c>
    </row>
    <row r="68" spans="1:8" ht="13.5" customHeight="1" x14ac:dyDescent="0.25">
      <c r="A68" s="24">
        <v>43282</v>
      </c>
      <c r="B68" s="2" t="s">
        <v>119</v>
      </c>
      <c r="D68" s="17">
        <v>1.7999999999999999E-2</v>
      </c>
      <c r="E68" s="17">
        <v>0.02</v>
      </c>
      <c r="F68" s="17">
        <v>1.6E-2</v>
      </c>
      <c r="G68" s="46">
        <v>1.2E-2</v>
      </c>
      <c r="H68" s="26">
        <v>0</v>
      </c>
    </row>
    <row r="69" spans="1:8" ht="13.5" customHeight="1" x14ac:dyDescent="0.25">
      <c r="A69" s="24">
        <v>43374</v>
      </c>
      <c r="B69" s="2" t="s">
        <v>120</v>
      </c>
      <c r="D69" s="17">
        <v>1.9E-2</v>
      </c>
      <c r="E69" s="17">
        <v>2.1999999999999999E-2</v>
      </c>
      <c r="F69" s="17">
        <v>1.7000000000000001E-2</v>
      </c>
      <c r="G69" s="46">
        <v>1.2E-2</v>
      </c>
      <c r="H69" s="26">
        <v>0</v>
      </c>
    </row>
    <row r="70" spans="1:8" ht="13.5" customHeight="1" x14ac:dyDescent="0.25">
      <c r="A70" s="2"/>
      <c r="D70" s="2"/>
      <c r="E70" s="2"/>
      <c r="F70" s="2"/>
      <c r="H70" s="26"/>
    </row>
    <row r="71" spans="1:8" ht="13.5" customHeight="1" x14ac:dyDescent="0.25">
      <c r="A71" s="2"/>
      <c r="D71" s="2"/>
      <c r="E71" s="2"/>
      <c r="F71" s="2"/>
      <c r="H71" s="26"/>
    </row>
    <row r="72" spans="1:8" ht="13.5" customHeight="1" x14ac:dyDescent="0.25">
      <c r="A72" s="2"/>
      <c r="D72" s="2"/>
      <c r="E72" s="2"/>
      <c r="F72" s="2"/>
      <c r="H72" s="26"/>
    </row>
    <row r="73" spans="1:8" ht="13.5" customHeight="1" x14ac:dyDescent="0.25">
      <c r="A73" s="2"/>
      <c r="D73" s="2"/>
      <c r="E73" s="2"/>
      <c r="F73" s="2"/>
      <c r="H73" s="26"/>
    </row>
    <row r="74" spans="1:8" ht="13.5" customHeight="1" x14ac:dyDescent="0.25">
      <c r="A74" s="2"/>
      <c r="D74" s="2"/>
      <c r="E74" s="2"/>
      <c r="F74" s="2"/>
      <c r="H74" s="26"/>
    </row>
    <row r="75" spans="1:8" ht="13.5" customHeight="1" x14ac:dyDescent="0.25">
      <c r="A75" s="2"/>
      <c r="D75" s="2"/>
      <c r="E75" s="2"/>
      <c r="F75" s="2"/>
      <c r="H75" s="26"/>
    </row>
    <row r="76" spans="1:8" ht="13.5" customHeight="1" x14ac:dyDescent="0.25">
      <c r="A76" s="2"/>
      <c r="D76" s="2"/>
      <c r="E76" s="2"/>
      <c r="F76" s="2"/>
      <c r="H76" s="26"/>
    </row>
    <row r="77" spans="1:8" ht="13.5" customHeight="1" x14ac:dyDescent="0.25">
      <c r="A77" s="2"/>
      <c r="D77" s="2"/>
      <c r="E77" s="2"/>
      <c r="F77" s="2"/>
      <c r="H77" s="26"/>
    </row>
    <row r="78" spans="1:8" ht="13.5" customHeight="1" x14ac:dyDescent="0.25">
      <c r="A78" s="2"/>
      <c r="D78" s="2"/>
      <c r="E78" s="2"/>
      <c r="F78" s="2"/>
      <c r="H78" s="26"/>
    </row>
    <row r="79" spans="1:8" ht="13.5" customHeight="1" x14ac:dyDescent="0.25">
      <c r="A79" s="2"/>
      <c r="D79" s="2"/>
      <c r="E79" s="2"/>
      <c r="F79" s="2"/>
      <c r="H79" s="26"/>
    </row>
    <row r="80" spans="1:8" ht="13.5" customHeight="1" x14ac:dyDescent="0.25">
      <c r="A80" s="2"/>
      <c r="D80" s="2"/>
      <c r="E80" s="2"/>
      <c r="F80" s="2"/>
      <c r="H80" s="26"/>
    </row>
    <row r="81" spans="1:8" ht="13.5" customHeight="1" x14ac:dyDescent="0.25">
      <c r="A81" s="2"/>
      <c r="D81" s="2"/>
      <c r="E81" s="2"/>
      <c r="F81" s="2"/>
      <c r="H81" s="26"/>
    </row>
    <row r="82" spans="1:8" ht="13.5" customHeight="1" x14ac:dyDescent="0.25">
      <c r="A82" s="2"/>
      <c r="D82" s="2"/>
      <c r="E82" s="2"/>
      <c r="F82" s="2"/>
      <c r="H82" s="26"/>
    </row>
    <row r="83" spans="1:8" ht="13.5" customHeight="1" x14ac:dyDescent="0.25">
      <c r="A83" s="2"/>
      <c r="D83" s="2"/>
      <c r="E83" s="2"/>
      <c r="F83" s="2"/>
      <c r="H83" s="26"/>
    </row>
    <row r="84" spans="1:8" ht="13.5" customHeight="1" x14ac:dyDescent="0.25">
      <c r="A84" s="2"/>
      <c r="D84" s="2"/>
      <c r="E84" s="2"/>
      <c r="F84" s="2"/>
      <c r="H84" s="26"/>
    </row>
    <row r="85" spans="1:8" ht="13.5" customHeight="1" x14ac:dyDescent="0.25">
      <c r="A85" s="2"/>
      <c r="D85" s="2"/>
      <c r="E85" s="2"/>
      <c r="F85" s="2"/>
      <c r="H85" s="26"/>
    </row>
    <row r="86" spans="1:8" ht="13.5" customHeight="1" x14ac:dyDescent="0.25">
      <c r="A86" s="2"/>
      <c r="D86" s="2"/>
      <c r="E86" s="2"/>
      <c r="F86" s="2"/>
      <c r="H86" s="26"/>
    </row>
    <row r="87" spans="1:8" ht="13.5" customHeight="1" x14ac:dyDescent="0.25">
      <c r="A87" s="2"/>
      <c r="D87" s="2"/>
      <c r="E87" s="2"/>
      <c r="F87" s="2"/>
      <c r="H87" s="26"/>
    </row>
    <row r="88" spans="1:8" ht="13.5" customHeight="1" x14ac:dyDescent="0.25">
      <c r="A88" s="2"/>
      <c r="D88" s="2"/>
      <c r="E88" s="2"/>
      <c r="F88" s="2"/>
      <c r="H88" s="26"/>
    </row>
    <row r="89" spans="1:8" ht="13.5" customHeight="1" x14ac:dyDescent="0.25">
      <c r="A89" s="2"/>
      <c r="D89" s="2"/>
      <c r="E89" s="2"/>
      <c r="F89" s="2"/>
      <c r="H89" s="26"/>
    </row>
    <row r="90" spans="1:8" ht="13.5" customHeight="1" x14ac:dyDescent="0.25">
      <c r="A90" s="2"/>
      <c r="D90" s="2"/>
      <c r="E90" s="2"/>
      <c r="F90" s="2"/>
      <c r="H90" s="26"/>
    </row>
    <row r="91" spans="1:8" ht="13.5" customHeight="1" x14ac:dyDescent="0.25">
      <c r="A91" s="2"/>
      <c r="D91" s="2"/>
      <c r="E91" s="2"/>
      <c r="F91" s="2"/>
      <c r="H91" s="26"/>
    </row>
    <row r="92" spans="1:8" ht="13.5" customHeight="1" x14ac:dyDescent="0.25">
      <c r="A92" s="2"/>
      <c r="D92" s="2"/>
      <c r="E92" s="2"/>
      <c r="F92" s="2"/>
      <c r="H92" s="26"/>
    </row>
    <row r="93" spans="1:8" ht="13.5" customHeight="1" x14ac:dyDescent="0.25">
      <c r="A93" s="2"/>
      <c r="D93" s="2"/>
      <c r="E93" s="2"/>
      <c r="F93" s="2"/>
      <c r="H93" s="26"/>
    </row>
    <row r="94" spans="1:8" ht="13.5" customHeight="1" x14ac:dyDescent="0.25">
      <c r="A94" s="2"/>
      <c r="D94" s="2"/>
      <c r="E94" s="2"/>
      <c r="F94" s="2"/>
      <c r="H94" s="26"/>
    </row>
    <row r="95" spans="1:8" ht="13.5" customHeight="1" x14ac:dyDescent="0.25">
      <c r="A95" s="2"/>
      <c r="D95" s="2"/>
      <c r="E95" s="2"/>
      <c r="F95" s="2"/>
      <c r="H95" s="26"/>
    </row>
    <row r="96" spans="1:8" ht="13.5" customHeight="1" x14ac:dyDescent="0.25">
      <c r="A96" s="2"/>
      <c r="D96" s="2"/>
      <c r="E96" s="2"/>
      <c r="F96" s="2"/>
      <c r="H96" s="26"/>
    </row>
    <row r="97" spans="1:8" ht="13.5" customHeight="1" x14ac:dyDescent="0.25">
      <c r="A97" s="2"/>
      <c r="D97" s="2"/>
      <c r="E97" s="2"/>
      <c r="F97" s="2"/>
      <c r="H97" s="26"/>
    </row>
    <row r="98" spans="1:8" ht="13.5" customHeight="1" x14ac:dyDescent="0.25">
      <c r="A98" s="2"/>
      <c r="D98" s="2"/>
      <c r="E98" s="2"/>
      <c r="F98" s="2"/>
      <c r="H98" s="26"/>
    </row>
    <row r="99" spans="1:8" ht="13.5" customHeight="1" x14ac:dyDescent="0.25">
      <c r="A99" s="2"/>
      <c r="D99" s="2"/>
      <c r="E99" s="2"/>
      <c r="F99" s="2"/>
      <c r="H99" s="26"/>
    </row>
    <row r="100" spans="1:8" ht="13.5" customHeight="1" x14ac:dyDescent="0.25">
      <c r="A100" s="2"/>
      <c r="D100" s="2"/>
      <c r="E100" s="2"/>
      <c r="F100" s="2"/>
      <c r="H100" s="26"/>
    </row>
    <row r="101" spans="1:8" ht="13.5" customHeight="1" x14ac:dyDescent="0.25">
      <c r="A101" s="2"/>
      <c r="D101" s="2"/>
      <c r="E101" s="2"/>
      <c r="F101" s="2"/>
      <c r="H101" s="26"/>
    </row>
    <row r="102" spans="1:8" ht="13.5" customHeight="1" x14ac:dyDescent="0.25">
      <c r="A102" s="2"/>
      <c r="D102" s="2"/>
      <c r="E102" s="2"/>
      <c r="F102" s="2"/>
      <c r="H102" s="26"/>
    </row>
    <row r="103" spans="1:8" ht="13.5" customHeight="1" x14ac:dyDescent="0.25">
      <c r="A103" s="2"/>
      <c r="D103" s="2"/>
      <c r="E103" s="2"/>
      <c r="F103" s="2"/>
      <c r="H103" s="26"/>
    </row>
    <row r="104" spans="1:8" ht="13.5" customHeight="1" x14ac:dyDescent="0.25">
      <c r="A104" s="2"/>
      <c r="D104" s="2"/>
      <c r="E104" s="2"/>
      <c r="F104" s="2"/>
      <c r="H104" s="26"/>
    </row>
    <row r="105" spans="1:8" ht="13.5" customHeight="1" x14ac:dyDescent="0.25">
      <c r="A105" s="2"/>
      <c r="D105" s="2"/>
      <c r="E105" s="2"/>
      <c r="F105" s="2"/>
      <c r="H105" s="26"/>
    </row>
    <row r="106" spans="1:8" ht="13.5" customHeight="1" x14ac:dyDescent="0.25">
      <c r="A106" s="2"/>
      <c r="D106" s="2"/>
      <c r="E106" s="2"/>
      <c r="F106" s="2"/>
      <c r="H106" s="26"/>
    </row>
    <row r="107" spans="1:8" ht="13.5" customHeight="1" x14ac:dyDescent="0.25">
      <c r="A107" s="2"/>
      <c r="D107" s="2"/>
      <c r="E107" s="2"/>
      <c r="F107" s="2"/>
      <c r="H107" s="26"/>
    </row>
    <row r="108" spans="1:8" ht="13.5" customHeight="1" x14ac:dyDescent="0.25">
      <c r="A108" s="2"/>
      <c r="D108" s="2"/>
      <c r="E108" s="2"/>
      <c r="F108" s="2"/>
      <c r="H108" s="26"/>
    </row>
    <row r="109" spans="1:8" ht="13.5" customHeight="1" x14ac:dyDescent="0.25">
      <c r="A109" s="2"/>
      <c r="D109" s="2"/>
      <c r="E109" s="2"/>
      <c r="F109" s="2"/>
      <c r="H109" s="26"/>
    </row>
    <row r="110" spans="1:8" ht="13.5" customHeight="1" x14ac:dyDescent="0.25">
      <c r="A110" s="2"/>
      <c r="D110" s="2"/>
      <c r="E110" s="2"/>
      <c r="F110" s="2"/>
      <c r="H110" s="26"/>
    </row>
    <row r="111" spans="1:8" ht="13.5" customHeight="1" x14ac:dyDescent="0.25">
      <c r="A111" s="2"/>
      <c r="D111" s="2"/>
      <c r="E111" s="2"/>
      <c r="F111" s="2"/>
      <c r="H111" s="26"/>
    </row>
    <row r="112" spans="1:8" ht="13.5" customHeight="1" x14ac:dyDescent="0.25">
      <c r="A112" s="2"/>
      <c r="D112" s="2"/>
      <c r="E112" s="2"/>
      <c r="F112" s="2"/>
      <c r="H112" s="26"/>
    </row>
    <row r="113" spans="1:8" ht="13.5" customHeight="1" x14ac:dyDescent="0.25">
      <c r="A113" s="2"/>
      <c r="D113" s="2"/>
      <c r="E113" s="2"/>
      <c r="F113" s="2"/>
      <c r="H113" s="26"/>
    </row>
    <row r="114" spans="1:8" ht="13.5" customHeight="1" x14ac:dyDescent="0.25">
      <c r="A114" s="2"/>
      <c r="D114" s="2"/>
      <c r="E114" s="2"/>
      <c r="F114" s="2"/>
      <c r="H114" s="26"/>
    </row>
    <row r="115" spans="1:8" ht="13.5" customHeight="1" x14ac:dyDescent="0.25">
      <c r="A115" s="2"/>
      <c r="D115" s="2"/>
      <c r="E115" s="2"/>
      <c r="F115" s="2"/>
      <c r="H115" s="26"/>
    </row>
    <row r="116" spans="1:8" ht="13.5" customHeight="1" x14ac:dyDescent="0.25">
      <c r="A116" s="2"/>
      <c r="D116" s="2"/>
      <c r="E116" s="2"/>
      <c r="F116" s="2"/>
      <c r="H116" s="26"/>
    </row>
    <row r="117" spans="1:8" ht="13.5" customHeight="1" x14ac:dyDescent="0.25">
      <c r="A117" s="2"/>
      <c r="D117" s="2"/>
      <c r="E117" s="2"/>
      <c r="F117" s="2"/>
      <c r="H117" s="26"/>
    </row>
    <row r="118" spans="1:8" ht="13.5" customHeight="1" x14ac:dyDescent="0.25">
      <c r="A118" s="2"/>
      <c r="D118" s="2"/>
      <c r="E118" s="2"/>
      <c r="F118" s="2"/>
      <c r="H118" s="26"/>
    </row>
    <row r="119" spans="1:8" ht="13.5" customHeight="1" x14ac:dyDescent="0.25">
      <c r="A119" s="2"/>
      <c r="D119" s="2"/>
      <c r="E119" s="2"/>
      <c r="F119" s="2"/>
      <c r="H119" s="26"/>
    </row>
    <row r="120" spans="1:8" ht="13.5" customHeight="1" x14ac:dyDescent="0.25">
      <c r="A120" s="2"/>
      <c r="D120" s="2"/>
      <c r="E120" s="2"/>
      <c r="F120" s="2"/>
      <c r="H120" s="26"/>
    </row>
    <row r="121" spans="1:8" ht="13.5" customHeight="1" x14ac:dyDescent="0.25">
      <c r="A121" s="2"/>
      <c r="D121" s="2"/>
      <c r="E121" s="2"/>
      <c r="F121" s="2"/>
      <c r="H121" s="26"/>
    </row>
    <row r="122" spans="1:8" ht="13.5" customHeight="1" x14ac:dyDescent="0.25">
      <c r="A122" s="2"/>
      <c r="D122" s="2"/>
      <c r="E122" s="2"/>
      <c r="F122" s="2"/>
      <c r="H122" s="26"/>
    </row>
    <row r="123" spans="1:8" ht="13.5" customHeight="1" x14ac:dyDescent="0.25">
      <c r="A123" s="2"/>
      <c r="D123" s="2"/>
      <c r="E123" s="2"/>
      <c r="F123" s="2"/>
      <c r="H123" s="26"/>
    </row>
    <row r="124" spans="1:8" ht="13.5" customHeight="1" x14ac:dyDescent="0.25">
      <c r="A124" s="2"/>
      <c r="D124" s="2"/>
      <c r="E124" s="2"/>
      <c r="F124" s="2"/>
      <c r="H124" s="26"/>
    </row>
    <row r="125" spans="1:8" ht="13.5" customHeight="1" x14ac:dyDescent="0.25">
      <c r="A125" s="2"/>
      <c r="D125" s="2"/>
      <c r="E125" s="2"/>
      <c r="F125" s="2"/>
      <c r="H125" s="26"/>
    </row>
    <row r="126" spans="1:8" ht="13.5" customHeight="1" x14ac:dyDescent="0.25">
      <c r="A126" s="2"/>
      <c r="D126" s="2"/>
      <c r="E126" s="2"/>
      <c r="F126" s="2"/>
      <c r="H126" s="26"/>
    </row>
    <row r="127" spans="1:8" ht="13.5" customHeight="1" x14ac:dyDescent="0.25">
      <c r="A127" s="2"/>
      <c r="D127" s="2"/>
      <c r="E127" s="2"/>
      <c r="F127" s="2"/>
      <c r="H127" s="26"/>
    </row>
    <row r="128" spans="1:8" ht="13.5" customHeight="1" x14ac:dyDescent="0.25">
      <c r="A128" s="2"/>
      <c r="D128" s="2"/>
      <c r="E128" s="2"/>
      <c r="F128" s="2"/>
      <c r="H128" s="26"/>
    </row>
    <row r="129" spans="1:8" ht="13.5" customHeight="1" x14ac:dyDescent="0.25">
      <c r="A129" s="2"/>
      <c r="D129" s="2"/>
      <c r="E129" s="2"/>
      <c r="F129" s="2"/>
      <c r="H129" s="26"/>
    </row>
    <row r="130" spans="1:8" ht="13.5" customHeight="1" x14ac:dyDescent="0.25">
      <c r="A130" s="2"/>
      <c r="D130" s="2"/>
      <c r="E130" s="2"/>
      <c r="F130" s="2"/>
      <c r="H130" s="26"/>
    </row>
    <row r="131" spans="1:8" ht="13.5" customHeight="1" x14ac:dyDescent="0.25">
      <c r="A131" s="2"/>
      <c r="D131" s="2"/>
      <c r="E131" s="2"/>
      <c r="F131" s="2"/>
      <c r="H131" s="26"/>
    </row>
    <row r="132" spans="1:8" ht="13.5" customHeight="1" x14ac:dyDescent="0.25">
      <c r="A132" s="2"/>
      <c r="D132" s="2"/>
      <c r="E132" s="2"/>
      <c r="F132" s="2"/>
      <c r="H132" s="26"/>
    </row>
    <row r="133" spans="1:8" ht="13.5" customHeight="1" x14ac:dyDescent="0.25">
      <c r="A133" s="2"/>
      <c r="D133" s="2"/>
      <c r="E133" s="2"/>
      <c r="F133" s="2"/>
      <c r="H133" s="26"/>
    </row>
    <row r="134" spans="1:8" ht="13.5" customHeight="1" x14ac:dyDescent="0.25">
      <c r="A134" s="2"/>
      <c r="D134" s="2"/>
      <c r="E134" s="2"/>
      <c r="F134" s="2"/>
      <c r="H134" s="26"/>
    </row>
    <row r="135" spans="1:8" ht="13.5" customHeight="1" x14ac:dyDescent="0.25">
      <c r="A135" s="2"/>
      <c r="D135" s="2"/>
      <c r="E135" s="2"/>
      <c r="F135" s="2"/>
      <c r="H135" s="26"/>
    </row>
    <row r="136" spans="1:8" ht="13.5" customHeight="1" x14ac:dyDescent="0.25">
      <c r="A136" s="2"/>
      <c r="D136" s="2"/>
      <c r="E136" s="2"/>
      <c r="F136" s="2"/>
      <c r="H136" s="26"/>
    </row>
    <row r="137" spans="1:8" ht="13.5" customHeight="1" x14ac:dyDescent="0.25">
      <c r="A137" s="2"/>
      <c r="D137" s="2"/>
      <c r="E137" s="2"/>
      <c r="F137" s="2"/>
      <c r="H137" s="26"/>
    </row>
    <row r="138" spans="1:8" ht="13.5" customHeight="1" x14ac:dyDescent="0.25">
      <c r="A138" s="2"/>
      <c r="D138" s="2"/>
      <c r="E138" s="2"/>
      <c r="F138" s="2"/>
      <c r="H138" s="26"/>
    </row>
    <row r="139" spans="1:8" ht="13.5" customHeight="1" x14ac:dyDescent="0.25">
      <c r="A139" s="2"/>
      <c r="D139" s="2"/>
      <c r="E139" s="2"/>
      <c r="F139" s="2"/>
      <c r="H139" s="26"/>
    </row>
    <row r="140" spans="1:8" ht="13.5" customHeight="1" x14ac:dyDescent="0.25">
      <c r="A140" s="2"/>
      <c r="D140" s="2"/>
      <c r="E140" s="2"/>
      <c r="F140" s="2"/>
      <c r="H140" s="26"/>
    </row>
    <row r="141" spans="1:8" ht="13.5" customHeight="1" x14ac:dyDescent="0.25">
      <c r="A141" s="2"/>
      <c r="D141" s="2"/>
      <c r="E141" s="2"/>
      <c r="F141" s="2"/>
      <c r="H141" s="26"/>
    </row>
    <row r="142" spans="1:8" ht="13.5" customHeight="1" x14ac:dyDescent="0.25">
      <c r="A142" s="2"/>
      <c r="D142" s="2"/>
      <c r="E142" s="2"/>
      <c r="F142" s="2"/>
      <c r="H142" s="26"/>
    </row>
    <row r="143" spans="1:8" ht="13.5" customHeight="1" x14ac:dyDescent="0.25">
      <c r="A143" s="2"/>
      <c r="D143" s="2"/>
      <c r="E143" s="2"/>
      <c r="F143" s="2"/>
      <c r="H143" s="26"/>
    </row>
    <row r="144" spans="1:8" ht="13.5" customHeight="1" x14ac:dyDescent="0.25">
      <c r="A144" s="2"/>
      <c r="D144" s="2"/>
      <c r="E144" s="2"/>
      <c r="F144" s="2"/>
      <c r="H144" s="26"/>
    </row>
    <row r="145" spans="1:8" ht="13.5" customHeight="1" x14ac:dyDescent="0.25">
      <c r="A145" s="2"/>
      <c r="D145" s="2"/>
      <c r="E145" s="2"/>
      <c r="F145" s="2"/>
      <c r="H145" s="26"/>
    </row>
    <row r="146" spans="1:8" ht="13.5" customHeight="1" x14ac:dyDescent="0.25">
      <c r="A146" s="2"/>
      <c r="D146" s="2"/>
      <c r="E146" s="2"/>
      <c r="F146" s="2"/>
      <c r="H146" s="26"/>
    </row>
    <row r="147" spans="1:8" ht="13.5" customHeight="1" x14ac:dyDescent="0.25">
      <c r="A147" s="2"/>
      <c r="D147" s="2"/>
      <c r="E147" s="2"/>
      <c r="F147" s="2"/>
      <c r="H147" s="26"/>
    </row>
    <row r="148" spans="1:8" ht="13.5" customHeight="1" x14ac:dyDescent="0.25">
      <c r="A148" s="2"/>
      <c r="D148" s="2"/>
      <c r="E148" s="2"/>
      <c r="F148" s="2"/>
      <c r="H148" s="26"/>
    </row>
    <row r="149" spans="1:8" ht="13.5" customHeight="1" x14ac:dyDescent="0.25">
      <c r="A149" s="2"/>
      <c r="D149" s="2"/>
      <c r="E149" s="2"/>
      <c r="F149" s="2"/>
      <c r="H149" s="26"/>
    </row>
    <row r="150" spans="1:8" ht="13.5" customHeight="1" x14ac:dyDescent="0.25">
      <c r="A150" s="2"/>
      <c r="D150" s="2"/>
      <c r="E150" s="2"/>
      <c r="F150" s="2"/>
      <c r="H150" s="26"/>
    </row>
    <row r="151" spans="1:8" ht="13.5" customHeight="1" x14ac:dyDescent="0.25">
      <c r="A151" s="2"/>
      <c r="D151" s="2"/>
      <c r="E151" s="2"/>
      <c r="F151" s="2"/>
      <c r="H151" s="26"/>
    </row>
    <row r="152" spans="1:8" ht="13.5" customHeight="1" x14ac:dyDescent="0.25">
      <c r="A152" s="2"/>
      <c r="D152" s="2"/>
      <c r="E152" s="2"/>
      <c r="F152" s="2"/>
      <c r="H152" s="26"/>
    </row>
    <row r="153" spans="1:8" ht="13.5" customHeight="1" x14ac:dyDescent="0.25">
      <c r="A153" s="2"/>
      <c r="D153" s="2"/>
      <c r="E153" s="2"/>
      <c r="F153" s="2"/>
      <c r="H153" s="26"/>
    </row>
    <row r="154" spans="1:8" ht="13.5" customHeight="1" x14ac:dyDescent="0.25">
      <c r="A154" s="2"/>
      <c r="D154" s="2"/>
      <c r="E154" s="2"/>
      <c r="F154" s="2"/>
      <c r="H154" s="26"/>
    </row>
    <row r="155" spans="1:8" ht="13.5" customHeight="1" x14ac:dyDescent="0.25">
      <c r="A155" s="2"/>
      <c r="D155" s="2"/>
      <c r="E155" s="2"/>
      <c r="F155" s="2"/>
      <c r="H155" s="26"/>
    </row>
    <row r="156" spans="1:8" ht="13.5" customHeight="1" x14ac:dyDescent="0.25">
      <c r="A156" s="2"/>
      <c r="D156" s="2"/>
      <c r="E156" s="2"/>
      <c r="F156" s="2"/>
      <c r="H156" s="26"/>
    </row>
    <row r="157" spans="1:8" ht="13.5" customHeight="1" x14ac:dyDescent="0.25">
      <c r="A157" s="2"/>
      <c r="D157" s="2"/>
      <c r="E157" s="2"/>
      <c r="F157" s="2"/>
      <c r="H157" s="26"/>
    </row>
    <row r="158" spans="1:8" ht="13.5" customHeight="1" x14ac:dyDescent="0.25">
      <c r="A158" s="2"/>
      <c r="D158" s="2"/>
      <c r="E158" s="2"/>
      <c r="F158" s="2"/>
      <c r="H158" s="26"/>
    </row>
    <row r="159" spans="1:8" ht="13.5" customHeight="1" x14ac:dyDescent="0.25">
      <c r="A159" s="2"/>
      <c r="D159" s="2"/>
      <c r="E159" s="2"/>
      <c r="F159" s="2"/>
      <c r="H159" s="26"/>
    </row>
    <row r="160" spans="1:8" ht="13.5" customHeight="1" x14ac:dyDescent="0.25">
      <c r="A160" s="2"/>
      <c r="D160" s="2"/>
      <c r="E160" s="2"/>
      <c r="F160" s="2"/>
      <c r="H160" s="26"/>
    </row>
    <row r="161" spans="1:8" ht="13.5" customHeight="1" x14ac:dyDescent="0.25">
      <c r="A161" s="2"/>
      <c r="D161" s="2"/>
      <c r="E161" s="2"/>
      <c r="F161" s="2"/>
      <c r="H161" s="26"/>
    </row>
    <row r="162" spans="1:8" ht="13.5" customHeight="1" x14ac:dyDescent="0.25">
      <c r="A162" s="2"/>
      <c r="D162" s="2"/>
      <c r="E162" s="2"/>
      <c r="F162" s="2"/>
      <c r="H162" s="26"/>
    </row>
    <row r="163" spans="1:8" ht="13.5" customHeight="1" x14ac:dyDescent="0.25">
      <c r="A163" s="2"/>
      <c r="D163" s="2"/>
      <c r="E163" s="2"/>
      <c r="F163" s="2"/>
      <c r="H163" s="26"/>
    </row>
    <row r="164" spans="1:8" ht="13.5" customHeight="1" x14ac:dyDescent="0.25">
      <c r="A164" s="2"/>
      <c r="D164" s="2"/>
      <c r="E164" s="2"/>
      <c r="F164" s="2"/>
      <c r="H164" s="26"/>
    </row>
    <row r="165" spans="1:8" ht="13.5" customHeight="1" x14ac:dyDescent="0.25">
      <c r="A165" s="2"/>
      <c r="D165" s="2"/>
      <c r="E165" s="2"/>
      <c r="F165" s="2"/>
      <c r="H165" s="26"/>
    </row>
    <row r="166" spans="1:8" ht="13.5" customHeight="1" x14ac:dyDescent="0.25">
      <c r="A166" s="2"/>
      <c r="D166" s="2"/>
      <c r="E166" s="2"/>
      <c r="F166" s="2"/>
      <c r="H166" s="26"/>
    </row>
    <row r="167" spans="1:8" ht="13.5" customHeight="1" x14ac:dyDescent="0.25">
      <c r="A167" s="2"/>
      <c r="D167" s="2"/>
      <c r="E167" s="2"/>
      <c r="F167" s="2"/>
      <c r="H167" s="26"/>
    </row>
    <row r="168" spans="1:8" ht="13.5" customHeight="1" x14ac:dyDescent="0.25">
      <c r="A168" s="2"/>
      <c r="D168" s="2"/>
      <c r="E168" s="2"/>
      <c r="F168" s="2"/>
      <c r="H168" s="26"/>
    </row>
    <row r="169" spans="1:8" ht="13.5" customHeight="1" x14ac:dyDescent="0.25">
      <c r="A169" s="2"/>
      <c r="D169" s="2"/>
      <c r="E169" s="2"/>
      <c r="F169" s="2"/>
      <c r="H169" s="26"/>
    </row>
    <row r="170" spans="1:8" ht="13.5" customHeight="1" x14ac:dyDescent="0.25">
      <c r="A170" s="2"/>
      <c r="D170" s="2"/>
      <c r="E170" s="2"/>
      <c r="F170" s="2"/>
      <c r="H170" s="26"/>
    </row>
    <row r="171" spans="1:8" ht="13.5" customHeight="1" x14ac:dyDescent="0.25">
      <c r="A171" s="2"/>
      <c r="D171" s="2"/>
      <c r="E171" s="2"/>
      <c r="F171" s="2"/>
      <c r="H171" s="26"/>
    </row>
    <row r="172" spans="1:8" ht="13.5" customHeight="1" x14ac:dyDescent="0.25">
      <c r="A172" s="2"/>
      <c r="D172" s="2"/>
      <c r="E172" s="2"/>
      <c r="F172" s="2"/>
      <c r="H172" s="26"/>
    </row>
    <row r="173" spans="1:8" ht="13.5" customHeight="1" x14ac:dyDescent="0.25">
      <c r="A173" s="2"/>
      <c r="D173" s="2"/>
      <c r="E173" s="2"/>
      <c r="F173" s="2"/>
      <c r="H173" s="26"/>
    </row>
    <row r="174" spans="1:8" ht="13.5" customHeight="1" x14ac:dyDescent="0.25">
      <c r="A174" s="2"/>
      <c r="D174" s="2"/>
      <c r="E174" s="2"/>
      <c r="F174" s="2"/>
      <c r="H174" s="26"/>
    </row>
    <row r="175" spans="1:8" ht="13.5" customHeight="1" x14ac:dyDescent="0.25">
      <c r="A175" s="2"/>
      <c r="D175" s="2"/>
      <c r="E175" s="2"/>
      <c r="F175" s="2"/>
      <c r="H175" s="26"/>
    </row>
    <row r="176" spans="1:8" ht="13.5" customHeight="1" x14ac:dyDescent="0.25">
      <c r="A176" s="2"/>
      <c r="D176" s="2"/>
      <c r="E176" s="2"/>
      <c r="F176" s="2"/>
      <c r="H176" s="26"/>
    </row>
    <row r="177" spans="1:8" ht="13.5" customHeight="1" x14ac:dyDescent="0.25">
      <c r="A177" s="2"/>
      <c r="D177" s="2"/>
      <c r="E177" s="2"/>
      <c r="F177" s="2"/>
      <c r="H177" s="26"/>
    </row>
    <row r="178" spans="1:8" ht="13.5" customHeight="1" x14ac:dyDescent="0.25">
      <c r="A178" s="2"/>
      <c r="D178" s="2"/>
      <c r="E178" s="2"/>
      <c r="F178" s="2"/>
      <c r="H178" s="26"/>
    </row>
    <row r="179" spans="1:8" ht="13.5" customHeight="1" x14ac:dyDescent="0.25">
      <c r="A179" s="2"/>
      <c r="D179" s="2"/>
      <c r="E179" s="2"/>
      <c r="F179" s="2"/>
      <c r="H179" s="26"/>
    </row>
    <row r="180" spans="1:8" ht="13.5" customHeight="1" x14ac:dyDescent="0.25">
      <c r="A180" s="2"/>
      <c r="D180" s="2"/>
      <c r="E180" s="2"/>
      <c r="F180" s="2"/>
      <c r="H180" s="26"/>
    </row>
    <row r="181" spans="1:8" ht="13.5" customHeight="1" x14ac:dyDescent="0.25">
      <c r="A181" s="2"/>
      <c r="D181" s="2"/>
      <c r="E181" s="2"/>
      <c r="F181" s="2"/>
      <c r="H181" s="26"/>
    </row>
    <row r="182" spans="1:8" ht="13.5" customHeight="1" x14ac:dyDescent="0.25">
      <c r="A182" s="2"/>
      <c r="D182" s="2"/>
      <c r="E182" s="2"/>
      <c r="F182" s="2"/>
      <c r="H182" s="26"/>
    </row>
    <row r="183" spans="1:8" ht="13.5" customHeight="1" x14ac:dyDescent="0.25">
      <c r="A183" s="2"/>
      <c r="D183" s="2"/>
      <c r="E183" s="2"/>
      <c r="F183" s="2"/>
      <c r="H183" s="26"/>
    </row>
    <row r="184" spans="1:8" ht="13.5" customHeight="1" x14ac:dyDescent="0.25">
      <c r="A184" s="2"/>
      <c r="D184" s="2"/>
      <c r="E184" s="2"/>
      <c r="F184" s="2"/>
      <c r="H184" s="26"/>
    </row>
    <row r="185" spans="1:8" ht="13.5" customHeight="1" x14ac:dyDescent="0.25">
      <c r="A185" s="2"/>
      <c r="D185" s="2"/>
      <c r="E185" s="2"/>
      <c r="F185" s="2"/>
      <c r="H185" s="26"/>
    </row>
    <row r="186" spans="1:8" ht="13.5" customHeight="1" x14ac:dyDescent="0.25">
      <c r="A186" s="2"/>
      <c r="D186" s="2"/>
      <c r="E186" s="2"/>
      <c r="F186" s="2"/>
      <c r="H186" s="26"/>
    </row>
    <row r="187" spans="1:8" ht="13.5" customHeight="1" x14ac:dyDescent="0.25">
      <c r="A187" s="2"/>
      <c r="D187" s="2"/>
      <c r="E187" s="2"/>
      <c r="F187" s="2"/>
      <c r="H187" s="26"/>
    </row>
    <row r="188" spans="1:8" ht="13.5" customHeight="1" x14ac:dyDescent="0.25">
      <c r="A188" s="2"/>
      <c r="D188" s="2"/>
      <c r="E188" s="2"/>
      <c r="F188" s="2"/>
      <c r="H188" s="26"/>
    </row>
    <row r="189" spans="1:8" ht="13.5" customHeight="1" x14ac:dyDescent="0.25">
      <c r="A189" s="2"/>
      <c r="D189" s="2"/>
      <c r="E189" s="2"/>
      <c r="F189" s="2"/>
      <c r="H189" s="26"/>
    </row>
    <row r="190" spans="1:8" ht="13.5" customHeight="1" x14ac:dyDescent="0.25">
      <c r="A190" s="2"/>
      <c r="D190" s="2"/>
      <c r="E190" s="2"/>
      <c r="F190" s="2"/>
      <c r="H190" s="26"/>
    </row>
    <row r="191" spans="1:8" ht="13.5" customHeight="1" x14ac:dyDescent="0.25">
      <c r="A191" s="2"/>
      <c r="D191" s="2"/>
      <c r="E191" s="2"/>
      <c r="F191" s="2"/>
      <c r="H191" s="26"/>
    </row>
    <row r="192" spans="1:8" ht="13.5" customHeight="1" x14ac:dyDescent="0.25">
      <c r="A192" s="2"/>
      <c r="D192" s="2"/>
      <c r="E192" s="2"/>
      <c r="F192" s="2"/>
      <c r="H192" s="26"/>
    </row>
    <row r="193" spans="1:8" ht="13.5" customHeight="1" x14ac:dyDescent="0.25">
      <c r="A193" s="2"/>
      <c r="D193" s="2"/>
      <c r="E193" s="2"/>
      <c r="F193" s="2"/>
      <c r="H193" s="26"/>
    </row>
    <row r="194" spans="1:8" ht="13.5" customHeight="1" x14ac:dyDescent="0.25">
      <c r="A194" s="2"/>
      <c r="D194" s="2"/>
      <c r="E194" s="2"/>
      <c r="F194" s="2"/>
      <c r="H194" s="26"/>
    </row>
    <row r="195" spans="1:8" ht="13.5" customHeight="1" x14ac:dyDescent="0.25">
      <c r="A195" s="2"/>
      <c r="D195" s="2"/>
      <c r="E195" s="2"/>
      <c r="F195" s="2"/>
      <c r="H195" s="26"/>
    </row>
    <row r="196" spans="1:8" ht="13.5" customHeight="1" x14ac:dyDescent="0.25">
      <c r="A196" s="2"/>
      <c r="D196" s="2"/>
      <c r="E196" s="2"/>
      <c r="F196" s="2"/>
      <c r="H196" s="26"/>
    </row>
    <row r="197" spans="1:8" ht="13.5" customHeight="1" x14ac:dyDescent="0.25">
      <c r="A197" s="2"/>
      <c r="D197" s="2"/>
      <c r="E197" s="2"/>
      <c r="F197" s="2"/>
      <c r="H197" s="26"/>
    </row>
    <row r="198" spans="1:8" ht="13.5" customHeight="1" x14ac:dyDescent="0.25">
      <c r="A198" s="2"/>
      <c r="D198" s="2"/>
      <c r="E198" s="2"/>
      <c r="F198" s="2"/>
      <c r="H198" s="26"/>
    </row>
    <row r="199" spans="1:8" ht="13.5" customHeight="1" x14ac:dyDescent="0.25">
      <c r="A199" s="2"/>
      <c r="D199" s="2"/>
      <c r="E199" s="2"/>
      <c r="F199" s="2"/>
      <c r="H199" s="26"/>
    </row>
    <row r="200" spans="1:8" ht="13.5" customHeight="1" x14ac:dyDescent="0.25">
      <c r="A200" s="2"/>
      <c r="D200" s="2"/>
      <c r="E200" s="2"/>
      <c r="F200" s="2"/>
      <c r="H200" s="26"/>
    </row>
    <row r="201" spans="1:8" ht="13.5" customHeight="1" x14ac:dyDescent="0.25">
      <c r="A201" s="2"/>
      <c r="D201" s="2"/>
      <c r="E201" s="2"/>
      <c r="F201" s="2"/>
      <c r="H201" s="26"/>
    </row>
    <row r="202" spans="1:8" ht="13.5" customHeight="1" x14ac:dyDescent="0.25">
      <c r="A202" s="2"/>
      <c r="D202" s="2"/>
      <c r="E202" s="2"/>
      <c r="F202" s="2"/>
      <c r="H202" s="26"/>
    </row>
    <row r="203" spans="1:8" ht="13.5" customHeight="1" x14ac:dyDescent="0.25">
      <c r="A203" s="2"/>
      <c r="D203" s="2"/>
      <c r="E203" s="2"/>
      <c r="F203" s="2"/>
      <c r="H203" s="26"/>
    </row>
    <row r="204" spans="1:8" ht="13.5" customHeight="1" x14ac:dyDescent="0.25">
      <c r="A204" s="2"/>
      <c r="D204" s="2"/>
      <c r="E204" s="2"/>
      <c r="F204" s="2"/>
      <c r="H204" s="26"/>
    </row>
    <row r="205" spans="1:8" ht="13.5" customHeight="1" x14ac:dyDescent="0.25">
      <c r="A205" s="2"/>
      <c r="D205" s="2"/>
      <c r="E205" s="2"/>
      <c r="F205" s="2"/>
      <c r="H205" s="26"/>
    </row>
    <row r="206" spans="1:8" ht="13.5" customHeight="1" x14ac:dyDescent="0.25">
      <c r="A206" s="2"/>
      <c r="D206" s="2"/>
      <c r="E206" s="2"/>
      <c r="F206" s="2"/>
      <c r="H206" s="26"/>
    </row>
    <row r="207" spans="1:8" ht="13.5" customHeight="1" x14ac:dyDescent="0.25">
      <c r="A207" s="2"/>
      <c r="D207" s="2"/>
      <c r="E207" s="2"/>
      <c r="F207" s="2"/>
      <c r="H207" s="26"/>
    </row>
    <row r="208" spans="1:8" ht="13.5" customHeight="1" x14ac:dyDescent="0.25">
      <c r="A208" s="2"/>
      <c r="D208" s="2"/>
      <c r="E208" s="2"/>
      <c r="F208" s="2"/>
      <c r="H208" s="26"/>
    </row>
    <row r="209" spans="1:8" ht="13.5" customHeight="1" x14ac:dyDescent="0.25">
      <c r="A209" s="2"/>
      <c r="D209" s="2"/>
      <c r="E209" s="2"/>
      <c r="F209" s="2"/>
      <c r="H209" s="26"/>
    </row>
    <row r="210" spans="1:8" ht="13.5" customHeight="1" x14ac:dyDescent="0.25">
      <c r="A210" s="2"/>
      <c r="D210" s="2"/>
      <c r="E210" s="2"/>
      <c r="F210" s="2"/>
      <c r="H210" s="26"/>
    </row>
    <row r="211" spans="1:8" ht="13.5" customHeight="1" x14ac:dyDescent="0.25">
      <c r="A211" s="2"/>
      <c r="D211" s="2"/>
      <c r="E211" s="2"/>
      <c r="F211" s="2"/>
      <c r="H211" s="26"/>
    </row>
    <row r="212" spans="1:8" ht="13.5" customHeight="1" x14ac:dyDescent="0.25">
      <c r="A212" s="2"/>
      <c r="D212" s="2"/>
      <c r="E212" s="2"/>
      <c r="F212" s="2"/>
      <c r="H212" s="26"/>
    </row>
    <row r="213" spans="1:8" ht="13.5" customHeight="1" x14ac:dyDescent="0.25">
      <c r="A213" s="2"/>
      <c r="D213" s="2"/>
      <c r="E213" s="2"/>
      <c r="F213" s="2"/>
      <c r="H213" s="26"/>
    </row>
    <row r="214" spans="1:8" ht="13.5" customHeight="1" x14ac:dyDescent="0.25">
      <c r="A214" s="2"/>
      <c r="D214" s="2"/>
      <c r="E214" s="2"/>
      <c r="F214" s="2"/>
      <c r="H214" s="26"/>
    </row>
    <row r="215" spans="1:8" ht="13.5" customHeight="1" x14ac:dyDescent="0.25">
      <c r="A215" s="2"/>
      <c r="D215" s="2"/>
      <c r="E215" s="2"/>
      <c r="F215" s="2"/>
      <c r="H215" s="26"/>
    </row>
    <row r="216" spans="1:8" ht="13.5" customHeight="1" x14ac:dyDescent="0.25">
      <c r="A216" s="2"/>
      <c r="D216" s="2"/>
      <c r="E216" s="2"/>
      <c r="F216" s="2"/>
      <c r="H216" s="26"/>
    </row>
    <row r="217" spans="1:8" ht="13.5" customHeight="1" x14ac:dyDescent="0.25">
      <c r="A217" s="2"/>
      <c r="D217" s="2"/>
      <c r="E217" s="2"/>
      <c r="F217" s="2"/>
      <c r="H217" s="26"/>
    </row>
    <row r="218" spans="1:8" ht="13.5" customHeight="1" x14ac:dyDescent="0.25">
      <c r="A218" s="2"/>
      <c r="D218" s="2"/>
      <c r="E218" s="2"/>
      <c r="F218" s="2"/>
      <c r="H218" s="26"/>
    </row>
    <row r="219" spans="1:8" ht="13.5" customHeight="1" x14ac:dyDescent="0.25">
      <c r="A219" s="2"/>
      <c r="D219" s="2"/>
      <c r="E219" s="2"/>
      <c r="F219" s="2"/>
      <c r="H219" s="26"/>
    </row>
    <row r="220" spans="1:8" ht="13.5" customHeight="1" x14ac:dyDescent="0.25">
      <c r="A220" s="2"/>
      <c r="D220" s="2"/>
      <c r="E220" s="2"/>
      <c r="F220" s="2"/>
      <c r="H220" s="26"/>
    </row>
    <row r="221" spans="1:8" ht="13.5" customHeight="1" x14ac:dyDescent="0.25">
      <c r="A221" s="2"/>
      <c r="D221" s="2"/>
      <c r="E221" s="2"/>
      <c r="F221" s="2"/>
      <c r="H221" s="26"/>
    </row>
    <row r="222" spans="1:8" ht="13.5" customHeight="1" x14ac:dyDescent="0.25">
      <c r="A222" s="2"/>
      <c r="D222" s="2"/>
      <c r="E222" s="2"/>
      <c r="F222" s="2"/>
      <c r="H222" s="26"/>
    </row>
    <row r="223" spans="1:8" ht="13.5" customHeight="1" x14ac:dyDescent="0.25">
      <c r="A223" s="2"/>
      <c r="D223" s="2"/>
      <c r="E223" s="2"/>
      <c r="F223" s="2"/>
      <c r="H223" s="26"/>
    </row>
    <row r="224" spans="1:8" ht="13.5" customHeight="1" x14ac:dyDescent="0.25">
      <c r="A224" s="2"/>
      <c r="D224" s="2"/>
      <c r="E224" s="2"/>
      <c r="F224" s="2"/>
      <c r="H224" s="26"/>
    </row>
    <row r="225" spans="1:8" ht="13.5" customHeight="1" x14ac:dyDescent="0.25">
      <c r="A225" s="2"/>
      <c r="D225" s="2"/>
      <c r="E225" s="2"/>
      <c r="F225" s="2"/>
      <c r="H225" s="26"/>
    </row>
    <row r="226" spans="1:8" ht="13.5" customHeight="1" x14ac:dyDescent="0.25">
      <c r="A226" s="2"/>
      <c r="D226" s="2"/>
      <c r="E226" s="2"/>
      <c r="F226" s="2"/>
      <c r="H226" s="26"/>
    </row>
    <row r="227" spans="1:8" ht="13.5" customHeight="1" x14ac:dyDescent="0.25">
      <c r="A227" s="2"/>
      <c r="D227" s="2"/>
      <c r="E227" s="2"/>
      <c r="F227" s="2"/>
      <c r="H227" s="26"/>
    </row>
    <row r="228" spans="1:8" ht="13.5" customHeight="1" x14ac:dyDescent="0.25">
      <c r="A228" s="2"/>
      <c r="D228" s="2"/>
      <c r="E228" s="2"/>
      <c r="F228" s="2"/>
      <c r="H228" s="26"/>
    </row>
    <row r="229" spans="1:8" ht="13.5" customHeight="1" x14ac:dyDescent="0.25">
      <c r="A229" s="2"/>
      <c r="D229" s="2"/>
      <c r="E229" s="2"/>
      <c r="F229" s="2"/>
      <c r="H229" s="26"/>
    </row>
    <row r="230" spans="1:8" ht="13.5" customHeight="1" x14ac:dyDescent="0.25">
      <c r="A230" s="2"/>
      <c r="D230" s="2"/>
      <c r="E230" s="2"/>
      <c r="F230" s="2"/>
      <c r="H230" s="26"/>
    </row>
    <row r="231" spans="1:8" ht="13.5" customHeight="1" x14ac:dyDescent="0.25">
      <c r="A231" s="2"/>
      <c r="D231" s="2"/>
      <c r="E231" s="2"/>
      <c r="F231" s="2"/>
      <c r="H231" s="26"/>
    </row>
    <row r="232" spans="1:8" ht="13.5" customHeight="1" x14ac:dyDescent="0.25">
      <c r="A232" s="2"/>
      <c r="D232" s="2"/>
      <c r="E232" s="2"/>
      <c r="F232" s="2"/>
      <c r="H232" s="26"/>
    </row>
    <row r="233" spans="1:8" ht="13.5" customHeight="1" x14ac:dyDescent="0.25">
      <c r="A233" s="2"/>
      <c r="D233" s="2"/>
      <c r="E233" s="2"/>
      <c r="F233" s="2"/>
      <c r="H233" s="26"/>
    </row>
    <row r="234" spans="1:8" ht="13.5" customHeight="1" x14ac:dyDescent="0.25">
      <c r="A234" s="2"/>
      <c r="D234" s="2"/>
      <c r="E234" s="2"/>
      <c r="F234" s="2"/>
      <c r="H234" s="26"/>
    </row>
    <row r="235" spans="1:8" ht="13.5" customHeight="1" x14ac:dyDescent="0.25">
      <c r="A235" s="2"/>
      <c r="D235" s="2"/>
      <c r="E235" s="2"/>
      <c r="F235" s="2"/>
      <c r="H235" s="26"/>
    </row>
    <row r="236" spans="1:8" ht="13.5" customHeight="1" x14ac:dyDescent="0.25">
      <c r="A236" s="2"/>
      <c r="D236" s="2"/>
      <c r="E236" s="2"/>
      <c r="F236" s="2"/>
      <c r="H236" s="26"/>
    </row>
    <row r="237" spans="1:8" ht="13.5" customHeight="1" x14ac:dyDescent="0.25">
      <c r="A237" s="2"/>
      <c r="D237" s="2"/>
      <c r="E237" s="2"/>
      <c r="F237" s="2"/>
      <c r="H237" s="26"/>
    </row>
    <row r="238" spans="1:8" ht="13.5" customHeight="1" x14ac:dyDescent="0.25">
      <c r="A238" s="2"/>
      <c r="D238" s="2"/>
      <c r="E238" s="2"/>
      <c r="F238" s="2"/>
      <c r="H238" s="26"/>
    </row>
    <row r="239" spans="1:8" ht="13.5" customHeight="1" x14ac:dyDescent="0.25">
      <c r="A239" s="2"/>
      <c r="D239" s="2"/>
      <c r="E239" s="2"/>
      <c r="F239" s="2"/>
      <c r="H239" s="26"/>
    </row>
    <row r="240" spans="1:8" ht="13.5" customHeight="1" x14ac:dyDescent="0.25">
      <c r="A240" s="2"/>
      <c r="D240" s="2"/>
      <c r="E240" s="2"/>
      <c r="F240" s="2"/>
      <c r="H240" s="26"/>
    </row>
    <row r="241" spans="1:8" ht="13.5" customHeight="1" x14ac:dyDescent="0.25">
      <c r="A241" s="2"/>
      <c r="D241" s="2"/>
      <c r="E241" s="2"/>
      <c r="F241" s="2"/>
      <c r="H241" s="26"/>
    </row>
    <row r="242" spans="1:8" ht="13.5" customHeight="1" x14ac:dyDescent="0.25">
      <c r="A242" s="2"/>
      <c r="D242" s="2"/>
      <c r="E242" s="2"/>
      <c r="F242" s="2"/>
      <c r="H242" s="26"/>
    </row>
    <row r="243" spans="1:8" ht="13.5" customHeight="1" x14ac:dyDescent="0.25">
      <c r="A243" s="2"/>
      <c r="D243" s="2"/>
      <c r="E243" s="2"/>
      <c r="F243" s="2"/>
      <c r="H243" s="26"/>
    </row>
    <row r="244" spans="1:8" ht="13.5" customHeight="1" x14ac:dyDescent="0.25">
      <c r="A244" s="2"/>
      <c r="D244" s="2"/>
      <c r="E244" s="2"/>
      <c r="F244" s="2"/>
      <c r="H244" s="26"/>
    </row>
    <row r="245" spans="1:8" ht="13.5" customHeight="1" x14ac:dyDescent="0.25">
      <c r="A245" s="2"/>
      <c r="D245" s="2"/>
      <c r="E245" s="2"/>
      <c r="F245" s="2"/>
      <c r="H245" s="26"/>
    </row>
    <row r="246" spans="1:8" ht="13.5" customHeight="1" x14ac:dyDescent="0.25">
      <c r="A246" s="2"/>
      <c r="D246" s="2"/>
      <c r="E246" s="2"/>
      <c r="F246" s="2"/>
      <c r="H246" s="26"/>
    </row>
    <row r="247" spans="1:8" ht="13.5" customHeight="1" x14ac:dyDescent="0.25">
      <c r="A247" s="2"/>
      <c r="D247" s="2"/>
      <c r="E247" s="2"/>
      <c r="F247" s="2"/>
      <c r="H247" s="26"/>
    </row>
    <row r="248" spans="1:8" ht="13.5" customHeight="1" x14ac:dyDescent="0.25">
      <c r="A248" s="2"/>
      <c r="D248" s="2"/>
      <c r="E248" s="2"/>
      <c r="F248" s="2"/>
      <c r="H248" s="26"/>
    </row>
    <row r="249" spans="1:8" ht="13.5" customHeight="1" x14ac:dyDescent="0.25">
      <c r="A249" s="2"/>
      <c r="D249" s="2"/>
      <c r="E249" s="2"/>
      <c r="F249" s="2"/>
      <c r="H249" s="26"/>
    </row>
    <row r="250" spans="1:8" ht="13.5" customHeight="1" x14ac:dyDescent="0.25">
      <c r="A250" s="2"/>
      <c r="D250" s="2"/>
      <c r="E250" s="2"/>
      <c r="F250" s="2"/>
      <c r="H250" s="26"/>
    </row>
    <row r="251" spans="1:8" ht="13.5" customHeight="1" x14ac:dyDescent="0.25">
      <c r="A251" s="2"/>
      <c r="D251" s="2"/>
      <c r="E251" s="2"/>
      <c r="F251" s="2"/>
      <c r="H251" s="26"/>
    </row>
    <row r="252" spans="1:8" ht="13.5" customHeight="1" x14ac:dyDescent="0.25">
      <c r="A252" s="2"/>
      <c r="D252" s="2"/>
      <c r="E252" s="2"/>
      <c r="F252" s="2"/>
      <c r="H252" s="26"/>
    </row>
    <row r="253" spans="1:8" ht="13.5" customHeight="1" x14ac:dyDescent="0.25">
      <c r="A253" s="2"/>
      <c r="D253" s="2"/>
      <c r="E253" s="2"/>
      <c r="F253" s="2"/>
      <c r="H253" s="26"/>
    </row>
    <row r="254" spans="1:8" ht="13.5" customHeight="1" x14ac:dyDescent="0.25">
      <c r="A254" s="2"/>
      <c r="D254" s="2"/>
      <c r="E254" s="2"/>
      <c r="F254" s="2"/>
      <c r="H254" s="26"/>
    </row>
    <row r="255" spans="1:8" ht="13.5" customHeight="1" x14ac:dyDescent="0.25">
      <c r="A255" s="2"/>
      <c r="D255" s="2"/>
      <c r="E255" s="2"/>
      <c r="F255" s="2"/>
      <c r="H255" s="26"/>
    </row>
    <row r="256" spans="1:8" ht="13.5" customHeight="1" x14ac:dyDescent="0.25">
      <c r="A256" s="2"/>
      <c r="D256" s="2"/>
      <c r="E256" s="2"/>
      <c r="F256" s="2"/>
      <c r="H256" s="26"/>
    </row>
    <row r="257" spans="1:8" ht="13.5" customHeight="1" x14ac:dyDescent="0.25">
      <c r="A257" s="2"/>
      <c r="D257" s="2"/>
      <c r="E257" s="2"/>
      <c r="F257" s="2"/>
      <c r="H257" s="26"/>
    </row>
    <row r="258" spans="1:8" ht="13.5" customHeight="1" x14ac:dyDescent="0.25">
      <c r="A258" s="2"/>
      <c r="D258" s="2"/>
      <c r="E258" s="2"/>
      <c r="F258" s="2"/>
      <c r="H258" s="26"/>
    </row>
    <row r="259" spans="1:8" ht="13.5" customHeight="1" x14ac:dyDescent="0.25">
      <c r="A259" s="2"/>
      <c r="D259" s="2"/>
      <c r="E259" s="2"/>
      <c r="F259" s="2"/>
      <c r="H259" s="26"/>
    </row>
    <row r="260" spans="1:8" ht="13.5" customHeight="1" x14ac:dyDescent="0.25">
      <c r="A260" s="2"/>
      <c r="D260" s="2"/>
      <c r="E260" s="2"/>
      <c r="F260" s="2"/>
      <c r="H260" s="26"/>
    </row>
    <row r="261" spans="1:8" ht="13.5" customHeight="1" x14ac:dyDescent="0.25">
      <c r="A261" s="2"/>
      <c r="D261" s="2"/>
      <c r="E261" s="2"/>
      <c r="F261" s="2"/>
      <c r="H261" s="26"/>
    </row>
    <row r="262" spans="1:8" ht="13.5" customHeight="1" x14ac:dyDescent="0.25">
      <c r="A262" s="2"/>
      <c r="D262" s="2"/>
      <c r="E262" s="2"/>
      <c r="F262" s="2"/>
      <c r="H262" s="26"/>
    </row>
    <row r="263" spans="1:8" ht="13.5" customHeight="1" x14ac:dyDescent="0.25">
      <c r="A263" s="2"/>
      <c r="D263" s="2"/>
      <c r="E263" s="2"/>
      <c r="F263" s="2"/>
      <c r="H263" s="26"/>
    </row>
    <row r="264" spans="1:8" ht="13.5" customHeight="1" x14ac:dyDescent="0.25">
      <c r="A264" s="2"/>
      <c r="D264" s="2"/>
      <c r="E264" s="2"/>
      <c r="F264" s="2"/>
      <c r="H264" s="26"/>
    </row>
    <row r="265" spans="1:8" ht="13.5" customHeight="1" x14ac:dyDescent="0.25">
      <c r="A265" s="2"/>
      <c r="D265" s="2"/>
      <c r="E265" s="2"/>
      <c r="F265" s="2"/>
      <c r="H265" s="26"/>
    </row>
    <row r="266" spans="1:8" ht="13.5" customHeight="1" x14ac:dyDescent="0.25">
      <c r="A266" s="2"/>
      <c r="D266" s="2"/>
      <c r="E266" s="2"/>
      <c r="F266" s="2"/>
      <c r="H266" s="26"/>
    </row>
    <row r="267" spans="1:8" ht="13.5" customHeight="1" x14ac:dyDescent="0.25">
      <c r="A267" s="2"/>
      <c r="D267" s="2"/>
      <c r="E267" s="2"/>
      <c r="F267" s="2"/>
      <c r="H267" s="26"/>
    </row>
    <row r="268" spans="1:8" ht="13.5" customHeight="1" x14ac:dyDescent="0.25">
      <c r="A268" s="2"/>
      <c r="D268" s="2"/>
      <c r="E268" s="2"/>
      <c r="F268" s="2"/>
      <c r="H268" s="26"/>
    </row>
    <row r="269" spans="1:8" ht="13.5" customHeight="1" x14ac:dyDescent="0.25">
      <c r="A269" s="2"/>
      <c r="D269" s="2"/>
      <c r="E269" s="2"/>
      <c r="F269" s="2"/>
      <c r="H269" s="26"/>
    </row>
    <row r="270" spans="1:8" ht="13.5" customHeight="1" x14ac:dyDescent="0.25">
      <c r="A270" s="2"/>
      <c r="D270" s="2"/>
      <c r="E270" s="2"/>
      <c r="F270" s="2"/>
      <c r="H270" s="26"/>
    </row>
    <row r="271" spans="1:8" ht="13.5" customHeight="1" x14ac:dyDescent="0.25">
      <c r="A271" s="2"/>
      <c r="D271" s="2"/>
      <c r="E271" s="2"/>
      <c r="F271" s="2"/>
      <c r="H271" s="26"/>
    </row>
    <row r="272" spans="1:8" ht="13.5" customHeight="1" x14ac:dyDescent="0.25">
      <c r="A272" s="2"/>
      <c r="D272" s="2"/>
      <c r="E272" s="2"/>
      <c r="F272" s="2"/>
      <c r="H272" s="26"/>
    </row>
    <row r="273" spans="1:8" ht="13.5" customHeight="1" x14ac:dyDescent="0.25">
      <c r="A273" s="2"/>
      <c r="D273" s="2"/>
      <c r="E273" s="2"/>
      <c r="F273" s="2"/>
      <c r="H273" s="26"/>
    </row>
    <row r="274" spans="1:8" ht="13.5" customHeight="1" x14ac:dyDescent="0.25">
      <c r="A274" s="2"/>
      <c r="D274" s="2"/>
      <c r="E274" s="2"/>
      <c r="F274" s="2"/>
      <c r="H274" s="26"/>
    </row>
    <row r="275" spans="1:8" ht="13.5" customHeight="1" x14ac:dyDescent="0.25">
      <c r="A275" s="2"/>
      <c r="D275" s="2"/>
      <c r="E275" s="2"/>
      <c r="F275" s="2"/>
      <c r="H275" s="26"/>
    </row>
    <row r="276" spans="1:8" ht="13.5" customHeight="1" x14ac:dyDescent="0.25">
      <c r="A276" s="2"/>
      <c r="D276" s="2"/>
      <c r="E276" s="2"/>
      <c r="F276" s="2"/>
      <c r="H276" s="26"/>
    </row>
    <row r="277" spans="1:8" ht="13.5" customHeight="1" x14ac:dyDescent="0.25">
      <c r="A277" s="2"/>
      <c r="D277" s="2"/>
      <c r="E277" s="2"/>
      <c r="F277" s="2"/>
      <c r="H277" s="26"/>
    </row>
    <row r="278" spans="1:8" ht="13.5" customHeight="1" x14ac:dyDescent="0.25">
      <c r="A278" s="2"/>
      <c r="D278" s="2"/>
      <c r="E278" s="2"/>
      <c r="F278" s="2"/>
      <c r="H278" s="26"/>
    </row>
    <row r="279" spans="1:8" ht="13.5" customHeight="1" x14ac:dyDescent="0.25">
      <c r="A279" s="2"/>
      <c r="D279" s="2"/>
      <c r="E279" s="2"/>
      <c r="F279" s="2"/>
      <c r="H279" s="26"/>
    </row>
    <row r="280" spans="1:8" ht="13.5" customHeight="1" x14ac:dyDescent="0.25">
      <c r="A280" s="2"/>
      <c r="D280" s="2"/>
      <c r="E280" s="2"/>
      <c r="F280" s="2"/>
      <c r="H280" s="26"/>
    </row>
    <row r="281" spans="1:8" ht="13.5" customHeight="1" x14ac:dyDescent="0.25">
      <c r="A281" s="2"/>
      <c r="D281" s="2"/>
      <c r="E281" s="2"/>
      <c r="F281" s="2"/>
      <c r="H281" s="26"/>
    </row>
    <row r="282" spans="1:8" ht="13.5" customHeight="1" x14ac:dyDescent="0.25">
      <c r="A282" s="2"/>
      <c r="D282" s="2"/>
      <c r="E282" s="2"/>
      <c r="F282" s="2"/>
      <c r="H282" s="26"/>
    </row>
    <row r="283" spans="1:8" ht="13.5" customHeight="1" x14ac:dyDescent="0.25">
      <c r="A283" s="2"/>
      <c r="D283" s="2"/>
      <c r="E283" s="2"/>
      <c r="F283" s="2"/>
      <c r="H283" s="26"/>
    </row>
    <row r="284" spans="1:8" ht="13.5" customHeight="1" x14ac:dyDescent="0.25">
      <c r="A284" s="2"/>
      <c r="D284" s="2"/>
      <c r="E284" s="2"/>
      <c r="F284" s="2"/>
      <c r="H284" s="26"/>
    </row>
    <row r="285" spans="1:8" ht="13.5" customHeight="1" x14ac:dyDescent="0.25">
      <c r="A285" s="2"/>
      <c r="D285" s="2"/>
      <c r="E285" s="2"/>
      <c r="F285" s="2"/>
      <c r="H285" s="26"/>
    </row>
    <row r="286" spans="1:8" ht="13.5" customHeight="1" x14ac:dyDescent="0.25">
      <c r="A286" s="2"/>
      <c r="D286" s="2"/>
      <c r="E286" s="2"/>
      <c r="F286" s="2"/>
      <c r="H286" s="26"/>
    </row>
    <row r="287" spans="1:8" ht="13.5" customHeight="1" x14ac:dyDescent="0.25">
      <c r="A287" s="2"/>
      <c r="D287" s="2"/>
      <c r="E287" s="2"/>
      <c r="F287" s="2"/>
      <c r="H287" s="26"/>
    </row>
    <row r="288" spans="1:8" ht="13.5" customHeight="1" x14ac:dyDescent="0.25">
      <c r="A288" s="2"/>
      <c r="D288" s="2"/>
      <c r="E288" s="2"/>
      <c r="F288" s="2"/>
      <c r="H288" s="26"/>
    </row>
    <row r="289" spans="1:8" ht="13.5" customHeight="1" x14ac:dyDescent="0.25">
      <c r="A289" s="2"/>
      <c r="D289" s="2"/>
      <c r="E289" s="2"/>
      <c r="F289" s="2"/>
      <c r="H289" s="26"/>
    </row>
    <row r="290" spans="1:8" ht="13.5" customHeight="1" x14ac:dyDescent="0.25">
      <c r="A290" s="2"/>
      <c r="D290" s="2"/>
      <c r="E290" s="2"/>
      <c r="F290" s="2"/>
      <c r="H290" s="26"/>
    </row>
    <row r="291" spans="1:8" ht="13.5" customHeight="1" x14ac:dyDescent="0.25">
      <c r="A291" s="2"/>
      <c r="D291" s="2"/>
      <c r="E291" s="2"/>
      <c r="F291" s="2"/>
      <c r="H291" s="26"/>
    </row>
    <row r="292" spans="1:8" ht="13.5" customHeight="1" x14ac:dyDescent="0.25">
      <c r="A292" s="2"/>
      <c r="D292" s="2"/>
      <c r="E292" s="2"/>
      <c r="F292" s="2"/>
      <c r="H292" s="26"/>
    </row>
    <row r="293" spans="1:8" ht="13.5" customHeight="1" x14ac:dyDescent="0.25">
      <c r="A293" s="2"/>
      <c r="D293" s="2"/>
      <c r="E293" s="2"/>
      <c r="F293" s="2"/>
      <c r="H293" s="26"/>
    </row>
    <row r="294" spans="1:8" ht="13.5" customHeight="1" x14ac:dyDescent="0.25">
      <c r="A294" s="2"/>
      <c r="D294" s="2"/>
      <c r="E294" s="2"/>
      <c r="F294" s="2"/>
      <c r="H294" s="26"/>
    </row>
    <row r="295" spans="1:8" ht="13.5" customHeight="1" x14ac:dyDescent="0.25">
      <c r="A295" s="2"/>
      <c r="D295" s="2"/>
      <c r="E295" s="2"/>
      <c r="F295" s="2"/>
      <c r="H295" s="26"/>
    </row>
    <row r="296" spans="1:8" ht="13.5" customHeight="1" x14ac:dyDescent="0.25">
      <c r="A296" s="2"/>
      <c r="D296" s="2"/>
      <c r="E296" s="2"/>
      <c r="F296" s="2"/>
      <c r="H296" s="26"/>
    </row>
    <row r="297" spans="1:8" ht="13.5" customHeight="1" x14ac:dyDescent="0.25">
      <c r="A297" s="2"/>
      <c r="D297" s="2"/>
      <c r="E297" s="2"/>
      <c r="F297" s="2"/>
      <c r="H297" s="26"/>
    </row>
    <row r="298" spans="1:8" ht="13.5" customHeight="1" x14ac:dyDescent="0.25">
      <c r="A298" s="2"/>
      <c r="D298" s="2"/>
      <c r="E298" s="2"/>
      <c r="F298" s="2"/>
      <c r="H298" s="26"/>
    </row>
    <row r="299" spans="1:8" ht="13.5" customHeight="1" x14ac:dyDescent="0.25">
      <c r="A299" s="2"/>
      <c r="D299" s="2"/>
      <c r="E299" s="2"/>
      <c r="F299" s="2"/>
      <c r="H299" s="26"/>
    </row>
    <row r="300" spans="1:8" ht="13.5" customHeight="1" x14ac:dyDescent="0.25">
      <c r="A300" s="2"/>
      <c r="D300" s="2"/>
      <c r="E300" s="2"/>
      <c r="F300" s="2"/>
      <c r="H300" s="26"/>
    </row>
    <row r="301" spans="1:8" ht="13.5" customHeight="1" x14ac:dyDescent="0.25">
      <c r="A301" s="2"/>
      <c r="D301" s="2"/>
      <c r="E301" s="2"/>
      <c r="F301" s="2"/>
      <c r="H301" s="26"/>
    </row>
    <row r="302" spans="1:8" ht="13.5" customHeight="1" x14ac:dyDescent="0.25">
      <c r="A302" s="2"/>
      <c r="D302" s="2"/>
      <c r="E302" s="2"/>
      <c r="F302" s="2"/>
      <c r="H302" s="26"/>
    </row>
    <row r="303" spans="1:8" ht="13.5" customHeight="1" x14ac:dyDescent="0.25">
      <c r="A303" s="2"/>
      <c r="D303" s="2"/>
      <c r="E303" s="2"/>
      <c r="F303" s="2"/>
      <c r="H303" s="26"/>
    </row>
    <row r="304" spans="1:8" ht="13.5" customHeight="1" x14ac:dyDescent="0.25">
      <c r="A304" s="2"/>
      <c r="D304" s="2"/>
      <c r="E304" s="2"/>
      <c r="F304" s="2"/>
      <c r="H304" s="26"/>
    </row>
    <row r="305" spans="1:8" ht="13.5" customHeight="1" x14ac:dyDescent="0.25">
      <c r="A305" s="2"/>
      <c r="D305" s="2"/>
      <c r="E305" s="2"/>
      <c r="F305" s="2"/>
      <c r="H305" s="26"/>
    </row>
    <row r="306" spans="1:8" ht="13.5" customHeight="1" x14ac:dyDescent="0.25">
      <c r="A306" s="2"/>
      <c r="D306" s="2"/>
      <c r="E306" s="2"/>
      <c r="F306" s="2"/>
      <c r="H306" s="26"/>
    </row>
    <row r="307" spans="1:8" ht="13.5" customHeight="1" x14ac:dyDescent="0.25">
      <c r="A307" s="2"/>
      <c r="D307" s="2"/>
      <c r="E307" s="2"/>
      <c r="F307" s="2"/>
      <c r="H307" s="26"/>
    </row>
    <row r="308" spans="1:8" ht="13.5" customHeight="1" x14ac:dyDescent="0.25">
      <c r="A308" s="2"/>
      <c r="D308" s="2"/>
      <c r="E308" s="2"/>
      <c r="F308" s="2"/>
      <c r="H308" s="26"/>
    </row>
    <row r="309" spans="1:8" ht="13.5" customHeight="1" x14ac:dyDescent="0.25">
      <c r="A309" s="2"/>
      <c r="D309" s="2"/>
      <c r="E309" s="2"/>
      <c r="F309" s="2"/>
      <c r="H309" s="26"/>
    </row>
    <row r="310" spans="1:8" ht="13.5" customHeight="1" x14ac:dyDescent="0.25">
      <c r="A310" s="2"/>
      <c r="D310" s="2"/>
      <c r="E310" s="2"/>
      <c r="F310" s="2"/>
      <c r="H310" s="26"/>
    </row>
    <row r="311" spans="1:8" ht="13.5" customHeight="1" x14ac:dyDescent="0.25">
      <c r="A311" s="2"/>
      <c r="D311" s="2"/>
      <c r="E311" s="2"/>
      <c r="F311" s="2"/>
      <c r="H311" s="26"/>
    </row>
    <row r="312" spans="1:8" ht="13.5" customHeight="1" x14ac:dyDescent="0.25">
      <c r="A312" s="2"/>
      <c r="D312" s="2"/>
      <c r="E312" s="2"/>
      <c r="F312" s="2"/>
      <c r="H312" s="26"/>
    </row>
    <row r="313" spans="1:8" ht="13.5" customHeight="1" x14ac:dyDescent="0.25">
      <c r="A313" s="2"/>
      <c r="D313" s="2"/>
      <c r="E313" s="2"/>
      <c r="F313" s="2"/>
      <c r="H313" s="26"/>
    </row>
    <row r="314" spans="1:8" ht="13.5" customHeight="1" x14ac:dyDescent="0.25">
      <c r="A314" s="2"/>
      <c r="D314" s="2"/>
      <c r="E314" s="2"/>
      <c r="F314" s="2"/>
      <c r="H314" s="26"/>
    </row>
    <row r="315" spans="1:8" ht="13.5" customHeight="1" x14ac:dyDescent="0.25">
      <c r="A315" s="2"/>
      <c r="D315" s="2"/>
      <c r="E315" s="2"/>
      <c r="F315" s="2"/>
      <c r="H315" s="26"/>
    </row>
    <row r="316" spans="1:8" ht="13.5" customHeight="1" x14ac:dyDescent="0.25">
      <c r="A316" s="2"/>
      <c r="D316" s="2"/>
      <c r="E316" s="2"/>
      <c r="F316" s="2"/>
      <c r="H316" s="26"/>
    </row>
    <row r="317" spans="1:8" ht="13.5" customHeight="1" x14ac:dyDescent="0.25">
      <c r="A317" s="2"/>
      <c r="D317" s="2"/>
      <c r="E317" s="2"/>
      <c r="F317" s="2"/>
      <c r="H317" s="26"/>
    </row>
    <row r="318" spans="1:8" ht="13.5" customHeight="1" x14ac:dyDescent="0.25">
      <c r="A318" s="2"/>
      <c r="D318" s="2"/>
      <c r="E318" s="2"/>
      <c r="F318" s="2"/>
      <c r="H318" s="26"/>
    </row>
    <row r="319" spans="1:8" ht="13.5" customHeight="1" x14ac:dyDescent="0.25">
      <c r="A319" s="2"/>
      <c r="D319" s="2"/>
      <c r="E319" s="2"/>
      <c r="F319" s="2"/>
      <c r="H319" s="26"/>
    </row>
    <row r="320" spans="1:8" ht="13.5" customHeight="1" x14ac:dyDescent="0.25">
      <c r="A320" s="2"/>
      <c r="D320" s="2"/>
      <c r="E320" s="2"/>
      <c r="F320" s="2"/>
      <c r="H320" s="26"/>
    </row>
    <row r="321" spans="1:8" ht="13.5" customHeight="1" x14ac:dyDescent="0.25">
      <c r="A321" s="2"/>
      <c r="D321" s="2"/>
      <c r="E321" s="2"/>
      <c r="F321" s="2"/>
      <c r="H321" s="26"/>
    </row>
    <row r="322" spans="1:8" ht="13.5" customHeight="1" x14ac:dyDescent="0.25">
      <c r="A322" s="2"/>
      <c r="D322" s="2"/>
      <c r="E322" s="2"/>
      <c r="F322" s="2"/>
      <c r="H322" s="26"/>
    </row>
    <row r="323" spans="1:8" ht="13.5" customHeight="1" x14ac:dyDescent="0.25">
      <c r="A323" s="2"/>
      <c r="D323" s="2"/>
      <c r="E323" s="2"/>
      <c r="F323" s="2"/>
      <c r="H323" s="26"/>
    </row>
    <row r="324" spans="1:8" ht="13.5" customHeight="1" x14ac:dyDescent="0.25">
      <c r="A324" s="2"/>
      <c r="D324" s="2"/>
      <c r="E324" s="2"/>
      <c r="F324" s="2"/>
      <c r="H324" s="26"/>
    </row>
    <row r="325" spans="1:8" ht="13.5" customHeight="1" x14ac:dyDescent="0.25">
      <c r="A325" s="2"/>
      <c r="D325" s="2"/>
      <c r="E325" s="2"/>
      <c r="F325" s="2"/>
      <c r="H325" s="26"/>
    </row>
    <row r="326" spans="1:8" ht="13.5" customHeight="1" x14ac:dyDescent="0.25">
      <c r="A326" s="2"/>
      <c r="D326" s="2"/>
      <c r="E326" s="2"/>
      <c r="F326" s="2"/>
      <c r="H326" s="26"/>
    </row>
    <row r="327" spans="1:8" ht="13.5" customHeight="1" x14ac:dyDescent="0.25">
      <c r="A327" s="2"/>
      <c r="D327" s="2"/>
      <c r="E327" s="2"/>
      <c r="F327" s="2"/>
      <c r="H327" s="26"/>
    </row>
    <row r="328" spans="1:8" ht="13.5" customHeight="1" x14ac:dyDescent="0.25">
      <c r="A328" s="2"/>
      <c r="D328" s="2"/>
      <c r="E328" s="2"/>
      <c r="F328" s="2"/>
      <c r="H328" s="26"/>
    </row>
    <row r="329" spans="1:8" ht="13.5" customHeight="1" x14ac:dyDescent="0.25">
      <c r="A329" s="2"/>
      <c r="D329" s="2"/>
      <c r="E329" s="2"/>
      <c r="F329" s="2"/>
      <c r="H329" s="26"/>
    </row>
    <row r="330" spans="1:8" ht="13.5" customHeight="1" x14ac:dyDescent="0.25">
      <c r="A330" s="2"/>
      <c r="D330" s="2"/>
      <c r="E330" s="2"/>
      <c r="F330" s="2"/>
      <c r="H330" s="26"/>
    </row>
    <row r="331" spans="1:8" ht="13.5" customHeight="1" x14ac:dyDescent="0.25">
      <c r="A331" s="2"/>
      <c r="D331" s="2"/>
      <c r="E331" s="2"/>
      <c r="F331" s="2"/>
      <c r="H331" s="26"/>
    </row>
    <row r="332" spans="1:8" ht="13.5" customHeight="1" x14ac:dyDescent="0.25">
      <c r="A332" s="2"/>
      <c r="D332" s="2"/>
      <c r="E332" s="2"/>
      <c r="F332" s="2"/>
      <c r="H332" s="26"/>
    </row>
    <row r="333" spans="1:8" ht="13.5" customHeight="1" x14ac:dyDescent="0.25">
      <c r="A333" s="2"/>
      <c r="D333" s="2"/>
      <c r="E333" s="2"/>
      <c r="F333" s="2"/>
      <c r="H333" s="26"/>
    </row>
    <row r="334" spans="1:8" ht="13.5" customHeight="1" x14ac:dyDescent="0.25">
      <c r="A334" s="2"/>
      <c r="D334" s="2"/>
      <c r="E334" s="2"/>
      <c r="F334" s="2"/>
      <c r="H334" s="26"/>
    </row>
    <row r="335" spans="1:8" ht="13.5" customHeight="1" x14ac:dyDescent="0.25">
      <c r="A335" s="2"/>
      <c r="D335" s="2"/>
      <c r="E335" s="2"/>
      <c r="F335" s="2"/>
      <c r="H335" s="26"/>
    </row>
    <row r="336" spans="1:8" ht="13.5" customHeight="1" x14ac:dyDescent="0.25">
      <c r="A336" s="2"/>
      <c r="D336" s="2"/>
      <c r="E336" s="2"/>
      <c r="F336" s="2"/>
      <c r="H336" s="26"/>
    </row>
    <row r="337" spans="1:8" ht="13.5" customHeight="1" x14ac:dyDescent="0.25">
      <c r="A337" s="2"/>
      <c r="D337" s="2"/>
      <c r="E337" s="2"/>
      <c r="F337" s="2"/>
      <c r="H337" s="26"/>
    </row>
    <row r="338" spans="1:8" ht="13.5" customHeight="1" x14ac:dyDescent="0.25">
      <c r="A338" s="2"/>
      <c r="D338" s="2"/>
      <c r="E338" s="2"/>
      <c r="F338" s="2"/>
      <c r="H338" s="26"/>
    </row>
    <row r="339" spans="1:8" ht="13.5" customHeight="1" x14ac:dyDescent="0.25">
      <c r="A339" s="2"/>
      <c r="D339" s="2"/>
      <c r="E339" s="2"/>
      <c r="F339" s="2"/>
      <c r="H339" s="26"/>
    </row>
    <row r="340" spans="1:8" ht="13.5" customHeight="1" x14ac:dyDescent="0.25">
      <c r="A340" s="2"/>
      <c r="D340" s="2"/>
      <c r="E340" s="2"/>
      <c r="F340" s="2"/>
      <c r="H340" s="26"/>
    </row>
    <row r="341" spans="1:8" ht="13.5" customHeight="1" x14ac:dyDescent="0.25">
      <c r="A341" s="2"/>
      <c r="D341" s="2"/>
      <c r="E341" s="2"/>
      <c r="F341" s="2"/>
      <c r="H341" s="26"/>
    </row>
    <row r="342" spans="1:8" ht="13.5" customHeight="1" x14ac:dyDescent="0.25">
      <c r="A342" s="2"/>
      <c r="D342" s="2"/>
      <c r="E342" s="2"/>
      <c r="F342" s="2"/>
      <c r="H342" s="26"/>
    </row>
    <row r="343" spans="1:8" ht="13.5" customHeight="1" x14ac:dyDescent="0.25">
      <c r="A343" s="2"/>
      <c r="D343" s="2"/>
      <c r="E343" s="2"/>
      <c r="F343" s="2"/>
      <c r="H343" s="26"/>
    </row>
    <row r="344" spans="1:8" ht="13.5" customHeight="1" x14ac:dyDescent="0.25">
      <c r="A344" s="2"/>
      <c r="D344" s="2"/>
      <c r="E344" s="2"/>
      <c r="F344" s="2"/>
      <c r="H344" s="26"/>
    </row>
    <row r="345" spans="1:8" ht="13.5" customHeight="1" x14ac:dyDescent="0.25">
      <c r="A345" s="2"/>
      <c r="D345" s="2"/>
      <c r="E345" s="2"/>
      <c r="F345" s="2"/>
      <c r="H345" s="26"/>
    </row>
    <row r="346" spans="1:8" ht="13.5" customHeight="1" x14ac:dyDescent="0.25">
      <c r="A346" s="2"/>
      <c r="D346" s="2"/>
      <c r="E346" s="2"/>
      <c r="F346" s="2"/>
      <c r="H346" s="26"/>
    </row>
    <row r="347" spans="1:8" ht="13.5" customHeight="1" x14ac:dyDescent="0.25">
      <c r="A347" s="2"/>
      <c r="D347" s="2"/>
      <c r="E347" s="2"/>
      <c r="F347" s="2"/>
      <c r="H347" s="26"/>
    </row>
    <row r="348" spans="1:8" ht="13.5" customHeight="1" x14ac:dyDescent="0.25">
      <c r="A348" s="2"/>
      <c r="D348" s="2"/>
      <c r="E348" s="2"/>
      <c r="F348" s="2"/>
      <c r="H348" s="26"/>
    </row>
    <row r="349" spans="1:8" ht="13.5" customHeight="1" x14ac:dyDescent="0.25">
      <c r="A349" s="2"/>
      <c r="D349" s="2"/>
      <c r="E349" s="2"/>
      <c r="F349" s="2"/>
      <c r="H349" s="26"/>
    </row>
    <row r="350" spans="1:8" ht="13.5" customHeight="1" x14ac:dyDescent="0.25">
      <c r="A350" s="2"/>
      <c r="D350" s="2"/>
      <c r="E350" s="2"/>
      <c r="F350" s="2"/>
      <c r="H350" s="26"/>
    </row>
    <row r="351" spans="1:8" ht="13.5" customHeight="1" x14ac:dyDescent="0.25">
      <c r="A351" s="2"/>
      <c r="D351" s="2"/>
      <c r="E351" s="2"/>
      <c r="F351" s="2"/>
      <c r="H351" s="26"/>
    </row>
    <row r="352" spans="1:8" ht="13.5" customHeight="1" x14ac:dyDescent="0.25">
      <c r="A352" s="2"/>
      <c r="D352" s="2"/>
      <c r="E352" s="2"/>
      <c r="F352" s="2"/>
      <c r="H352" s="26"/>
    </row>
    <row r="353" spans="1:8" ht="13.5" customHeight="1" x14ac:dyDescent="0.25">
      <c r="A353" s="2"/>
      <c r="D353" s="2"/>
      <c r="E353" s="2"/>
      <c r="F353" s="2"/>
      <c r="H353" s="26"/>
    </row>
    <row r="354" spans="1:8" ht="13.5" customHeight="1" x14ac:dyDescent="0.25">
      <c r="A354" s="2"/>
      <c r="D354" s="2"/>
      <c r="E354" s="2"/>
      <c r="F354" s="2"/>
      <c r="H354" s="26"/>
    </row>
    <row r="355" spans="1:8" ht="13.5" customHeight="1" x14ac:dyDescent="0.25">
      <c r="A355" s="2"/>
      <c r="D355" s="2"/>
      <c r="E355" s="2"/>
      <c r="F355" s="2"/>
      <c r="H355" s="26"/>
    </row>
    <row r="356" spans="1:8" ht="13.5" customHeight="1" x14ac:dyDescent="0.25">
      <c r="A356" s="2"/>
      <c r="D356" s="2"/>
      <c r="E356" s="2"/>
      <c r="F356" s="2"/>
      <c r="H356" s="26"/>
    </row>
    <row r="357" spans="1:8" ht="13.5" customHeight="1" x14ac:dyDescent="0.25">
      <c r="A357" s="2"/>
      <c r="D357" s="2"/>
      <c r="E357" s="2"/>
      <c r="F357" s="2"/>
      <c r="H357" s="26"/>
    </row>
    <row r="358" spans="1:8" ht="13.5" customHeight="1" x14ac:dyDescent="0.25">
      <c r="A358" s="2"/>
      <c r="D358" s="2"/>
      <c r="E358" s="2"/>
      <c r="F358" s="2"/>
      <c r="H358" s="26"/>
    </row>
    <row r="359" spans="1:8" ht="13.5" customHeight="1" x14ac:dyDescent="0.25">
      <c r="A359" s="2"/>
      <c r="D359" s="2"/>
      <c r="E359" s="2"/>
      <c r="F359" s="2"/>
      <c r="H359" s="26"/>
    </row>
    <row r="360" spans="1:8" ht="13.5" customHeight="1" x14ac:dyDescent="0.25">
      <c r="A360" s="2"/>
      <c r="D360" s="2"/>
      <c r="E360" s="2"/>
      <c r="F360" s="2"/>
      <c r="H360" s="26"/>
    </row>
    <row r="361" spans="1:8" ht="13.5" customHeight="1" x14ac:dyDescent="0.25">
      <c r="A361" s="2"/>
      <c r="D361" s="2"/>
      <c r="E361" s="2"/>
      <c r="F361" s="2"/>
      <c r="H361" s="26"/>
    </row>
    <row r="362" spans="1:8" ht="13.5" customHeight="1" x14ac:dyDescent="0.25">
      <c r="A362" s="2"/>
      <c r="D362" s="2"/>
      <c r="E362" s="2"/>
      <c r="F362" s="2"/>
      <c r="H362" s="26"/>
    </row>
    <row r="363" spans="1:8" ht="13.5" customHeight="1" x14ac:dyDescent="0.25">
      <c r="A363" s="2"/>
      <c r="D363" s="2"/>
      <c r="E363" s="2"/>
      <c r="F363" s="2"/>
      <c r="H363" s="26"/>
    </row>
    <row r="364" spans="1:8" ht="13.5" customHeight="1" x14ac:dyDescent="0.25">
      <c r="A364" s="2"/>
      <c r="D364" s="2"/>
      <c r="E364" s="2"/>
      <c r="F364" s="2"/>
      <c r="H364" s="26"/>
    </row>
    <row r="365" spans="1:8" ht="13.5" customHeight="1" x14ac:dyDescent="0.25">
      <c r="A365" s="2"/>
      <c r="D365" s="2"/>
      <c r="E365" s="2"/>
      <c r="F365" s="2"/>
      <c r="H365" s="26"/>
    </row>
    <row r="366" spans="1:8" ht="13.5" customHeight="1" x14ac:dyDescent="0.25">
      <c r="A366" s="2"/>
      <c r="D366" s="2"/>
      <c r="E366" s="2"/>
      <c r="F366" s="2"/>
      <c r="H366" s="26"/>
    </row>
    <row r="367" spans="1:8" ht="13.5" customHeight="1" x14ac:dyDescent="0.25">
      <c r="A367" s="2"/>
      <c r="D367" s="2"/>
      <c r="E367" s="2"/>
      <c r="F367" s="2"/>
      <c r="H367" s="26"/>
    </row>
    <row r="368" spans="1:8" ht="13.5" customHeight="1" x14ac:dyDescent="0.25">
      <c r="A368" s="2"/>
      <c r="D368" s="2"/>
      <c r="E368" s="2"/>
      <c r="F368" s="2"/>
      <c r="H368" s="26"/>
    </row>
    <row r="369" spans="1:8" ht="13.5" customHeight="1" x14ac:dyDescent="0.25">
      <c r="A369" s="2"/>
      <c r="D369" s="2"/>
      <c r="E369" s="2"/>
      <c r="F369" s="2"/>
      <c r="H369" s="26"/>
    </row>
    <row r="370" spans="1:8" ht="13.5" customHeight="1" x14ac:dyDescent="0.25">
      <c r="A370" s="2"/>
      <c r="D370" s="2"/>
      <c r="E370" s="2"/>
      <c r="F370" s="2"/>
      <c r="H370" s="26"/>
    </row>
    <row r="371" spans="1:8" ht="13.5" customHeight="1" x14ac:dyDescent="0.25">
      <c r="A371" s="2"/>
      <c r="D371" s="2"/>
      <c r="E371" s="2"/>
      <c r="F371" s="2"/>
      <c r="H371" s="26"/>
    </row>
    <row r="372" spans="1:8" ht="13.5" customHeight="1" x14ac:dyDescent="0.25">
      <c r="A372" s="2"/>
      <c r="D372" s="2"/>
      <c r="E372" s="2"/>
      <c r="F372" s="2"/>
      <c r="H372" s="26"/>
    </row>
    <row r="373" spans="1:8" ht="13.5" customHeight="1" x14ac:dyDescent="0.25">
      <c r="A373" s="2"/>
      <c r="D373" s="2"/>
      <c r="E373" s="2"/>
      <c r="F373" s="2"/>
      <c r="H373" s="26"/>
    </row>
    <row r="374" spans="1:8" ht="13.5" customHeight="1" x14ac:dyDescent="0.25">
      <c r="A374" s="2"/>
      <c r="D374" s="2"/>
      <c r="E374" s="2"/>
      <c r="F374" s="2"/>
      <c r="H374" s="26"/>
    </row>
    <row r="375" spans="1:8" ht="13.5" customHeight="1" x14ac:dyDescent="0.25">
      <c r="A375" s="2"/>
      <c r="D375" s="2"/>
      <c r="E375" s="2"/>
      <c r="F375" s="2"/>
      <c r="H375" s="26"/>
    </row>
    <row r="376" spans="1:8" ht="13.5" customHeight="1" x14ac:dyDescent="0.25">
      <c r="A376" s="2"/>
      <c r="D376" s="2"/>
      <c r="E376" s="2"/>
      <c r="F376" s="2"/>
      <c r="H376" s="26"/>
    </row>
    <row r="377" spans="1:8" ht="13.5" customHeight="1" x14ac:dyDescent="0.25">
      <c r="A377" s="2"/>
      <c r="D377" s="2"/>
      <c r="E377" s="2"/>
      <c r="F377" s="2"/>
      <c r="H377" s="26"/>
    </row>
    <row r="378" spans="1:8" ht="13.5" customHeight="1" x14ac:dyDescent="0.25">
      <c r="A378" s="2"/>
      <c r="D378" s="2"/>
      <c r="E378" s="2"/>
      <c r="F378" s="2"/>
      <c r="H378" s="26"/>
    </row>
    <row r="379" spans="1:8" ht="13.5" customHeight="1" x14ac:dyDescent="0.25">
      <c r="A379" s="2"/>
      <c r="D379" s="2"/>
      <c r="E379" s="2"/>
      <c r="F379" s="2"/>
      <c r="H379" s="26"/>
    </row>
    <row r="380" spans="1:8" ht="13.5" customHeight="1" x14ac:dyDescent="0.25">
      <c r="A380" s="2"/>
      <c r="D380" s="2"/>
      <c r="E380" s="2"/>
      <c r="F380" s="2"/>
      <c r="H380" s="26"/>
    </row>
    <row r="381" spans="1:8" ht="13.5" customHeight="1" x14ac:dyDescent="0.25">
      <c r="A381" s="2"/>
      <c r="D381" s="2"/>
      <c r="E381" s="2"/>
      <c r="F381" s="2"/>
      <c r="H381" s="26"/>
    </row>
    <row r="382" spans="1:8" ht="13.5" customHeight="1" x14ac:dyDescent="0.25">
      <c r="A382" s="2"/>
      <c r="D382" s="2"/>
      <c r="E382" s="2"/>
      <c r="F382" s="2"/>
      <c r="H382" s="26"/>
    </row>
    <row r="383" spans="1:8" ht="13.5" customHeight="1" x14ac:dyDescent="0.25">
      <c r="A383" s="2"/>
      <c r="D383" s="2"/>
      <c r="E383" s="2"/>
      <c r="F383" s="2"/>
      <c r="H383" s="26"/>
    </row>
    <row r="384" spans="1:8" ht="13.5" customHeight="1" x14ac:dyDescent="0.25">
      <c r="A384" s="2"/>
      <c r="D384" s="2"/>
      <c r="E384" s="2"/>
      <c r="F384" s="2"/>
      <c r="H384" s="26"/>
    </row>
    <row r="385" spans="1:8" ht="13.5" customHeight="1" x14ac:dyDescent="0.25">
      <c r="A385" s="2"/>
      <c r="D385" s="2"/>
      <c r="E385" s="2"/>
      <c r="F385" s="2"/>
      <c r="H385" s="26"/>
    </row>
    <row r="386" spans="1:8" ht="13.5" customHeight="1" x14ac:dyDescent="0.25">
      <c r="A386" s="2"/>
      <c r="D386" s="2"/>
      <c r="E386" s="2"/>
      <c r="F386" s="2"/>
      <c r="H386" s="26"/>
    </row>
    <row r="387" spans="1:8" ht="13.5" customHeight="1" x14ac:dyDescent="0.25">
      <c r="A387" s="2"/>
      <c r="D387" s="2"/>
      <c r="E387" s="2"/>
      <c r="F387" s="2"/>
      <c r="H387" s="26"/>
    </row>
    <row r="388" spans="1:8" ht="13.5" customHeight="1" x14ac:dyDescent="0.25">
      <c r="A388" s="2"/>
      <c r="D388" s="2"/>
      <c r="E388" s="2"/>
      <c r="F388" s="2"/>
      <c r="H388" s="26"/>
    </row>
    <row r="389" spans="1:8" ht="13.5" customHeight="1" x14ac:dyDescent="0.25">
      <c r="A389" s="2"/>
      <c r="D389" s="2"/>
      <c r="E389" s="2"/>
      <c r="F389" s="2"/>
      <c r="H389" s="26"/>
    </row>
    <row r="390" spans="1:8" ht="13.5" customHeight="1" x14ac:dyDescent="0.25">
      <c r="A390" s="2"/>
      <c r="D390" s="2"/>
      <c r="E390" s="2"/>
      <c r="F390" s="2"/>
      <c r="H390" s="26"/>
    </row>
    <row r="391" spans="1:8" ht="13.5" customHeight="1" x14ac:dyDescent="0.25">
      <c r="A391" s="2"/>
      <c r="D391" s="2"/>
      <c r="E391" s="2"/>
      <c r="F391" s="2"/>
      <c r="H391" s="26"/>
    </row>
    <row r="392" spans="1:8" ht="13.5" customHeight="1" x14ac:dyDescent="0.25">
      <c r="A392" s="2"/>
      <c r="D392" s="2"/>
      <c r="E392" s="2"/>
      <c r="F392" s="2"/>
      <c r="H392" s="26"/>
    </row>
    <row r="393" spans="1:8" ht="13.5" customHeight="1" x14ac:dyDescent="0.25">
      <c r="A393" s="2"/>
      <c r="D393" s="2"/>
      <c r="E393" s="2"/>
      <c r="F393" s="2"/>
      <c r="H393" s="26"/>
    </row>
    <row r="394" spans="1:8" ht="13.5" customHeight="1" x14ac:dyDescent="0.25">
      <c r="A394" s="2"/>
      <c r="D394" s="2"/>
      <c r="E394" s="2"/>
      <c r="F394" s="2"/>
      <c r="H394" s="26"/>
    </row>
    <row r="395" spans="1:8" ht="13.5" customHeight="1" x14ac:dyDescent="0.25">
      <c r="A395" s="2"/>
      <c r="D395" s="2"/>
      <c r="E395" s="2"/>
      <c r="F395" s="2"/>
      <c r="H395" s="26"/>
    </row>
    <row r="396" spans="1:8" ht="13.5" customHeight="1" x14ac:dyDescent="0.25">
      <c r="A396" s="2"/>
      <c r="D396" s="2"/>
      <c r="E396" s="2"/>
      <c r="F396" s="2"/>
      <c r="H396" s="26"/>
    </row>
    <row r="397" spans="1:8" ht="13.5" customHeight="1" x14ac:dyDescent="0.25">
      <c r="A397" s="2"/>
      <c r="D397" s="2"/>
      <c r="E397" s="2"/>
      <c r="F397" s="2"/>
      <c r="H397" s="26"/>
    </row>
    <row r="398" spans="1:8" ht="13.5" customHeight="1" x14ac:dyDescent="0.25">
      <c r="A398" s="2"/>
      <c r="D398" s="2"/>
      <c r="E398" s="2"/>
      <c r="F398" s="2"/>
      <c r="H398" s="26"/>
    </row>
    <row r="399" spans="1:8" ht="13.5" customHeight="1" x14ac:dyDescent="0.25">
      <c r="A399" s="2"/>
      <c r="D399" s="2"/>
      <c r="E399" s="2"/>
      <c r="F399" s="2"/>
      <c r="H399" s="26"/>
    </row>
    <row r="400" spans="1:8" ht="13.5" customHeight="1" x14ac:dyDescent="0.25">
      <c r="A400" s="2"/>
      <c r="D400" s="2"/>
      <c r="E400" s="2"/>
      <c r="F400" s="2"/>
      <c r="H400" s="26"/>
    </row>
    <row r="401" spans="1:8" ht="13.5" customHeight="1" x14ac:dyDescent="0.25">
      <c r="A401" s="2"/>
      <c r="D401" s="2"/>
      <c r="E401" s="2"/>
      <c r="F401" s="2"/>
      <c r="H401" s="26"/>
    </row>
    <row r="402" spans="1:8" ht="13.5" customHeight="1" x14ac:dyDescent="0.25">
      <c r="A402" s="2"/>
      <c r="D402" s="2"/>
      <c r="E402" s="2"/>
      <c r="F402" s="2"/>
      <c r="H402" s="26"/>
    </row>
    <row r="403" spans="1:8" ht="13.5" customHeight="1" x14ac:dyDescent="0.25">
      <c r="A403" s="2"/>
      <c r="D403" s="2"/>
      <c r="E403" s="2"/>
      <c r="F403" s="2"/>
      <c r="H403" s="26"/>
    </row>
    <row r="404" spans="1:8" ht="13.5" customHeight="1" x14ac:dyDescent="0.25">
      <c r="A404" s="2"/>
      <c r="D404" s="2"/>
      <c r="E404" s="2"/>
      <c r="F404" s="2"/>
      <c r="H404" s="26"/>
    </row>
    <row r="405" spans="1:8" ht="13.5" customHeight="1" x14ac:dyDescent="0.25">
      <c r="A405" s="2"/>
      <c r="D405" s="2"/>
      <c r="E405" s="2"/>
      <c r="F405" s="2"/>
      <c r="H405" s="26"/>
    </row>
    <row r="406" spans="1:8" ht="13.5" customHeight="1" x14ac:dyDescent="0.25">
      <c r="A406" s="2"/>
      <c r="D406" s="2"/>
      <c r="E406" s="2"/>
      <c r="F406" s="2"/>
      <c r="H406" s="26"/>
    </row>
    <row r="407" spans="1:8" ht="13.5" customHeight="1" x14ac:dyDescent="0.25">
      <c r="A407" s="2"/>
      <c r="D407" s="2"/>
      <c r="E407" s="2"/>
      <c r="F407" s="2"/>
      <c r="H407" s="26"/>
    </row>
    <row r="408" spans="1:8" ht="13.5" customHeight="1" x14ac:dyDescent="0.25">
      <c r="A408" s="2"/>
      <c r="D408" s="2"/>
      <c r="E408" s="2"/>
      <c r="F408" s="2"/>
      <c r="H408" s="26"/>
    </row>
    <row r="409" spans="1:8" ht="13.5" customHeight="1" x14ac:dyDescent="0.25">
      <c r="A409" s="2"/>
      <c r="D409" s="2"/>
      <c r="E409" s="2"/>
      <c r="F409" s="2"/>
      <c r="H409" s="26"/>
    </row>
    <row r="410" spans="1:8" ht="13.5" customHeight="1" x14ac:dyDescent="0.25">
      <c r="A410" s="2"/>
      <c r="D410" s="2"/>
      <c r="E410" s="2"/>
      <c r="F410" s="2"/>
      <c r="H410" s="26"/>
    </row>
    <row r="411" spans="1:8" ht="13.5" customHeight="1" x14ac:dyDescent="0.25">
      <c r="A411" s="2"/>
      <c r="D411" s="2"/>
      <c r="E411" s="2"/>
      <c r="F411" s="2"/>
      <c r="H411" s="26"/>
    </row>
    <row r="412" spans="1:8" ht="13.5" customHeight="1" x14ac:dyDescent="0.25">
      <c r="A412" s="2"/>
      <c r="D412" s="2"/>
      <c r="E412" s="2"/>
      <c r="F412" s="2"/>
      <c r="H412" s="26"/>
    </row>
    <row r="413" spans="1:8" ht="13.5" customHeight="1" x14ac:dyDescent="0.25">
      <c r="A413" s="2"/>
      <c r="D413" s="2"/>
      <c r="E413" s="2"/>
      <c r="F413" s="2"/>
      <c r="H413" s="26"/>
    </row>
    <row r="414" spans="1:8" ht="13.5" customHeight="1" x14ac:dyDescent="0.25">
      <c r="A414" s="2"/>
      <c r="D414" s="2"/>
      <c r="E414" s="2"/>
      <c r="F414" s="2"/>
      <c r="H414" s="26"/>
    </row>
    <row r="415" spans="1:8" ht="13.5" customHeight="1" x14ac:dyDescent="0.25">
      <c r="A415" s="2"/>
      <c r="D415" s="2"/>
      <c r="E415" s="2"/>
      <c r="F415" s="2"/>
      <c r="H415" s="26"/>
    </row>
    <row r="416" spans="1:8" ht="13.5" customHeight="1" x14ac:dyDescent="0.25">
      <c r="A416" s="2"/>
      <c r="D416" s="2"/>
      <c r="E416" s="2"/>
      <c r="F416" s="2"/>
      <c r="H416" s="26"/>
    </row>
    <row r="417" spans="1:8" ht="13.5" customHeight="1" x14ac:dyDescent="0.25">
      <c r="A417" s="2"/>
      <c r="D417" s="2"/>
      <c r="E417" s="2"/>
      <c r="F417" s="2"/>
      <c r="H417" s="26"/>
    </row>
    <row r="418" spans="1:8" ht="13.5" customHeight="1" x14ac:dyDescent="0.25">
      <c r="A418" s="2"/>
      <c r="D418" s="2"/>
      <c r="E418" s="2"/>
      <c r="F418" s="2"/>
      <c r="H418" s="26"/>
    </row>
    <row r="419" spans="1:8" ht="13.5" customHeight="1" x14ac:dyDescent="0.25">
      <c r="A419" s="2"/>
      <c r="D419" s="2"/>
      <c r="E419" s="2"/>
      <c r="F419" s="2"/>
      <c r="H419" s="26"/>
    </row>
    <row r="420" spans="1:8" ht="13.5" customHeight="1" x14ac:dyDescent="0.25">
      <c r="A420" s="2"/>
      <c r="D420" s="2"/>
      <c r="E420" s="2"/>
      <c r="F420" s="2"/>
      <c r="H420" s="26"/>
    </row>
    <row r="421" spans="1:8" ht="13.5" customHeight="1" x14ac:dyDescent="0.25">
      <c r="A421" s="2"/>
      <c r="D421" s="2"/>
      <c r="E421" s="2"/>
      <c r="F421" s="2"/>
      <c r="H421" s="26"/>
    </row>
    <row r="422" spans="1:8" ht="13.5" customHeight="1" x14ac:dyDescent="0.25">
      <c r="A422" s="2"/>
      <c r="D422" s="2"/>
      <c r="E422" s="2"/>
      <c r="F422" s="2"/>
      <c r="H422" s="26"/>
    </row>
    <row r="423" spans="1:8" ht="13.5" customHeight="1" x14ac:dyDescent="0.25">
      <c r="A423" s="2"/>
      <c r="D423" s="2"/>
      <c r="E423" s="2"/>
      <c r="F423" s="2"/>
      <c r="H423" s="26"/>
    </row>
    <row r="424" spans="1:8" ht="13.5" customHeight="1" x14ac:dyDescent="0.25">
      <c r="A424" s="2"/>
      <c r="D424" s="2"/>
      <c r="E424" s="2"/>
      <c r="F424" s="2"/>
      <c r="H424" s="26"/>
    </row>
    <row r="425" spans="1:8" ht="13.5" customHeight="1" x14ac:dyDescent="0.25">
      <c r="A425" s="2"/>
      <c r="D425" s="2"/>
      <c r="E425" s="2"/>
      <c r="F425" s="2"/>
      <c r="H425" s="26"/>
    </row>
    <row r="426" spans="1:8" ht="13.5" customHeight="1" x14ac:dyDescent="0.25">
      <c r="A426" s="2"/>
      <c r="D426" s="2"/>
      <c r="E426" s="2"/>
      <c r="F426" s="2"/>
      <c r="H426" s="26"/>
    </row>
    <row r="427" spans="1:8" ht="13.5" customHeight="1" x14ac:dyDescent="0.25">
      <c r="A427" s="2"/>
      <c r="D427" s="2"/>
      <c r="E427" s="2"/>
      <c r="F427" s="2"/>
      <c r="H427" s="26"/>
    </row>
    <row r="428" spans="1:8" ht="13.5" customHeight="1" x14ac:dyDescent="0.25">
      <c r="A428" s="2"/>
      <c r="D428" s="2"/>
      <c r="E428" s="2"/>
      <c r="F428" s="2"/>
      <c r="H428" s="26"/>
    </row>
    <row r="429" spans="1:8" ht="13.5" customHeight="1" x14ac:dyDescent="0.25">
      <c r="A429" s="2"/>
      <c r="D429" s="2"/>
      <c r="E429" s="2"/>
      <c r="F429" s="2"/>
      <c r="H429" s="26"/>
    </row>
    <row r="430" spans="1:8" ht="13.5" customHeight="1" x14ac:dyDescent="0.25">
      <c r="A430" s="2"/>
      <c r="D430" s="2"/>
      <c r="E430" s="2"/>
      <c r="F430" s="2"/>
      <c r="H430" s="26"/>
    </row>
    <row r="431" spans="1:8" ht="13.5" customHeight="1" x14ac:dyDescent="0.25">
      <c r="A431" s="2"/>
      <c r="D431" s="2"/>
      <c r="E431" s="2"/>
      <c r="F431" s="2"/>
      <c r="H431" s="26"/>
    </row>
    <row r="432" spans="1:8" ht="13.5" customHeight="1" x14ac:dyDescent="0.25">
      <c r="A432" s="2"/>
      <c r="D432" s="2"/>
      <c r="E432" s="2"/>
      <c r="F432" s="2"/>
      <c r="H432" s="26"/>
    </row>
    <row r="433" spans="1:8" ht="13.5" customHeight="1" x14ac:dyDescent="0.25">
      <c r="A433" s="2"/>
      <c r="D433" s="2"/>
      <c r="E433" s="2"/>
      <c r="F433" s="2"/>
      <c r="H433" s="26"/>
    </row>
    <row r="434" spans="1:8" ht="13.5" customHeight="1" x14ac:dyDescent="0.25">
      <c r="A434" s="2"/>
      <c r="D434" s="2"/>
      <c r="E434" s="2"/>
      <c r="F434" s="2"/>
      <c r="H434" s="26"/>
    </row>
    <row r="435" spans="1:8" ht="13.5" customHeight="1" x14ac:dyDescent="0.25">
      <c r="A435" s="2"/>
      <c r="D435" s="2"/>
      <c r="E435" s="2"/>
      <c r="F435" s="2"/>
      <c r="H435" s="26"/>
    </row>
    <row r="436" spans="1:8" ht="13.5" customHeight="1" x14ac:dyDescent="0.25">
      <c r="A436" s="2"/>
      <c r="D436" s="2"/>
      <c r="E436" s="2"/>
      <c r="F436" s="2"/>
      <c r="H436" s="26"/>
    </row>
    <row r="437" spans="1:8" ht="13.5" customHeight="1" x14ac:dyDescent="0.25">
      <c r="A437" s="2"/>
      <c r="D437" s="2"/>
      <c r="E437" s="2"/>
      <c r="F437" s="2"/>
      <c r="H437" s="26"/>
    </row>
    <row r="438" spans="1:8" ht="13.5" customHeight="1" x14ac:dyDescent="0.25">
      <c r="A438" s="2"/>
      <c r="D438" s="2"/>
      <c r="E438" s="2"/>
      <c r="F438" s="2"/>
      <c r="H438" s="26"/>
    </row>
    <row r="439" spans="1:8" ht="13.5" customHeight="1" x14ac:dyDescent="0.25">
      <c r="A439" s="2"/>
      <c r="D439" s="2"/>
      <c r="E439" s="2"/>
      <c r="F439" s="2"/>
      <c r="H439" s="26"/>
    </row>
    <row r="440" spans="1:8" ht="13.5" customHeight="1" x14ac:dyDescent="0.25">
      <c r="A440" s="2"/>
      <c r="D440" s="2"/>
      <c r="E440" s="2"/>
      <c r="F440" s="2"/>
      <c r="H440" s="26"/>
    </row>
    <row r="441" spans="1:8" ht="13.5" customHeight="1" x14ac:dyDescent="0.25">
      <c r="A441" s="2"/>
      <c r="D441" s="2"/>
      <c r="E441" s="2"/>
      <c r="F441" s="2"/>
      <c r="H441" s="26"/>
    </row>
    <row r="442" spans="1:8" ht="13.5" customHeight="1" x14ac:dyDescent="0.25">
      <c r="A442" s="2"/>
      <c r="D442" s="2"/>
      <c r="E442" s="2"/>
      <c r="F442" s="2"/>
      <c r="H442" s="26"/>
    </row>
    <row r="443" spans="1:8" ht="13.5" customHeight="1" x14ac:dyDescent="0.25">
      <c r="A443" s="2"/>
      <c r="D443" s="2"/>
      <c r="E443" s="2"/>
      <c r="F443" s="2"/>
      <c r="H443" s="26"/>
    </row>
    <row r="444" spans="1:8" ht="13.5" customHeight="1" x14ac:dyDescent="0.25">
      <c r="A444" s="2"/>
      <c r="D444" s="2"/>
      <c r="E444" s="2"/>
      <c r="F444" s="2"/>
      <c r="H444" s="26"/>
    </row>
    <row r="445" spans="1:8" ht="13.5" customHeight="1" x14ac:dyDescent="0.25">
      <c r="A445" s="2"/>
      <c r="D445" s="2"/>
      <c r="E445" s="2"/>
      <c r="F445" s="2"/>
      <c r="H445" s="26"/>
    </row>
    <row r="446" spans="1:8" ht="13.5" customHeight="1" x14ac:dyDescent="0.25">
      <c r="A446" s="2"/>
      <c r="D446" s="2"/>
      <c r="E446" s="2"/>
      <c r="F446" s="2"/>
      <c r="H446" s="26"/>
    </row>
    <row r="447" spans="1:8" ht="13.5" customHeight="1" x14ac:dyDescent="0.25">
      <c r="A447" s="2"/>
      <c r="D447" s="2"/>
      <c r="E447" s="2"/>
      <c r="F447" s="2"/>
      <c r="H447" s="26"/>
    </row>
    <row r="448" spans="1:8" ht="13.5" customHeight="1" x14ac:dyDescent="0.25">
      <c r="A448" s="2"/>
      <c r="D448" s="2"/>
      <c r="E448" s="2"/>
      <c r="F448" s="2"/>
      <c r="H448" s="26"/>
    </row>
    <row r="449" spans="1:8" ht="13.5" customHeight="1" x14ac:dyDescent="0.25">
      <c r="A449" s="2"/>
      <c r="D449" s="2"/>
      <c r="E449" s="2"/>
      <c r="F449" s="2"/>
      <c r="H449" s="26"/>
    </row>
    <row r="450" spans="1:8" ht="13.5" customHeight="1" x14ac:dyDescent="0.25">
      <c r="A450" s="2"/>
      <c r="D450" s="2"/>
      <c r="E450" s="2"/>
      <c r="F450" s="2"/>
      <c r="H450" s="26"/>
    </row>
    <row r="451" spans="1:8" ht="13.5" customHeight="1" x14ac:dyDescent="0.25">
      <c r="A451" s="2"/>
      <c r="D451" s="2"/>
      <c r="E451" s="2"/>
      <c r="F451" s="2"/>
      <c r="H451" s="26"/>
    </row>
    <row r="452" spans="1:8" ht="13.5" customHeight="1" x14ac:dyDescent="0.25">
      <c r="A452" s="2"/>
      <c r="D452" s="2"/>
      <c r="E452" s="2"/>
      <c r="F452" s="2"/>
      <c r="H452" s="26"/>
    </row>
    <row r="453" spans="1:8" ht="13.5" customHeight="1" x14ac:dyDescent="0.25">
      <c r="A453" s="2"/>
      <c r="D453" s="2"/>
      <c r="E453" s="2"/>
      <c r="F453" s="2"/>
      <c r="H453" s="26"/>
    </row>
    <row r="454" spans="1:8" ht="13.5" customHeight="1" x14ac:dyDescent="0.25">
      <c r="A454" s="2"/>
      <c r="D454" s="2"/>
      <c r="E454" s="2"/>
      <c r="F454" s="2"/>
      <c r="H454" s="26"/>
    </row>
    <row r="455" spans="1:8" ht="13.5" customHeight="1" x14ac:dyDescent="0.25">
      <c r="A455" s="2"/>
      <c r="D455" s="2"/>
      <c r="E455" s="2"/>
      <c r="F455" s="2"/>
      <c r="H455" s="26"/>
    </row>
    <row r="456" spans="1:8" ht="13.5" customHeight="1" x14ac:dyDescent="0.25">
      <c r="A456" s="2"/>
      <c r="D456" s="2"/>
      <c r="E456" s="2"/>
      <c r="F456" s="2"/>
      <c r="H456" s="26"/>
    </row>
    <row r="457" spans="1:8" ht="13.5" customHeight="1" x14ac:dyDescent="0.25">
      <c r="A457" s="2"/>
      <c r="D457" s="2"/>
      <c r="E457" s="2"/>
      <c r="F457" s="2"/>
      <c r="H457" s="26"/>
    </row>
    <row r="458" spans="1:8" ht="13.5" customHeight="1" x14ac:dyDescent="0.25">
      <c r="A458" s="2"/>
      <c r="D458" s="2"/>
      <c r="E458" s="2"/>
      <c r="F458" s="2"/>
      <c r="H458" s="26"/>
    </row>
    <row r="459" spans="1:8" ht="13.5" customHeight="1" x14ac:dyDescent="0.25">
      <c r="A459" s="2"/>
      <c r="D459" s="2"/>
      <c r="E459" s="2"/>
      <c r="F459" s="2"/>
      <c r="H459" s="26"/>
    </row>
    <row r="460" spans="1:8" ht="13.5" customHeight="1" x14ac:dyDescent="0.25">
      <c r="A460" s="2"/>
      <c r="D460" s="2"/>
      <c r="E460" s="2"/>
      <c r="F460" s="2"/>
      <c r="H460" s="26"/>
    </row>
    <row r="461" spans="1:8" ht="13.5" customHeight="1" x14ac:dyDescent="0.25">
      <c r="A461" s="2"/>
      <c r="D461" s="2"/>
      <c r="E461" s="2"/>
      <c r="F461" s="2"/>
      <c r="H461" s="26"/>
    </row>
    <row r="462" spans="1:8" ht="13.5" customHeight="1" x14ac:dyDescent="0.25">
      <c r="A462" s="2"/>
      <c r="D462" s="2"/>
      <c r="E462" s="2"/>
      <c r="F462" s="2"/>
      <c r="H462" s="26"/>
    </row>
    <row r="463" spans="1:8" ht="13.5" customHeight="1" x14ac:dyDescent="0.25">
      <c r="A463" s="2"/>
      <c r="D463" s="2"/>
      <c r="E463" s="2"/>
      <c r="F463" s="2"/>
      <c r="H463" s="26"/>
    </row>
    <row r="464" spans="1:8" ht="13.5" customHeight="1" x14ac:dyDescent="0.25">
      <c r="A464" s="2"/>
      <c r="D464" s="2"/>
      <c r="E464" s="2"/>
      <c r="F464" s="2"/>
      <c r="H464" s="26"/>
    </row>
    <row r="465" spans="1:8" ht="13.5" customHeight="1" x14ac:dyDescent="0.25">
      <c r="A465" s="2"/>
      <c r="D465" s="2"/>
      <c r="E465" s="2"/>
      <c r="F465" s="2"/>
      <c r="H465" s="26"/>
    </row>
    <row r="466" spans="1:8" ht="13.5" customHeight="1" x14ac:dyDescent="0.25">
      <c r="A466" s="2"/>
      <c r="D466" s="2"/>
      <c r="E466" s="2"/>
      <c r="F466" s="2"/>
      <c r="H466" s="26"/>
    </row>
    <row r="467" spans="1:8" ht="13.5" customHeight="1" x14ac:dyDescent="0.25">
      <c r="A467" s="2"/>
      <c r="D467" s="2"/>
      <c r="E467" s="2"/>
      <c r="F467" s="2"/>
      <c r="H467" s="26"/>
    </row>
    <row r="468" spans="1:8" ht="13.5" customHeight="1" x14ac:dyDescent="0.25">
      <c r="A468" s="2"/>
      <c r="D468" s="2"/>
      <c r="E468" s="2"/>
      <c r="F468" s="2"/>
      <c r="H468" s="26"/>
    </row>
    <row r="469" spans="1:8" ht="13.5" customHeight="1" x14ac:dyDescent="0.25">
      <c r="A469" s="2"/>
      <c r="D469" s="2"/>
      <c r="E469" s="2"/>
      <c r="F469" s="2"/>
      <c r="H469" s="26"/>
    </row>
    <row r="470" spans="1:8" ht="13.5" customHeight="1" x14ac:dyDescent="0.25">
      <c r="A470" s="2"/>
      <c r="D470" s="2"/>
      <c r="E470" s="2"/>
      <c r="F470" s="2"/>
      <c r="H470" s="26"/>
    </row>
    <row r="471" spans="1:8" ht="13.5" customHeight="1" x14ac:dyDescent="0.25">
      <c r="A471" s="2"/>
      <c r="D471" s="2"/>
      <c r="E471" s="2"/>
      <c r="F471" s="2"/>
      <c r="H471" s="26"/>
    </row>
    <row r="472" spans="1:8" ht="13.5" customHeight="1" x14ac:dyDescent="0.25">
      <c r="A472" s="2"/>
      <c r="D472" s="2"/>
      <c r="E472" s="2"/>
      <c r="F472" s="2"/>
      <c r="H472" s="26"/>
    </row>
    <row r="473" spans="1:8" ht="13.5" customHeight="1" x14ac:dyDescent="0.25">
      <c r="A473" s="2"/>
      <c r="D473" s="2"/>
      <c r="E473" s="2"/>
      <c r="F473" s="2"/>
      <c r="H473" s="26"/>
    </row>
    <row r="474" spans="1:8" ht="13.5" customHeight="1" x14ac:dyDescent="0.25">
      <c r="A474" s="2"/>
      <c r="D474" s="2"/>
      <c r="E474" s="2"/>
      <c r="F474" s="2"/>
      <c r="H474" s="26"/>
    </row>
    <row r="475" spans="1:8" ht="13.5" customHeight="1" x14ac:dyDescent="0.25">
      <c r="A475" s="2"/>
      <c r="D475" s="2"/>
      <c r="E475" s="2"/>
      <c r="F475" s="2"/>
      <c r="H475" s="26"/>
    </row>
    <row r="476" spans="1:8" ht="13.5" customHeight="1" x14ac:dyDescent="0.25">
      <c r="A476" s="2"/>
      <c r="D476" s="2"/>
      <c r="E476" s="2"/>
      <c r="F476" s="2"/>
      <c r="H476" s="26"/>
    </row>
    <row r="477" spans="1:8" ht="13.5" customHeight="1" x14ac:dyDescent="0.25">
      <c r="A477" s="2"/>
      <c r="D477" s="2"/>
      <c r="E477" s="2"/>
      <c r="F477" s="2"/>
      <c r="H477" s="26"/>
    </row>
    <row r="478" spans="1:8" ht="13.5" customHeight="1" x14ac:dyDescent="0.25">
      <c r="A478" s="2"/>
      <c r="D478" s="2"/>
      <c r="E478" s="2"/>
      <c r="F478" s="2"/>
      <c r="H478" s="26"/>
    </row>
    <row r="479" spans="1:8" ht="13.5" customHeight="1" x14ac:dyDescent="0.25">
      <c r="A479" s="2"/>
      <c r="D479" s="2"/>
      <c r="E479" s="2"/>
      <c r="F479" s="2"/>
      <c r="H479" s="26"/>
    </row>
    <row r="480" spans="1:8" ht="13.5" customHeight="1" x14ac:dyDescent="0.25">
      <c r="A480" s="2"/>
      <c r="D480" s="2"/>
      <c r="E480" s="2"/>
      <c r="F480" s="2"/>
      <c r="H480" s="26"/>
    </row>
    <row r="481" spans="1:8" ht="13.5" customHeight="1" x14ac:dyDescent="0.25">
      <c r="A481" s="2"/>
      <c r="D481" s="2"/>
      <c r="E481" s="2"/>
      <c r="F481" s="2"/>
      <c r="H481" s="26"/>
    </row>
    <row r="482" spans="1:8" ht="13.5" customHeight="1" x14ac:dyDescent="0.25">
      <c r="A482" s="2"/>
      <c r="D482" s="2"/>
      <c r="E482" s="2"/>
      <c r="F482" s="2"/>
      <c r="H482" s="26"/>
    </row>
    <row r="483" spans="1:8" ht="13.5" customHeight="1" x14ac:dyDescent="0.25">
      <c r="A483" s="2"/>
      <c r="D483" s="2"/>
      <c r="E483" s="2"/>
      <c r="F483" s="2"/>
      <c r="H483" s="26"/>
    </row>
    <row r="484" spans="1:8" ht="13.5" customHeight="1" x14ac:dyDescent="0.25">
      <c r="A484" s="2"/>
      <c r="D484" s="2"/>
      <c r="E484" s="2"/>
      <c r="F484" s="2"/>
      <c r="H484" s="26"/>
    </row>
    <row r="485" spans="1:8" ht="13.5" customHeight="1" x14ac:dyDescent="0.25">
      <c r="A485" s="2"/>
      <c r="D485" s="2"/>
      <c r="E485" s="2"/>
      <c r="F485" s="2"/>
      <c r="H485" s="26"/>
    </row>
    <row r="486" spans="1:8" ht="13.5" customHeight="1" x14ac:dyDescent="0.25">
      <c r="A486" s="2"/>
      <c r="D486" s="2"/>
      <c r="E486" s="2"/>
      <c r="F486" s="2"/>
      <c r="H486" s="26"/>
    </row>
    <row r="487" spans="1:8" ht="13.5" customHeight="1" x14ac:dyDescent="0.25">
      <c r="A487" s="2"/>
      <c r="D487" s="2"/>
      <c r="E487" s="2"/>
      <c r="F487" s="2"/>
      <c r="H487" s="26"/>
    </row>
    <row r="488" spans="1:8" ht="13.5" customHeight="1" x14ac:dyDescent="0.25">
      <c r="A488" s="2"/>
      <c r="D488" s="2"/>
      <c r="E488" s="2"/>
      <c r="F488" s="2"/>
      <c r="H488" s="26"/>
    </row>
    <row r="489" spans="1:8" ht="13.5" customHeight="1" x14ac:dyDescent="0.25">
      <c r="A489" s="2"/>
      <c r="D489" s="2"/>
      <c r="E489" s="2"/>
      <c r="F489" s="2"/>
      <c r="H489" s="26"/>
    </row>
    <row r="490" spans="1:8" ht="13.5" customHeight="1" x14ac:dyDescent="0.25">
      <c r="A490" s="2"/>
      <c r="D490" s="2"/>
      <c r="E490" s="2"/>
      <c r="F490" s="2"/>
      <c r="H490" s="26"/>
    </row>
    <row r="491" spans="1:8" ht="13.5" customHeight="1" x14ac:dyDescent="0.25">
      <c r="A491" s="2"/>
      <c r="D491" s="2"/>
      <c r="E491" s="2"/>
      <c r="F491" s="2"/>
      <c r="H491" s="26"/>
    </row>
    <row r="492" spans="1:8" ht="13.5" customHeight="1" x14ac:dyDescent="0.25">
      <c r="A492" s="2"/>
      <c r="D492" s="2"/>
      <c r="E492" s="2"/>
      <c r="F492" s="2"/>
      <c r="H492" s="26"/>
    </row>
    <row r="493" spans="1:8" ht="13.5" customHeight="1" x14ac:dyDescent="0.25">
      <c r="A493" s="2"/>
      <c r="D493" s="2"/>
      <c r="E493" s="2"/>
      <c r="F493" s="2"/>
      <c r="H493" s="26"/>
    </row>
    <row r="494" spans="1:8" ht="13.5" customHeight="1" x14ac:dyDescent="0.25">
      <c r="A494" s="2"/>
      <c r="D494" s="2"/>
      <c r="E494" s="2"/>
      <c r="F494" s="2"/>
      <c r="H494" s="26"/>
    </row>
    <row r="495" spans="1:8" ht="13.5" customHeight="1" x14ac:dyDescent="0.25">
      <c r="A495" s="2"/>
      <c r="D495" s="2"/>
      <c r="E495" s="2"/>
      <c r="F495" s="2"/>
      <c r="H495" s="26"/>
    </row>
    <row r="496" spans="1:8" ht="13.5" customHeight="1" x14ac:dyDescent="0.25">
      <c r="A496" s="2"/>
      <c r="D496" s="2"/>
      <c r="E496" s="2"/>
      <c r="F496" s="2"/>
      <c r="H496" s="26"/>
    </row>
    <row r="497" spans="1:8" ht="13.5" customHeight="1" x14ac:dyDescent="0.25">
      <c r="A497" s="2"/>
      <c r="D497" s="2"/>
      <c r="E497" s="2"/>
      <c r="F497" s="2"/>
      <c r="H497" s="26"/>
    </row>
    <row r="498" spans="1:8" ht="13.5" customHeight="1" x14ac:dyDescent="0.25">
      <c r="A498" s="2"/>
      <c r="D498" s="2"/>
      <c r="E498" s="2"/>
      <c r="F498" s="2"/>
      <c r="H498" s="26"/>
    </row>
    <row r="499" spans="1:8" ht="13.5" customHeight="1" x14ac:dyDescent="0.25">
      <c r="A499" s="2"/>
      <c r="D499" s="2"/>
      <c r="E499" s="2"/>
      <c r="F499" s="2"/>
      <c r="H499" s="26"/>
    </row>
    <row r="500" spans="1:8" ht="13.5" customHeight="1" x14ac:dyDescent="0.25">
      <c r="A500" s="2"/>
      <c r="D500" s="2"/>
      <c r="E500" s="2"/>
      <c r="F500" s="2"/>
      <c r="H500" s="26"/>
    </row>
    <row r="501" spans="1:8" ht="13.5" customHeight="1" x14ac:dyDescent="0.25">
      <c r="A501" s="2"/>
      <c r="D501" s="2"/>
      <c r="E501" s="2"/>
      <c r="F501" s="2"/>
      <c r="H501" s="26"/>
    </row>
    <row r="502" spans="1:8" ht="13.5" customHeight="1" x14ac:dyDescent="0.25">
      <c r="A502" s="2"/>
      <c r="D502" s="2"/>
      <c r="E502" s="2"/>
      <c r="F502" s="2"/>
      <c r="H502" s="26"/>
    </row>
    <row r="503" spans="1:8" ht="13.5" customHeight="1" x14ac:dyDescent="0.25">
      <c r="A503" s="2"/>
      <c r="D503" s="2"/>
      <c r="E503" s="2"/>
      <c r="F503" s="2"/>
      <c r="H503" s="26"/>
    </row>
    <row r="504" spans="1:8" ht="13.5" customHeight="1" x14ac:dyDescent="0.25">
      <c r="A504" s="2"/>
      <c r="D504" s="2"/>
      <c r="E504" s="2"/>
      <c r="F504" s="2"/>
      <c r="H504" s="26"/>
    </row>
    <row r="505" spans="1:8" ht="13.5" customHeight="1" x14ac:dyDescent="0.25">
      <c r="A505" s="2"/>
      <c r="D505" s="2"/>
      <c r="E505" s="2"/>
      <c r="F505" s="2"/>
      <c r="H505" s="26"/>
    </row>
    <row r="506" spans="1:8" ht="13.5" customHeight="1" x14ac:dyDescent="0.25">
      <c r="A506" s="2"/>
      <c r="D506" s="2"/>
      <c r="E506" s="2"/>
      <c r="F506" s="2"/>
      <c r="H506" s="26"/>
    </row>
    <row r="507" spans="1:8" ht="13.5" customHeight="1" x14ac:dyDescent="0.25">
      <c r="A507" s="2"/>
      <c r="D507" s="2"/>
      <c r="E507" s="2"/>
      <c r="F507" s="2"/>
      <c r="H507" s="26"/>
    </row>
    <row r="508" spans="1:8" ht="13.5" customHeight="1" x14ac:dyDescent="0.25">
      <c r="A508" s="2"/>
      <c r="D508" s="2"/>
      <c r="E508" s="2"/>
      <c r="F508" s="2"/>
      <c r="H508" s="26"/>
    </row>
    <row r="509" spans="1:8" ht="13.5" customHeight="1" x14ac:dyDescent="0.25">
      <c r="A509" s="2"/>
      <c r="D509" s="2"/>
      <c r="E509" s="2"/>
      <c r="F509" s="2"/>
      <c r="H509" s="26"/>
    </row>
    <row r="510" spans="1:8" ht="13.5" customHeight="1" x14ac:dyDescent="0.25">
      <c r="A510" s="2"/>
      <c r="D510" s="2"/>
      <c r="E510" s="2"/>
      <c r="F510" s="2"/>
      <c r="H510" s="26"/>
    </row>
    <row r="511" spans="1:8" ht="13.5" customHeight="1" x14ac:dyDescent="0.25">
      <c r="A511" s="2"/>
      <c r="D511" s="2"/>
      <c r="E511" s="2"/>
      <c r="F511" s="2"/>
      <c r="H511" s="26"/>
    </row>
    <row r="512" spans="1:8" ht="13.5" customHeight="1" x14ac:dyDescent="0.25">
      <c r="A512" s="2"/>
      <c r="D512" s="2"/>
      <c r="E512" s="2"/>
      <c r="F512" s="2"/>
      <c r="H512" s="26"/>
    </row>
    <row r="513" spans="1:8" ht="13.5" customHeight="1" x14ac:dyDescent="0.25">
      <c r="A513" s="2"/>
      <c r="D513" s="2"/>
      <c r="E513" s="2"/>
      <c r="F513" s="2"/>
      <c r="H513" s="26"/>
    </row>
    <row r="514" spans="1:8" ht="13.5" customHeight="1" x14ac:dyDescent="0.25">
      <c r="A514" s="2"/>
      <c r="D514" s="2"/>
      <c r="E514" s="2"/>
      <c r="F514" s="2"/>
      <c r="H514" s="26"/>
    </row>
    <row r="515" spans="1:8" ht="13.5" customHeight="1" x14ac:dyDescent="0.25">
      <c r="A515" s="2"/>
      <c r="D515" s="2"/>
      <c r="E515" s="2"/>
      <c r="F515" s="2"/>
      <c r="H515" s="26"/>
    </row>
    <row r="516" spans="1:8" ht="13.5" customHeight="1" x14ac:dyDescent="0.25">
      <c r="A516" s="2"/>
      <c r="D516" s="2"/>
      <c r="E516" s="2"/>
      <c r="F516" s="2"/>
      <c r="H516" s="26"/>
    </row>
    <row r="517" spans="1:8" ht="13.5" customHeight="1" x14ac:dyDescent="0.25">
      <c r="A517" s="2"/>
      <c r="D517" s="2"/>
      <c r="E517" s="2"/>
      <c r="F517" s="2"/>
      <c r="H517" s="26"/>
    </row>
    <row r="518" spans="1:8" ht="13.5" customHeight="1" x14ac:dyDescent="0.25">
      <c r="A518" s="2"/>
      <c r="D518" s="2"/>
      <c r="E518" s="2"/>
      <c r="F518" s="2"/>
      <c r="H518" s="26"/>
    </row>
    <row r="519" spans="1:8" ht="13.5" customHeight="1" x14ac:dyDescent="0.25">
      <c r="A519" s="2"/>
      <c r="D519" s="2"/>
      <c r="E519" s="2"/>
      <c r="F519" s="2"/>
      <c r="H519" s="26"/>
    </row>
    <row r="520" spans="1:8" ht="13.5" customHeight="1" x14ac:dyDescent="0.25">
      <c r="A520" s="2"/>
      <c r="D520" s="2"/>
      <c r="E520" s="2"/>
      <c r="F520" s="2"/>
      <c r="H520" s="26"/>
    </row>
    <row r="521" spans="1:8" ht="13.5" customHeight="1" x14ac:dyDescent="0.25">
      <c r="A521" s="2"/>
      <c r="D521" s="2"/>
      <c r="E521" s="2"/>
      <c r="F521" s="2"/>
      <c r="H521" s="26"/>
    </row>
    <row r="522" spans="1:8" ht="13.5" customHeight="1" x14ac:dyDescent="0.25">
      <c r="A522" s="2"/>
      <c r="D522" s="2"/>
      <c r="E522" s="2"/>
      <c r="F522" s="2"/>
      <c r="H522" s="26"/>
    </row>
    <row r="523" spans="1:8" ht="13.5" customHeight="1" x14ac:dyDescent="0.25">
      <c r="A523" s="2"/>
      <c r="D523" s="2"/>
      <c r="E523" s="2"/>
      <c r="F523" s="2"/>
      <c r="H523" s="26"/>
    </row>
    <row r="524" spans="1:8" ht="13.5" customHeight="1" x14ac:dyDescent="0.25">
      <c r="A524" s="2"/>
      <c r="D524" s="2"/>
      <c r="E524" s="2"/>
      <c r="F524" s="2"/>
      <c r="H524" s="26"/>
    </row>
    <row r="525" spans="1:8" ht="13.5" customHeight="1" x14ac:dyDescent="0.25">
      <c r="A525" s="2"/>
      <c r="D525" s="2"/>
      <c r="E525" s="2"/>
      <c r="F525" s="2"/>
      <c r="H525" s="26"/>
    </row>
    <row r="526" spans="1:8" ht="13.5" customHeight="1" x14ac:dyDescent="0.25">
      <c r="A526" s="2"/>
      <c r="D526" s="2"/>
      <c r="E526" s="2"/>
      <c r="F526" s="2"/>
      <c r="H526" s="26"/>
    </row>
    <row r="527" spans="1:8" ht="13.5" customHeight="1" x14ac:dyDescent="0.25">
      <c r="A527" s="2"/>
      <c r="D527" s="2"/>
      <c r="E527" s="2"/>
      <c r="F527" s="2"/>
      <c r="H527" s="26"/>
    </row>
    <row r="528" spans="1:8" ht="13.5" customHeight="1" x14ac:dyDescent="0.25">
      <c r="A528" s="2"/>
      <c r="D528" s="2"/>
      <c r="E528" s="2"/>
      <c r="F528" s="2"/>
      <c r="H528" s="26"/>
    </row>
    <row r="529" spans="1:8" ht="13.5" customHeight="1" x14ac:dyDescent="0.25">
      <c r="A529" s="2"/>
      <c r="D529" s="2"/>
      <c r="E529" s="2"/>
      <c r="F529" s="2"/>
      <c r="H529" s="26"/>
    </row>
    <row r="530" spans="1:8" ht="13.5" customHeight="1" x14ac:dyDescent="0.25">
      <c r="A530" s="2"/>
      <c r="D530" s="2"/>
      <c r="E530" s="2"/>
      <c r="F530" s="2"/>
      <c r="H530" s="26"/>
    </row>
    <row r="531" spans="1:8" ht="13.5" customHeight="1" x14ac:dyDescent="0.25">
      <c r="A531" s="2"/>
      <c r="D531" s="2"/>
      <c r="E531" s="2"/>
      <c r="F531" s="2"/>
      <c r="H531" s="26"/>
    </row>
    <row r="532" spans="1:8" ht="13.5" customHeight="1" x14ac:dyDescent="0.25">
      <c r="A532" s="2"/>
      <c r="D532" s="2"/>
      <c r="E532" s="2"/>
      <c r="F532" s="2"/>
      <c r="H532" s="26"/>
    </row>
    <row r="533" spans="1:8" ht="13.5" customHeight="1" x14ac:dyDescent="0.25">
      <c r="A533" s="2"/>
      <c r="D533" s="2"/>
      <c r="E533" s="2"/>
      <c r="F533" s="2"/>
      <c r="H533" s="26"/>
    </row>
    <row r="534" spans="1:8" ht="13.5" customHeight="1" x14ac:dyDescent="0.25">
      <c r="A534" s="2"/>
      <c r="D534" s="2"/>
      <c r="E534" s="2"/>
      <c r="F534" s="2"/>
      <c r="H534" s="26"/>
    </row>
    <row r="535" spans="1:8" ht="13.5" customHeight="1" x14ac:dyDescent="0.25">
      <c r="A535" s="2"/>
      <c r="D535" s="2"/>
      <c r="E535" s="2"/>
      <c r="F535" s="2"/>
      <c r="H535" s="26"/>
    </row>
    <row r="536" spans="1:8" ht="13.5" customHeight="1" x14ac:dyDescent="0.25">
      <c r="A536" s="2"/>
      <c r="D536" s="2"/>
      <c r="E536" s="2"/>
      <c r="F536" s="2"/>
      <c r="H536" s="26"/>
    </row>
    <row r="537" spans="1:8" ht="13.5" customHeight="1" x14ac:dyDescent="0.25">
      <c r="A537" s="2"/>
      <c r="D537" s="2"/>
      <c r="E537" s="2"/>
      <c r="F537" s="2"/>
      <c r="H537" s="26"/>
    </row>
    <row r="538" spans="1:8" ht="13.5" customHeight="1" x14ac:dyDescent="0.25">
      <c r="A538" s="2"/>
      <c r="D538" s="2"/>
      <c r="E538" s="2"/>
      <c r="F538" s="2"/>
      <c r="H538" s="26"/>
    </row>
    <row r="539" spans="1:8" ht="13.5" customHeight="1" x14ac:dyDescent="0.25">
      <c r="A539" s="2"/>
      <c r="D539" s="2"/>
      <c r="E539" s="2"/>
      <c r="F539" s="2"/>
      <c r="H539" s="26"/>
    </row>
    <row r="540" spans="1:8" ht="13.5" customHeight="1" x14ac:dyDescent="0.25">
      <c r="A540" s="2"/>
      <c r="D540" s="2"/>
      <c r="E540" s="2"/>
      <c r="F540" s="2"/>
      <c r="H540" s="26"/>
    </row>
    <row r="541" spans="1:8" ht="13.5" customHeight="1" x14ac:dyDescent="0.25">
      <c r="A541" s="2"/>
      <c r="D541" s="2"/>
      <c r="E541" s="2"/>
      <c r="F541" s="2"/>
      <c r="H541" s="26"/>
    </row>
    <row r="542" spans="1:8" ht="13.5" customHeight="1" x14ac:dyDescent="0.25">
      <c r="A542" s="2"/>
      <c r="D542" s="2"/>
      <c r="E542" s="2"/>
      <c r="F542" s="2"/>
      <c r="H542" s="26"/>
    </row>
    <row r="543" spans="1:8" ht="13.5" customHeight="1" x14ac:dyDescent="0.25">
      <c r="A543" s="2"/>
      <c r="D543" s="2"/>
      <c r="E543" s="2"/>
      <c r="F543" s="2"/>
      <c r="H543" s="26"/>
    </row>
    <row r="544" spans="1:8" ht="13.5" customHeight="1" x14ac:dyDescent="0.25">
      <c r="A544" s="2"/>
      <c r="D544" s="2"/>
      <c r="E544" s="2"/>
      <c r="F544" s="2"/>
      <c r="H544" s="26"/>
    </row>
    <row r="545" spans="1:8" ht="13.5" customHeight="1" x14ac:dyDescent="0.25">
      <c r="A545" s="2"/>
      <c r="D545" s="2"/>
      <c r="E545" s="2"/>
      <c r="F545" s="2"/>
      <c r="H545" s="26"/>
    </row>
    <row r="546" spans="1:8" ht="13.5" customHeight="1" x14ac:dyDescent="0.25">
      <c r="A546" s="2"/>
      <c r="D546" s="2"/>
      <c r="E546" s="2"/>
      <c r="F546" s="2"/>
      <c r="H546" s="26"/>
    </row>
    <row r="547" spans="1:8" ht="13.5" customHeight="1" x14ac:dyDescent="0.25">
      <c r="A547" s="2"/>
      <c r="D547" s="2"/>
      <c r="E547" s="2"/>
      <c r="F547" s="2"/>
      <c r="H547" s="26"/>
    </row>
    <row r="548" spans="1:8" ht="13.5" customHeight="1" x14ac:dyDescent="0.25">
      <c r="A548" s="2"/>
      <c r="D548" s="2"/>
      <c r="E548" s="2"/>
      <c r="F548" s="2"/>
      <c r="H548" s="26"/>
    </row>
    <row r="549" spans="1:8" ht="13.5" customHeight="1" x14ac:dyDescent="0.25">
      <c r="A549" s="2"/>
      <c r="D549" s="2"/>
      <c r="E549" s="2"/>
      <c r="F549" s="2"/>
      <c r="H549" s="26"/>
    </row>
    <row r="550" spans="1:8" ht="13.5" customHeight="1" x14ac:dyDescent="0.25">
      <c r="A550" s="2"/>
      <c r="D550" s="2"/>
      <c r="E550" s="2"/>
      <c r="F550" s="2"/>
      <c r="H550" s="26"/>
    </row>
    <row r="551" spans="1:8" ht="13.5" customHeight="1" x14ac:dyDescent="0.25">
      <c r="A551" s="2"/>
      <c r="D551" s="2"/>
      <c r="E551" s="2"/>
      <c r="F551" s="2"/>
      <c r="H551" s="26"/>
    </row>
    <row r="552" spans="1:8" ht="13.5" customHeight="1" x14ac:dyDescent="0.25">
      <c r="A552" s="2"/>
      <c r="D552" s="2"/>
      <c r="E552" s="2"/>
      <c r="F552" s="2"/>
      <c r="H552" s="26"/>
    </row>
    <row r="553" spans="1:8" ht="13.5" customHeight="1" x14ac:dyDescent="0.25">
      <c r="A553" s="2"/>
      <c r="D553" s="2"/>
      <c r="E553" s="2"/>
      <c r="F553" s="2"/>
      <c r="H553" s="26"/>
    </row>
    <row r="554" spans="1:8" ht="13.5" customHeight="1" x14ac:dyDescent="0.25">
      <c r="A554" s="2"/>
      <c r="D554" s="2"/>
      <c r="E554" s="2"/>
      <c r="F554" s="2"/>
      <c r="H554" s="26"/>
    </row>
    <row r="555" spans="1:8" ht="13.5" customHeight="1" x14ac:dyDescent="0.25">
      <c r="A555" s="2"/>
      <c r="D555" s="2"/>
      <c r="E555" s="2"/>
      <c r="F555" s="2"/>
      <c r="H555" s="26"/>
    </row>
    <row r="556" spans="1:8" ht="13.5" customHeight="1" x14ac:dyDescent="0.25">
      <c r="A556" s="2"/>
      <c r="D556" s="2"/>
      <c r="E556" s="2"/>
      <c r="F556" s="2"/>
      <c r="H556" s="26"/>
    </row>
    <row r="557" spans="1:8" ht="13.5" customHeight="1" x14ac:dyDescent="0.25">
      <c r="A557" s="2"/>
      <c r="D557" s="2"/>
      <c r="E557" s="2"/>
      <c r="F557" s="2"/>
      <c r="H557" s="26"/>
    </row>
    <row r="558" spans="1:8" ht="13.5" customHeight="1" x14ac:dyDescent="0.25">
      <c r="A558" s="2"/>
      <c r="D558" s="2"/>
      <c r="E558" s="2"/>
      <c r="F558" s="2"/>
      <c r="H558" s="26"/>
    </row>
    <row r="559" spans="1:8" ht="13.5" customHeight="1" x14ac:dyDescent="0.25">
      <c r="A559" s="2"/>
      <c r="D559" s="2"/>
      <c r="E559" s="2"/>
      <c r="F559" s="2"/>
      <c r="H559" s="26"/>
    </row>
    <row r="560" spans="1:8" ht="13.5" customHeight="1" x14ac:dyDescent="0.25">
      <c r="A560" s="2"/>
      <c r="D560" s="2"/>
      <c r="E560" s="2"/>
      <c r="F560" s="2"/>
      <c r="H560" s="26"/>
    </row>
    <row r="561" spans="1:8" ht="13.5" customHeight="1" x14ac:dyDescent="0.25">
      <c r="A561" s="2"/>
      <c r="D561" s="2"/>
      <c r="E561" s="2"/>
      <c r="F561" s="2"/>
      <c r="H561" s="26"/>
    </row>
    <row r="562" spans="1:8" ht="13.5" customHeight="1" x14ac:dyDescent="0.25">
      <c r="A562" s="2"/>
      <c r="D562" s="2"/>
      <c r="E562" s="2"/>
      <c r="F562" s="2"/>
      <c r="H562" s="26"/>
    </row>
    <row r="563" spans="1:8" ht="13.5" customHeight="1" x14ac:dyDescent="0.25">
      <c r="A563" s="2"/>
      <c r="D563" s="2"/>
      <c r="E563" s="2"/>
      <c r="F563" s="2"/>
      <c r="H563" s="26"/>
    </row>
    <row r="564" spans="1:8" ht="13.5" customHeight="1" x14ac:dyDescent="0.25">
      <c r="A564" s="2"/>
      <c r="D564" s="2"/>
      <c r="E564" s="2"/>
      <c r="F564" s="2"/>
      <c r="H564" s="26"/>
    </row>
    <row r="565" spans="1:8" ht="13.5" customHeight="1" x14ac:dyDescent="0.25">
      <c r="A565" s="2"/>
      <c r="D565" s="2"/>
      <c r="E565" s="2"/>
      <c r="F565" s="2"/>
      <c r="H565" s="26"/>
    </row>
    <row r="566" spans="1:8" ht="13.5" customHeight="1" x14ac:dyDescent="0.25">
      <c r="A566" s="2"/>
      <c r="D566" s="2"/>
      <c r="E566" s="2"/>
      <c r="F566" s="2"/>
      <c r="H566" s="26"/>
    </row>
    <row r="567" spans="1:8" ht="13.5" customHeight="1" x14ac:dyDescent="0.25">
      <c r="A567" s="2"/>
      <c r="D567" s="2"/>
      <c r="E567" s="2"/>
      <c r="F567" s="2"/>
      <c r="H567" s="26"/>
    </row>
    <row r="568" spans="1:8" ht="13.5" customHeight="1" x14ac:dyDescent="0.25">
      <c r="A568" s="2"/>
      <c r="D568" s="2"/>
      <c r="E568" s="2"/>
      <c r="F568" s="2"/>
      <c r="H568" s="26"/>
    </row>
    <row r="569" spans="1:8" ht="13.5" customHeight="1" x14ac:dyDescent="0.25">
      <c r="A569" s="2"/>
      <c r="D569" s="2"/>
      <c r="E569" s="2"/>
      <c r="F569" s="2"/>
      <c r="H569" s="26"/>
    </row>
    <row r="570" spans="1:8" ht="13.5" customHeight="1" x14ac:dyDescent="0.25">
      <c r="A570" s="2"/>
      <c r="D570" s="2"/>
      <c r="E570" s="2"/>
      <c r="F570" s="2"/>
      <c r="H570" s="26"/>
    </row>
    <row r="571" spans="1:8" ht="13.5" customHeight="1" x14ac:dyDescent="0.25">
      <c r="A571" s="2"/>
      <c r="D571" s="2"/>
      <c r="E571" s="2"/>
      <c r="F571" s="2"/>
      <c r="H571" s="26"/>
    </row>
    <row r="572" spans="1:8" ht="13.5" customHeight="1" x14ac:dyDescent="0.25">
      <c r="A572" s="2"/>
      <c r="D572" s="2"/>
      <c r="E572" s="2"/>
      <c r="F572" s="2"/>
      <c r="H572" s="26"/>
    </row>
    <row r="573" spans="1:8" ht="13.5" customHeight="1" x14ac:dyDescent="0.25">
      <c r="A573" s="2"/>
      <c r="D573" s="2"/>
      <c r="E573" s="2"/>
      <c r="F573" s="2"/>
      <c r="H573" s="26"/>
    </row>
    <row r="574" spans="1:8" ht="13.5" customHeight="1" x14ac:dyDescent="0.25">
      <c r="A574" s="2"/>
      <c r="D574" s="2"/>
      <c r="E574" s="2"/>
      <c r="F574" s="2"/>
      <c r="H574" s="26"/>
    </row>
    <row r="575" spans="1:8" ht="13.5" customHeight="1" x14ac:dyDescent="0.25">
      <c r="A575" s="2"/>
      <c r="D575" s="2"/>
      <c r="E575" s="2"/>
      <c r="F575" s="2"/>
      <c r="H575" s="26"/>
    </row>
    <row r="576" spans="1:8" ht="13.5" customHeight="1" x14ac:dyDescent="0.25">
      <c r="A576" s="2"/>
      <c r="D576" s="2"/>
      <c r="E576" s="2"/>
      <c r="F576" s="2"/>
      <c r="H576" s="26"/>
    </row>
    <row r="577" spans="1:8" ht="13.5" customHeight="1" x14ac:dyDescent="0.25">
      <c r="A577" s="2"/>
      <c r="D577" s="2"/>
      <c r="E577" s="2"/>
      <c r="F577" s="2"/>
      <c r="H577" s="26"/>
    </row>
    <row r="578" spans="1:8" ht="13.5" customHeight="1" x14ac:dyDescent="0.25">
      <c r="A578" s="2"/>
      <c r="D578" s="2"/>
      <c r="E578" s="2"/>
      <c r="F578" s="2"/>
      <c r="H578" s="26"/>
    </row>
    <row r="579" spans="1:8" ht="13.5" customHeight="1" x14ac:dyDescent="0.25">
      <c r="A579" s="2"/>
      <c r="D579" s="2"/>
      <c r="E579" s="2"/>
      <c r="F579" s="2"/>
      <c r="H579" s="26"/>
    </row>
    <row r="580" spans="1:8" ht="13.5" customHeight="1" x14ac:dyDescent="0.25">
      <c r="A580" s="2"/>
      <c r="D580" s="2"/>
      <c r="E580" s="2"/>
      <c r="F580" s="2"/>
      <c r="H580" s="26"/>
    </row>
    <row r="581" spans="1:8" ht="13.5" customHeight="1" x14ac:dyDescent="0.25">
      <c r="A581" s="2"/>
      <c r="D581" s="2"/>
      <c r="E581" s="2"/>
      <c r="F581" s="2"/>
      <c r="H581" s="26"/>
    </row>
    <row r="582" spans="1:8" ht="13.5" customHeight="1" x14ac:dyDescent="0.25">
      <c r="A582" s="2"/>
      <c r="D582" s="2"/>
      <c r="E582" s="2"/>
      <c r="F582" s="2"/>
      <c r="H582" s="26"/>
    </row>
    <row r="583" spans="1:8" ht="13.5" customHeight="1" x14ac:dyDescent="0.25">
      <c r="A583" s="2"/>
      <c r="D583" s="2"/>
      <c r="E583" s="2"/>
      <c r="F583" s="2"/>
      <c r="H583" s="26"/>
    </row>
    <row r="584" spans="1:8" ht="13.5" customHeight="1" x14ac:dyDescent="0.25">
      <c r="A584" s="2"/>
      <c r="D584" s="2"/>
      <c r="E584" s="2"/>
      <c r="F584" s="2"/>
      <c r="H584" s="26"/>
    </row>
    <row r="585" spans="1:8" ht="13.5" customHeight="1" x14ac:dyDescent="0.25">
      <c r="A585" s="2"/>
      <c r="D585" s="2"/>
      <c r="E585" s="2"/>
      <c r="F585" s="2"/>
      <c r="H585" s="26"/>
    </row>
    <row r="586" spans="1:8" ht="13.5" customHeight="1" x14ac:dyDescent="0.25">
      <c r="A586" s="2"/>
      <c r="D586" s="2"/>
      <c r="E586" s="2"/>
      <c r="F586" s="2"/>
      <c r="H586" s="26"/>
    </row>
    <row r="587" spans="1:8" ht="13.5" customHeight="1" x14ac:dyDescent="0.25">
      <c r="A587" s="2"/>
      <c r="D587" s="2"/>
      <c r="E587" s="2"/>
      <c r="F587" s="2"/>
      <c r="H587" s="26"/>
    </row>
    <row r="588" spans="1:8" ht="13.5" customHeight="1" x14ac:dyDescent="0.25">
      <c r="A588" s="2"/>
      <c r="D588" s="2"/>
      <c r="E588" s="2"/>
      <c r="F588" s="2"/>
      <c r="H588" s="26"/>
    </row>
    <row r="589" spans="1:8" ht="13.5" customHeight="1" x14ac:dyDescent="0.25">
      <c r="A589" s="2"/>
      <c r="D589" s="2"/>
      <c r="E589" s="2"/>
      <c r="F589" s="2"/>
      <c r="H589" s="26"/>
    </row>
    <row r="590" spans="1:8" ht="13.5" customHeight="1" x14ac:dyDescent="0.25">
      <c r="A590" s="2"/>
      <c r="D590" s="2"/>
      <c r="E590" s="2"/>
      <c r="F590" s="2"/>
      <c r="H590" s="26"/>
    </row>
    <row r="591" spans="1:8" ht="13.5" customHeight="1" x14ac:dyDescent="0.25">
      <c r="A591" s="2"/>
      <c r="D591" s="2"/>
      <c r="E591" s="2"/>
      <c r="F591" s="2"/>
      <c r="H591" s="26"/>
    </row>
    <row r="592" spans="1:8" ht="13.5" customHeight="1" x14ac:dyDescent="0.25">
      <c r="A592" s="2"/>
      <c r="D592" s="2"/>
      <c r="E592" s="2"/>
      <c r="F592" s="2"/>
      <c r="H592" s="26"/>
    </row>
    <row r="593" spans="1:8" ht="13.5" customHeight="1" x14ac:dyDescent="0.25">
      <c r="A593" s="2"/>
      <c r="D593" s="2"/>
      <c r="E593" s="2"/>
      <c r="F593" s="2"/>
      <c r="H593" s="26"/>
    </row>
    <row r="594" spans="1:8" ht="13.5" customHeight="1" x14ac:dyDescent="0.25">
      <c r="A594" s="2"/>
      <c r="D594" s="2"/>
      <c r="E594" s="2"/>
      <c r="F594" s="2"/>
      <c r="H594" s="26"/>
    </row>
    <row r="595" spans="1:8" ht="13.5" customHeight="1" x14ac:dyDescent="0.25">
      <c r="A595" s="2"/>
      <c r="D595" s="2"/>
      <c r="E595" s="2"/>
      <c r="F595" s="2"/>
      <c r="H595" s="26"/>
    </row>
    <row r="596" spans="1:8" ht="13.5" customHeight="1" x14ac:dyDescent="0.25">
      <c r="A596" s="2"/>
      <c r="D596" s="2"/>
      <c r="E596" s="2"/>
      <c r="F596" s="2"/>
      <c r="H596" s="26"/>
    </row>
    <row r="597" spans="1:8" ht="13.5" customHeight="1" x14ac:dyDescent="0.25">
      <c r="A597" s="2"/>
      <c r="D597" s="2"/>
      <c r="E597" s="2"/>
      <c r="F597" s="2"/>
      <c r="H597" s="26"/>
    </row>
    <row r="598" spans="1:8" ht="13.5" customHeight="1" x14ac:dyDescent="0.25">
      <c r="A598" s="2"/>
      <c r="D598" s="2"/>
      <c r="E598" s="2"/>
      <c r="F598" s="2"/>
      <c r="H598" s="26"/>
    </row>
    <row r="599" spans="1:8" ht="13.5" customHeight="1" x14ac:dyDescent="0.25">
      <c r="A599" s="2"/>
      <c r="D599" s="2"/>
      <c r="E599" s="2"/>
      <c r="F599" s="2"/>
      <c r="H599" s="26"/>
    </row>
    <row r="600" spans="1:8" ht="13.5" customHeight="1" x14ac:dyDescent="0.25">
      <c r="A600" s="2"/>
      <c r="D600" s="2"/>
      <c r="E600" s="2"/>
      <c r="F600" s="2"/>
      <c r="H600" s="26"/>
    </row>
    <row r="601" spans="1:8" ht="13.5" customHeight="1" x14ac:dyDescent="0.25">
      <c r="A601" s="2"/>
      <c r="D601" s="2"/>
      <c r="E601" s="2"/>
      <c r="F601" s="2"/>
      <c r="H601" s="26"/>
    </row>
    <row r="602" spans="1:8" ht="13.5" customHeight="1" x14ac:dyDescent="0.25">
      <c r="A602" s="2"/>
      <c r="D602" s="2"/>
      <c r="E602" s="2"/>
      <c r="F602" s="2"/>
      <c r="H602" s="26"/>
    </row>
    <row r="603" spans="1:8" ht="13.5" customHeight="1" x14ac:dyDescent="0.25">
      <c r="A603" s="2"/>
      <c r="D603" s="2"/>
      <c r="E603" s="2"/>
      <c r="F603" s="2"/>
      <c r="H603" s="26"/>
    </row>
    <row r="604" spans="1:8" ht="13.5" customHeight="1" x14ac:dyDescent="0.25">
      <c r="A604" s="2"/>
      <c r="D604" s="2"/>
      <c r="E604" s="2"/>
      <c r="F604" s="2"/>
      <c r="H604" s="26"/>
    </row>
    <row r="605" spans="1:8" ht="13.5" customHeight="1" x14ac:dyDescent="0.25">
      <c r="A605" s="2"/>
      <c r="D605" s="2"/>
      <c r="E605" s="2"/>
      <c r="F605" s="2"/>
      <c r="H605" s="26"/>
    </row>
    <row r="606" spans="1:8" ht="13.5" customHeight="1" x14ac:dyDescent="0.25">
      <c r="A606" s="2"/>
      <c r="D606" s="2"/>
      <c r="E606" s="2"/>
      <c r="F606" s="2"/>
      <c r="H606" s="26"/>
    </row>
    <row r="607" spans="1:8" ht="13.5" customHeight="1" x14ac:dyDescent="0.25">
      <c r="A607" s="2"/>
      <c r="D607" s="2"/>
      <c r="E607" s="2"/>
      <c r="F607" s="2"/>
      <c r="H607" s="26"/>
    </row>
    <row r="608" spans="1:8" ht="13.5" customHeight="1" x14ac:dyDescent="0.25">
      <c r="A608" s="2"/>
      <c r="D608" s="2"/>
      <c r="E608" s="2"/>
      <c r="F608" s="2"/>
      <c r="H608" s="26"/>
    </row>
    <row r="609" spans="1:8" ht="13.5" customHeight="1" x14ac:dyDescent="0.25">
      <c r="A609" s="2"/>
      <c r="D609" s="2"/>
      <c r="E609" s="2"/>
      <c r="F609" s="2"/>
      <c r="H609" s="26"/>
    </row>
    <row r="610" spans="1:8" ht="13.5" customHeight="1" x14ac:dyDescent="0.25">
      <c r="A610" s="2"/>
      <c r="D610" s="2"/>
      <c r="E610" s="2"/>
      <c r="F610" s="2"/>
      <c r="H610" s="26"/>
    </row>
    <row r="611" spans="1:8" ht="13.5" customHeight="1" x14ac:dyDescent="0.25">
      <c r="A611" s="2"/>
      <c r="D611" s="2"/>
      <c r="E611" s="2"/>
      <c r="F611" s="2"/>
      <c r="H611" s="26"/>
    </row>
    <row r="612" spans="1:8" ht="13.5" customHeight="1" x14ac:dyDescent="0.25">
      <c r="A612" s="2"/>
      <c r="D612" s="2"/>
      <c r="E612" s="2"/>
      <c r="F612" s="2"/>
      <c r="H612" s="26"/>
    </row>
    <row r="613" spans="1:8" ht="13.5" customHeight="1" x14ac:dyDescent="0.25">
      <c r="A613" s="2"/>
      <c r="D613" s="2"/>
      <c r="E613" s="2"/>
      <c r="F613" s="2"/>
      <c r="H613" s="26"/>
    </row>
    <row r="614" spans="1:8" ht="13.5" customHeight="1" x14ac:dyDescent="0.25">
      <c r="A614" s="2"/>
      <c r="D614" s="2"/>
      <c r="E614" s="2"/>
      <c r="F614" s="2"/>
      <c r="H614" s="26"/>
    </row>
    <row r="615" spans="1:8" ht="13.5" customHeight="1" x14ac:dyDescent="0.25">
      <c r="A615" s="2"/>
      <c r="D615" s="2"/>
      <c r="E615" s="2"/>
      <c r="F615" s="2"/>
      <c r="H615" s="26"/>
    </row>
    <row r="616" spans="1:8" ht="13.5" customHeight="1" x14ac:dyDescent="0.25">
      <c r="A616" s="2"/>
      <c r="D616" s="2"/>
      <c r="E616" s="2"/>
      <c r="F616" s="2"/>
      <c r="H616" s="26"/>
    </row>
    <row r="617" spans="1:8" ht="13.5" customHeight="1" x14ac:dyDescent="0.25">
      <c r="A617" s="2"/>
      <c r="D617" s="2"/>
      <c r="E617" s="2"/>
      <c r="F617" s="2"/>
      <c r="H617" s="26"/>
    </row>
    <row r="618" spans="1:8" ht="13.5" customHeight="1" x14ac:dyDescent="0.25">
      <c r="A618" s="2"/>
      <c r="D618" s="2"/>
      <c r="E618" s="2"/>
      <c r="F618" s="2"/>
      <c r="H618" s="26"/>
    </row>
    <row r="619" spans="1:8" ht="13.5" customHeight="1" x14ac:dyDescent="0.25">
      <c r="A619" s="2"/>
      <c r="D619" s="2"/>
      <c r="E619" s="2"/>
      <c r="F619" s="2"/>
      <c r="H619" s="26"/>
    </row>
    <row r="620" spans="1:8" ht="13.5" customHeight="1" x14ac:dyDescent="0.25">
      <c r="A620" s="2"/>
      <c r="D620" s="2"/>
      <c r="E620" s="2"/>
      <c r="F620" s="2"/>
      <c r="H620" s="26"/>
    </row>
    <row r="621" spans="1:8" ht="13.5" customHeight="1" x14ac:dyDescent="0.25">
      <c r="A621" s="2"/>
      <c r="D621" s="2"/>
      <c r="E621" s="2"/>
      <c r="F621" s="2"/>
      <c r="H621" s="26"/>
    </row>
    <row r="622" spans="1:8" ht="13.5" customHeight="1" x14ac:dyDescent="0.25">
      <c r="A622" s="2"/>
      <c r="D622" s="2"/>
      <c r="E622" s="2"/>
      <c r="F622" s="2"/>
      <c r="H622" s="26"/>
    </row>
    <row r="623" spans="1:8" ht="13.5" customHeight="1" x14ac:dyDescent="0.25">
      <c r="A623" s="2"/>
      <c r="D623" s="2"/>
      <c r="E623" s="2"/>
      <c r="F623" s="2"/>
      <c r="H623" s="26"/>
    </row>
    <row r="624" spans="1:8" ht="13.5" customHeight="1" x14ac:dyDescent="0.25">
      <c r="A624" s="2"/>
      <c r="D624" s="2"/>
      <c r="E624" s="2"/>
      <c r="F624" s="2"/>
      <c r="H624" s="26"/>
    </row>
    <row r="625" spans="1:8" ht="13.5" customHeight="1" x14ac:dyDescent="0.25">
      <c r="A625" s="2"/>
      <c r="D625" s="2"/>
      <c r="E625" s="2"/>
      <c r="F625" s="2"/>
      <c r="H625" s="26"/>
    </row>
    <row r="626" spans="1:8" ht="13.5" customHeight="1" x14ac:dyDescent="0.25">
      <c r="A626" s="2"/>
      <c r="D626" s="2"/>
      <c r="E626" s="2"/>
      <c r="F626" s="2"/>
      <c r="H626" s="26"/>
    </row>
    <row r="627" spans="1:8" ht="13.5" customHeight="1" x14ac:dyDescent="0.25">
      <c r="A627" s="2"/>
      <c r="D627" s="2"/>
      <c r="E627" s="2"/>
      <c r="F627" s="2"/>
      <c r="H627" s="26"/>
    </row>
    <row r="628" spans="1:8" ht="13.5" customHeight="1" x14ac:dyDescent="0.25">
      <c r="A628" s="2"/>
      <c r="D628" s="2"/>
      <c r="E628" s="2"/>
      <c r="F628" s="2"/>
      <c r="H628" s="26"/>
    </row>
    <row r="629" spans="1:8" ht="13.5" customHeight="1" x14ac:dyDescent="0.25">
      <c r="A629" s="2"/>
      <c r="D629" s="2"/>
      <c r="E629" s="2"/>
      <c r="F629" s="2"/>
      <c r="H629" s="26"/>
    </row>
    <row r="630" spans="1:8" ht="13.5" customHeight="1" x14ac:dyDescent="0.25">
      <c r="A630" s="2"/>
      <c r="D630" s="2"/>
      <c r="E630" s="2"/>
      <c r="F630" s="2"/>
      <c r="H630" s="26"/>
    </row>
    <row r="631" spans="1:8" ht="13.5" customHeight="1" x14ac:dyDescent="0.25">
      <c r="A631" s="2"/>
      <c r="D631" s="2"/>
      <c r="E631" s="2"/>
      <c r="F631" s="2"/>
      <c r="H631" s="26"/>
    </row>
    <row r="632" spans="1:8" ht="13.5" customHeight="1" x14ac:dyDescent="0.25">
      <c r="A632" s="2"/>
      <c r="D632" s="2"/>
      <c r="E632" s="2"/>
      <c r="F632" s="2"/>
      <c r="H632" s="26"/>
    </row>
    <row r="633" spans="1:8" ht="13.5" customHeight="1" x14ac:dyDescent="0.25">
      <c r="A633" s="2"/>
      <c r="D633" s="2"/>
      <c r="E633" s="2"/>
      <c r="F633" s="2"/>
      <c r="H633" s="26"/>
    </row>
    <row r="634" spans="1:8" ht="13.5" customHeight="1" x14ac:dyDescent="0.25">
      <c r="A634" s="2"/>
      <c r="D634" s="2"/>
      <c r="E634" s="2"/>
      <c r="F634" s="2"/>
      <c r="H634" s="26"/>
    </row>
    <row r="635" spans="1:8" ht="13.5" customHeight="1" x14ac:dyDescent="0.25">
      <c r="A635" s="2"/>
      <c r="D635" s="2"/>
      <c r="E635" s="2"/>
      <c r="F635" s="2"/>
      <c r="H635" s="26"/>
    </row>
    <row r="636" spans="1:8" ht="13.5" customHeight="1" x14ac:dyDescent="0.25">
      <c r="A636" s="2"/>
      <c r="D636" s="2"/>
      <c r="E636" s="2"/>
      <c r="F636" s="2"/>
      <c r="H636" s="26"/>
    </row>
    <row r="637" spans="1:8" ht="13.5" customHeight="1" x14ac:dyDescent="0.25">
      <c r="A637" s="2"/>
      <c r="D637" s="2"/>
      <c r="E637" s="2"/>
      <c r="F637" s="2"/>
      <c r="H637" s="26"/>
    </row>
    <row r="638" spans="1:8" ht="13.5" customHeight="1" x14ac:dyDescent="0.25">
      <c r="A638" s="2"/>
      <c r="D638" s="2"/>
      <c r="E638" s="2"/>
      <c r="F638" s="2"/>
      <c r="H638" s="26"/>
    </row>
    <row r="639" spans="1:8" ht="13.5" customHeight="1" x14ac:dyDescent="0.25">
      <c r="A639" s="2"/>
      <c r="D639" s="2"/>
      <c r="E639" s="2"/>
      <c r="F639" s="2"/>
      <c r="H639" s="26"/>
    </row>
    <row r="640" spans="1:8" ht="13.5" customHeight="1" x14ac:dyDescent="0.25">
      <c r="A640" s="2"/>
      <c r="D640" s="2"/>
      <c r="E640" s="2"/>
      <c r="F640" s="2"/>
      <c r="H640" s="26"/>
    </row>
    <row r="641" spans="1:8" ht="13.5" customHeight="1" x14ac:dyDescent="0.25">
      <c r="A641" s="2"/>
      <c r="D641" s="2"/>
      <c r="E641" s="2"/>
      <c r="F641" s="2"/>
      <c r="H641" s="26"/>
    </row>
    <row r="642" spans="1:8" ht="13.5" customHeight="1" x14ac:dyDescent="0.25">
      <c r="A642" s="2"/>
      <c r="D642" s="2"/>
      <c r="E642" s="2"/>
      <c r="F642" s="2"/>
      <c r="H642" s="26"/>
    </row>
    <row r="643" spans="1:8" ht="13.5" customHeight="1" x14ac:dyDescent="0.25">
      <c r="A643" s="2"/>
      <c r="D643" s="2"/>
      <c r="E643" s="2"/>
      <c r="F643" s="2"/>
      <c r="H643" s="26"/>
    </row>
    <row r="644" spans="1:8" ht="13.5" customHeight="1" x14ac:dyDescent="0.25">
      <c r="A644" s="2"/>
      <c r="D644" s="2"/>
      <c r="E644" s="2"/>
      <c r="F644" s="2"/>
      <c r="H644" s="26"/>
    </row>
    <row r="645" spans="1:8" ht="13.5" customHeight="1" x14ac:dyDescent="0.25">
      <c r="A645" s="2"/>
      <c r="D645" s="2"/>
      <c r="E645" s="2"/>
      <c r="F645" s="2"/>
      <c r="H645" s="26"/>
    </row>
    <row r="646" spans="1:8" ht="13.5" customHeight="1" x14ac:dyDescent="0.25">
      <c r="A646" s="2"/>
      <c r="D646" s="2"/>
      <c r="E646" s="2"/>
      <c r="F646" s="2"/>
      <c r="H646" s="26"/>
    </row>
    <row r="647" spans="1:8" ht="13.5" customHeight="1" x14ac:dyDescent="0.25">
      <c r="A647" s="2"/>
      <c r="D647" s="2"/>
      <c r="E647" s="2"/>
      <c r="F647" s="2"/>
      <c r="H647" s="26"/>
    </row>
    <row r="648" spans="1:8" ht="13.5" customHeight="1" x14ac:dyDescent="0.25">
      <c r="A648" s="2"/>
      <c r="D648" s="2"/>
      <c r="E648" s="2"/>
      <c r="F648" s="2"/>
      <c r="H648" s="26"/>
    </row>
    <row r="649" spans="1:8" ht="13.5" customHeight="1" x14ac:dyDescent="0.25">
      <c r="A649" s="2"/>
      <c r="D649" s="2"/>
      <c r="E649" s="2"/>
      <c r="F649" s="2"/>
      <c r="H649" s="26"/>
    </row>
    <row r="650" spans="1:8" ht="13.5" customHeight="1" x14ac:dyDescent="0.25">
      <c r="A650" s="2"/>
      <c r="D650" s="2"/>
      <c r="E650" s="2"/>
      <c r="F650" s="2"/>
      <c r="H650" s="26"/>
    </row>
    <row r="651" spans="1:8" ht="13.5" customHeight="1" x14ac:dyDescent="0.25">
      <c r="A651" s="2"/>
      <c r="D651" s="2"/>
      <c r="E651" s="2"/>
      <c r="F651" s="2"/>
      <c r="H651" s="26"/>
    </row>
    <row r="652" spans="1:8" ht="13.5" customHeight="1" x14ac:dyDescent="0.25">
      <c r="A652" s="2"/>
      <c r="D652" s="2"/>
      <c r="E652" s="2"/>
      <c r="F652" s="2"/>
      <c r="H652" s="26"/>
    </row>
    <row r="653" spans="1:8" ht="13.5" customHeight="1" x14ac:dyDescent="0.25">
      <c r="A653" s="2"/>
      <c r="D653" s="2"/>
      <c r="E653" s="2"/>
      <c r="F653" s="2"/>
      <c r="H653" s="26"/>
    </row>
    <row r="654" spans="1:8" ht="13.5" customHeight="1" x14ac:dyDescent="0.25">
      <c r="A654" s="2"/>
      <c r="D654" s="2"/>
      <c r="E654" s="2"/>
      <c r="F654" s="2"/>
      <c r="H654" s="26"/>
    </row>
    <row r="655" spans="1:8" ht="13.5" customHeight="1" x14ac:dyDescent="0.25">
      <c r="A655" s="2"/>
      <c r="D655" s="2"/>
      <c r="E655" s="2"/>
      <c r="F655" s="2"/>
      <c r="H655" s="26"/>
    </row>
    <row r="656" spans="1:8" ht="13.5" customHeight="1" x14ac:dyDescent="0.25">
      <c r="A656" s="2"/>
      <c r="D656" s="2"/>
      <c r="E656" s="2"/>
      <c r="F656" s="2"/>
      <c r="H656" s="26"/>
    </row>
    <row r="657" spans="1:8" ht="13.5" customHeight="1" x14ac:dyDescent="0.25">
      <c r="A657" s="2"/>
      <c r="D657" s="2"/>
      <c r="E657" s="2"/>
      <c r="F657" s="2"/>
      <c r="H657" s="26"/>
    </row>
    <row r="658" spans="1:8" ht="13.5" customHeight="1" x14ac:dyDescent="0.25">
      <c r="A658" s="2"/>
      <c r="D658" s="2"/>
      <c r="E658" s="2"/>
      <c r="F658" s="2"/>
      <c r="H658" s="26"/>
    </row>
    <row r="659" spans="1:8" ht="13.5" customHeight="1" x14ac:dyDescent="0.25">
      <c r="A659" s="2"/>
      <c r="D659" s="2"/>
      <c r="E659" s="2"/>
      <c r="F659" s="2"/>
      <c r="H659" s="26"/>
    </row>
    <row r="660" spans="1:8" ht="13.5" customHeight="1" x14ac:dyDescent="0.25">
      <c r="A660" s="2"/>
      <c r="D660" s="2"/>
      <c r="E660" s="2"/>
      <c r="F660" s="2"/>
      <c r="H660" s="26"/>
    </row>
    <row r="661" spans="1:8" ht="13.5" customHeight="1" x14ac:dyDescent="0.25">
      <c r="A661" s="2"/>
      <c r="D661" s="2"/>
      <c r="E661" s="2"/>
      <c r="F661" s="2"/>
      <c r="H661" s="26"/>
    </row>
    <row r="662" spans="1:8" ht="13.5" customHeight="1" x14ac:dyDescent="0.25">
      <c r="A662" s="2"/>
      <c r="D662" s="2"/>
      <c r="E662" s="2"/>
      <c r="F662" s="2"/>
      <c r="H662" s="26"/>
    </row>
    <row r="663" spans="1:8" ht="13.5" customHeight="1" x14ac:dyDescent="0.25">
      <c r="A663" s="2"/>
      <c r="D663" s="2"/>
      <c r="E663" s="2"/>
      <c r="F663" s="2"/>
      <c r="H663" s="26"/>
    </row>
    <row r="664" spans="1:8" ht="13.5" customHeight="1" x14ac:dyDescent="0.25">
      <c r="A664" s="2"/>
      <c r="D664" s="2"/>
      <c r="E664" s="2"/>
      <c r="F664" s="2"/>
      <c r="H664" s="26"/>
    </row>
    <row r="665" spans="1:8" ht="13.5" customHeight="1" x14ac:dyDescent="0.25">
      <c r="A665" s="2"/>
      <c r="D665" s="2"/>
      <c r="E665" s="2"/>
      <c r="F665" s="2"/>
      <c r="H665" s="26"/>
    </row>
    <row r="666" spans="1:8" ht="13.5" customHeight="1" x14ac:dyDescent="0.25">
      <c r="A666" s="2"/>
      <c r="D666" s="2"/>
      <c r="E666" s="2"/>
      <c r="F666" s="2"/>
      <c r="H666" s="26"/>
    </row>
    <row r="667" spans="1:8" ht="13.5" customHeight="1" x14ac:dyDescent="0.25">
      <c r="A667" s="2"/>
      <c r="D667" s="2"/>
      <c r="E667" s="2"/>
      <c r="F667" s="2"/>
      <c r="H667" s="26"/>
    </row>
    <row r="668" spans="1:8" ht="13.5" customHeight="1" x14ac:dyDescent="0.25">
      <c r="A668" s="2"/>
      <c r="D668" s="2"/>
      <c r="E668" s="2"/>
      <c r="F668" s="2"/>
      <c r="H668" s="26"/>
    </row>
    <row r="669" spans="1:8" ht="13.5" customHeight="1" x14ac:dyDescent="0.25">
      <c r="A669" s="2"/>
      <c r="D669" s="2"/>
      <c r="E669" s="2"/>
      <c r="F669" s="2"/>
      <c r="H669" s="26"/>
    </row>
    <row r="670" spans="1:8" ht="13.5" customHeight="1" x14ac:dyDescent="0.25">
      <c r="A670" s="2"/>
      <c r="D670" s="2"/>
      <c r="E670" s="2"/>
      <c r="F670" s="2"/>
      <c r="H670" s="26"/>
    </row>
    <row r="671" spans="1:8" ht="13.5" customHeight="1" x14ac:dyDescent="0.25">
      <c r="A671" s="2"/>
      <c r="D671" s="2"/>
      <c r="E671" s="2"/>
      <c r="F671" s="2"/>
      <c r="H671" s="26"/>
    </row>
    <row r="672" spans="1:8" ht="13.5" customHeight="1" x14ac:dyDescent="0.25">
      <c r="A672" s="2"/>
      <c r="D672" s="2"/>
      <c r="E672" s="2"/>
      <c r="F672" s="2"/>
      <c r="H672" s="26"/>
    </row>
    <row r="673" spans="1:8" ht="13.5" customHeight="1" x14ac:dyDescent="0.25">
      <c r="A673" s="2"/>
      <c r="D673" s="2"/>
      <c r="E673" s="2"/>
      <c r="F673" s="2"/>
      <c r="H673" s="26"/>
    </row>
    <row r="674" spans="1:8" ht="13.5" customHeight="1" x14ac:dyDescent="0.25">
      <c r="A674" s="2"/>
      <c r="D674" s="2"/>
      <c r="E674" s="2"/>
      <c r="F674" s="2"/>
      <c r="H674" s="26"/>
    </row>
    <row r="675" spans="1:8" ht="13.5" customHeight="1" x14ac:dyDescent="0.25">
      <c r="A675" s="2"/>
      <c r="D675" s="2"/>
      <c r="E675" s="2"/>
      <c r="F675" s="2"/>
      <c r="H675" s="26"/>
    </row>
    <row r="676" spans="1:8" ht="13.5" customHeight="1" x14ac:dyDescent="0.25">
      <c r="A676" s="2"/>
      <c r="D676" s="2"/>
      <c r="E676" s="2"/>
      <c r="F676" s="2"/>
      <c r="H676" s="26"/>
    </row>
    <row r="677" spans="1:8" ht="13.5" customHeight="1" x14ac:dyDescent="0.25">
      <c r="A677" s="2"/>
      <c r="D677" s="2"/>
      <c r="E677" s="2"/>
      <c r="F677" s="2"/>
      <c r="H677" s="26"/>
    </row>
    <row r="678" spans="1:8" ht="13.5" customHeight="1" x14ac:dyDescent="0.25">
      <c r="A678" s="2"/>
      <c r="D678" s="2"/>
      <c r="E678" s="2"/>
      <c r="F678" s="2"/>
      <c r="H678" s="26"/>
    </row>
    <row r="679" spans="1:8" ht="13.5" customHeight="1" x14ac:dyDescent="0.25">
      <c r="A679" s="2"/>
      <c r="D679" s="2"/>
      <c r="E679" s="2"/>
      <c r="F679" s="2"/>
      <c r="H679" s="26"/>
    </row>
    <row r="680" spans="1:8" ht="13.5" customHeight="1" x14ac:dyDescent="0.25">
      <c r="A680" s="2"/>
      <c r="D680" s="2"/>
      <c r="E680" s="2"/>
      <c r="F680" s="2"/>
      <c r="H680" s="26"/>
    </row>
    <row r="681" spans="1:8" ht="13.5" customHeight="1" x14ac:dyDescent="0.25">
      <c r="A681" s="2"/>
      <c r="D681" s="2"/>
      <c r="E681" s="2"/>
      <c r="F681" s="2"/>
      <c r="H681" s="26"/>
    </row>
    <row r="682" spans="1:8" ht="13.5" customHeight="1" x14ac:dyDescent="0.25">
      <c r="A682" s="2"/>
      <c r="D682" s="2"/>
      <c r="E682" s="2"/>
      <c r="F682" s="2"/>
      <c r="H682" s="26"/>
    </row>
    <row r="683" spans="1:8" ht="13.5" customHeight="1" x14ac:dyDescent="0.25">
      <c r="A683" s="2"/>
      <c r="D683" s="2"/>
      <c r="E683" s="2"/>
      <c r="F683" s="2"/>
      <c r="H683" s="26"/>
    </row>
    <row r="684" spans="1:8" ht="13.5" customHeight="1" x14ac:dyDescent="0.25">
      <c r="A684" s="2"/>
      <c r="D684" s="2"/>
      <c r="E684" s="2"/>
      <c r="F684" s="2"/>
      <c r="H684" s="26"/>
    </row>
    <row r="685" spans="1:8" ht="13.5" customHeight="1" x14ac:dyDescent="0.25">
      <c r="A685" s="2"/>
      <c r="D685" s="2"/>
      <c r="E685" s="2"/>
      <c r="F685" s="2"/>
      <c r="H685" s="26"/>
    </row>
    <row r="686" spans="1:8" ht="13.5" customHeight="1" x14ac:dyDescent="0.25">
      <c r="A686" s="2"/>
      <c r="D686" s="2"/>
      <c r="E686" s="2"/>
      <c r="F686" s="2"/>
      <c r="H686" s="26"/>
    </row>
    <row r="687" spans="1:8" ht="13.5" customHeight="1" x14ac:dyDescent="0.25">
      <c r="A687" s="2"/>
      <c r="D687" s="2"/>
      <c r="E687" s="2"/>
      <c r="F687" s="2"/>
      <c r="H687" s="26"/>
    </row>
    <row r="688" spans="1:8" ht="13.5" customHeight="1" x14ac:dyDescent="0.25">
      <c r="A688" s="2"/>
      <c r="D688" s="2"/>
      <c r="E688" s="2"/>
      <c r="F688" s="2"/>
      <c r="H688" s="26"/>
    </row>
    <row r="689" spans="1:8" ht="13.5" customHeight="1" x14ac:dyDescent="0.25">
      <c r="A689" s="2"/>
      <c r="D689" s="2"/>
      <c r="E689" s="2"/>
      <c r="F689" s="2"/>
      <c r="H689" s="26"/>
    </row>
    <row r="690" spans="1:8" ht="13.5" customHeight="1" x14ac:dyDescent="0.25">
      <c r="A690" s="2"/>
      <c r="D690" s="2"/>
      <c r="E690" s="2"/>
      <c r="F690" s="2"/>
      <c r="H690" s="26"/>
    </row>
    <row r="691" spans="1:8" ht="13.5" customHeight="1" x14ac:dyDescent="0.25">
      <c r="A691" s="2"/>
      <c r="D691" s="2"/>
      <c r="E691" s="2"/>
      <c r="F691" s="2"/>
      <c r="H691" s="26"/>
    </row>
    <row r="692" spans="1:8" ht="13.5" customHeight="1" x14ac:dyDescent="0.25">
      <c r="A692" s="2"/>
      <c r="D692" s="2"/>
      <c r="E692" s="2"/>
      <c r="F692" s="2"/>
      <c r="H692" s="26"/>
    </row>
    <row r="693" spans="1:8" ht="13.5" customHeight="1" x14ac:dyDescent="0.25">
      <c r="A693" s="2"/>
      <c r="D693" s="2"/>
      <c r="E693" s="2"/>
      <c r="F693" s="2"/>
      <c r="H693" s="26"/>
    </row>
    <row r="694" spans="1:8" ht="13.5" customHeight="1" x14ac:dyDescent="0.25">
      <c r="A694" s="2"/>
      <c r="D694" s="2"/>
      <c r="E694" s="2"/>
      <c r="F694" s="2"/>
      <c r="H694" s="26"/>
    </row>
    <row r="695" spans="1:8" ht="13.5" customHeight="1" x14ac:dyDescent="0.25">
      <c r="A695" s="2"/>
      <c r="D695" s="2"/>
      <c r="E695" s="2"/>
      <c r="F695" s="2"/>
      <c r="H695" s="26"/>
    </row>
    <row r="696" spans="1:8" ht="13.5" customHeight="1" x14ac:dyDescent="0.25">
      <c r="A696" s="2"/>
      <c r="D696" s="2"/>
      <c r="E696" s="2"/>
      <c r="F696" s="2"/>
      <c r="H696" s="26"/>
    </row>
    <row r="697" spans="1:8" ht="13.5" customHeight="1" x14ac:dyDescent="0.25">
      <c r="A697" s="2"/>
      <c r="D697" s="2"/>
      <c r="E697" s="2"/>
      <c r="F697" s="2"/>
      <c r="H697" s="26"/>
    </row>
    <row r="698" spans="1:8" ht="13.5" customHeight="1" x14ac:dyDescent="0.25">
      <c r="A698" s="2"/>
      <c r="D698" s="2"/>
      <c r="E698" s="2"/>
      <c r="F698" s="2"/>
      <c r="H698" s="26"/>
    </row>
    <row r="699" spans="1:8" ht="13.5" customHeight="1" x14ac:dyDescent="0.25">
      <c r="A699" s="2"/>
      <c r="D699" s="2"/>
      <c r="E699" s="2"/>
      <c r="F699" s="2"/>
      <c r="H699" s="26"/>
    </row>
    <row r="700" spans="1:8" ht="13.5" customHeight="1" x14ac:dyDescent="0.25">
      <c r="A700" s="2"/>
      <c r="D700" s="2"/>
      <c r="E700" s="2"/>
      <c r="F700" s="2"/>
      <c r="H700" s="26"/>
    </row>
    <row r="701" spans="1:8" ht="13.5" customHeight="1" x14ac:dyDescent="0.25">
      <c r="A701" s="2"/>
      <c r="D701" s="2"/>
      <c r="E701" s="2"/>
      <c r="F701" s="2"/>
      <c r="H701" s="26"/>
    </row>
    <row r="702" spans="1:8" ht="13.5" customHeight="1" x14ac:dyDescent="0.25">
      <c r="A702" s="2"/>
      <c r="D702" s="2"/>
      <c r="E702" s="2"/>
      <c r="F702" s="2"/>
      <c r="H702" s="26"/>
    </row>
    <row r="703" spans="1:8" ht="13.5" customHeight="1" x14ac:dyDescent="0.25">
      <c r="A703" s="2"/>
      <c r="D703" s="2"/>
      <c r="E703" s="2"/>
      <c r="F703" s="2"/>
      <c r="H703" s="26"/>
    </row>
    <row r="704" spans="1:8" ht="13.5" customHeight="1" x14ac:dyDescent="0.25">
      <c r="A704" s="2"/>
      <c r="D704" s="2"/>
      <c r="E704" s="2"/>
      <c r="F704" s="2"/>
      <c r="H704" s="26"/>
    </row>
    <row r="705" spans="1:8" ht="13.5" customHeight="1" x14ac:dyDescent="0.25">
      <c r="A705" s="2"/>
      <c r="D705" s="2"/>
      <c r="E705" s="2"/>
      <c r="F705" s="2"/>
      <c r="H705" s="26"/>
    </row>
    <row r="706" spans="1:8" ht="13.5" customHeight="1" x14ac:dyDescent="0.25">
      <c r="A706" s="2"/>
      <c r="D706" s="2"/>
      <c r="E706" s="2"/>
      <c r="F706" s="2"/>
      <c r="H706" s="26"/>
    </row>
    <row r="707" spans="1:8" ht="13.5" customHeight="1" x14ac:dyDescent="0.25">
      <c r="A707" s="2"/>
      <c r="D707" s="2"/>
      <c r="E707" s="2"/>
      <c r="F707" s="2"/>
      <c r="H707" s="26"/>
    </row>
    <row r="708" spans="1:8" ht="13.5" customHeight="1" x14ac:dyDescent="0.25">
      <c r="A708" s="2"/>
      <c r="D708" s="2"/>
      <c r="E708" s="2"/>
      <c r="F708" s="2"/>
      <c r="H708" s="26"/>
    </row>
    <row r="709" spans="1:8" ht="13.5" customHeight="1" x14ac:dyDescent="0.25">
      <c r="A709" s="2"/>
      <c r="D709" s="2"/>
      <c r="E709" s="2"/>
      <c r="F709" s="2"/>
      <c r="H709" s="26"/>
    </row>
    <row r="710" spans="1:8" ht="13.5" customHeight="1" x14ac:dyDescent="0.25">
      <c r="A710" s="2"/>
      <c r="D710" s="2"/>
      <c r="E710" s="2"/>
      <c r="F710" s="2"/>
      <c r="H710" s="26"/>
    </row>
    <row r="711" spans="1:8" ht="13.5" customHeight="1" x14ac:dyDescent="0.25">
      <c r="A711" s="2"/>
      <c r="D711" s="2"/>
      <c r="E711" s="2"/>
      <c r="F711" s="2"/>
      <c r="H711" s="26"/>
    </row>
    <row r="712" spans="1:8" ht="13.5" customHeight="1" x14ac:dyDescent="0.25">
      <c r="A712" s="2"/>
      <c r="D712" s="2"/>
      <c r="E712" s="2"/>
      <c r="F712" s="2"/>
      <c r="H712" s="26"/>
    </row>
    <row r="713" spans="1:8" ht="13.5" customHeight="1" x14ac:dyDescent="0.25">
      <c r="A713" s="2"/>
      <c r="D713" s="2"/>
      <c r="E713" s="2"/>
      <c r="F713" s="2"/>
      <c r="H713" s="26"/>
    </row>
    <row r="714" spans="1:8" ht="13.5" customHeight="1" x14ac:dyDescent="0.25">
      <c r="A714" s="2"/>
      <c r="D714" s="2"/>
      <c r="E714" s="2"/>
      <c r="F714" s="2"/>
      <c r="H714" s="26"/>
    </row>
    <row r="715" spans="1:8" ht="13.5" customHeight="1" x14ac:dyDescent="0.25">
      <c r="A715" s="2"/>
      <c r="D715" s="2"/>
      <c r="E715" s="2"/>
      <c r="F715" s="2"/>
      <c r="H715" s="26"/>
    </row>
    <row r="716" spans="1:8" ht="13.5" customHeight="1" x14ac:dyDescent="0.25">
      <c r="A716" s="2"/>
      <c r="D716" s="2"/>
      <c r="E716" s="2"/>
      <c r="F716" s="2"/>
      <c r="H716" s="26"/>
    </row>
    <row r="717" spans="1:8" ht="13.5" customHeight="1" x14ac:dyDescent="0.25">
      <c r="A717" s="2"/>
      <c r="D717" s="2"/>
      <c r="E717" s="2"/>
      <c r="F717" s="2"/>
      <c r="H717" s="26"/>
    </row>
    <row r="718" spans="1:8" ht="13.5" customHeight="1" x14ac:dyDescent="0.25">
      <c r="A718" s="2"/>
      <c r="D718" s="2"/>
      <c r="E718" s="2"/>
      <c r="F718" s="2"/>
      <c r="H718" s="26"/>
    </row>
    <row r="719" spans="1:8" ht="13.5" customHeight="1" x14ac:dyDescent="0.25">
      <c r="A719" s="2"/>
      <c r="D719" s="2"/>
      <c r="E719" s="2"/>
      <c r="F719" s="2"/>
      <c r="H719" s="26"/>
    </row>
    <row r="720" spans="1:8" ht="13.5" customHeight="1" x14ac:dyDescent="0.25">
      <c r="A720" s="2"/>
      <c r="D720" s="2"/>
      <c r="E720" s="2"/>
      <c r="F720" s="2"/>
      <c r="H720" s="26"/>
    </row>
    <row r="721" spans="1:8" ht="13.5" customHeight="1" x14ac:dyDescent="0.25">
      <c r="A721" s="2"/>
      <c r="D721" s="2"/>
      <c r="E721" s="2"/>
      <c r="F721" s="2"/>
      <c r="H721" s="26"/>
    </row>
    <row r="722" spans="1:8" ht="13.5" customHeight="1" x14ac:dyDescent="0.25">
      <c r="A722" s="2"/>
      <c r="D722" s="2"/>
      <c r="E722" s="2"/>
      <c r="F722" s="2"/>
      <c r="H722" s="26"/>
    </row>
    <row r="723" spans="1:8" ht="13.5" customHeight="1" x14ac:dyDescent="0.25">
      <c r="A723" s="2"/>
      <c r="D723" s="2"/>
      <c r="E723" s="2"/>
      <c r="F723" s="2"/>
      <c r="H723" s="26"/>
    </row>
    <row r="724" spans="1:8" ht="13.5" customHeight="1" x14ac:dyDescent="0.25">
      <c r="A724" s="2"/>
      <c r="D724" s="2"/>
      <c r="E724" s="2"/>
      <c r="F724" s="2"/>
      <c r="H724" s="26"/>
    </row>
    <row r="725" spans="1:8" ht="13.5" customHeight="1" x14ac:dyDescent="0.25">
      <c r="A725" s="2"/>
      <c r="D725" s="2"/>
      <c r="E725" s="2"/>
      <c r="F725" s="2"/>
      <c r="H725" s="26"/>
    </row>
    <row r="726" spans="1:8" ht="13.5" customHeight="1" x14ac:dyDescent="0.25">
      <c r="A726" s="2"/>
      <c r="D726" s="2"/>
      <c r="E726" s="2"/>
      <c r="F726" s="2"/>
      <c r="H726" s="26"/>
    </row>
    <row r="727" spans="1:8" ht="13.5" customHeight="1" x14ac:dyDescent="0.25">
      <c r="A727" s="2"/>
      <c r="D727" s="2"/>
      <c r="E727" s="2"/>
      <c r="F727" s="2"/>
      <c r="H727" s="26"/>
    </row>
    <row r="728" spans="1:8" ht="13.5" customHeight="1" x14ac:dyDescent="0.25">
      <c r="A728" s="2"/>
      <c r="D728" s="2"/>
      <c r="E728" s="2"/>
      <c r="F728" s="2"/>
      <c r="H728" s="26"/>
    </row>
    <row r="729" spans="1:8" ht="13.5" customHeight="1" x14ac:dyDescent="0.25">
      <c r="A729" s="2"/>
      <c r="D729" s="2"/>
      <c r="E729" s="2"/>
      <c r="F729" s="2"/>
      <c r="H729" s="26"/>
    </row>
    <row r="730" spans="1:8" ht="13.5" customHeight="1" x14ac:dyDescent="0.25">
      <c r="A730" s="2"/>
      <c r="D730" s="2"/>
      <c r="E730" s="2"/>
      <c r="F730" s="2"/>
      <c r="H730" s="26"/>
    </row>
    <row r="731" spans="1:8" ht="13.5" customHeight="1" x14ac:dyDescent="0.25">
      <c r="A731" s="2"/>
      <c r="D731" s="2"/>
      <c r="E731" s="2"/>
      <c r="F731" s="2"/>
      <c r="H731" s="26"/>
    </row>
    <row r="732" spans="1:8" ht="13.5" customHeight="1" x14ac:dyDescent="0.25">
      <c r="A732" s="2"/>
      <c r="D732" s="2"/>
      <c r="E732" s="2"/>
      <c r="F732" s="2"/>
      <c r="H732" s="26"/>
    </row>
    <row r="733" spans="1:8" ht="13.5" customHeight="1" x14ac:dyDescent="0.25">
      <c r="A733" s="2"/>
      <c r="D733" s="2"/>
      <c r="E733" s="2"/>
      <c r="F733" s="2"/>
      <c r="H733" s="26"/>
    </row>
    <row r="734" spans="1:8" ht="13.5" customHeight="1" x14ac:dyDescent="0.25">
      <c r="A734" s="2"/>
      <c r="D734" s="2"/>
      <c r="E734" s="2"/>
      <c r="F734" s="2"/>
      <c r="H734" s="26"/>
    </row>
    <row r="735" spans="1:8" ht="13.5" customHeight="1" x14ac:dyDescent="0.25">
      <c r="A735" s="2"/>
      <c r="D735" s="2"/>
      <c r="E735" s="2"/>
      <c r="F735" s="2"/>
      <c r="H735" s="26"/>
    </row>
    <row r="736" spans="1:8" ht="13.5" customHeight="1" x14ac:dyDescent="0.25">
      <c r="A736" s="2"/>
      <c r="D736" s="2"/>
      <c r="E736" s="2"/>
      <c r="F736" s="2"/>
      <c r="H736" s="26"/>
    </row>
    <row r="737" spans="1:8" ht="13.5" customHeight="1" x14ac:dyDescent="0.25">
      <c r="A737" s="2"/>
      <c r="D737" s="2"/>
      <c r="E737" s="2"/>
      <c r="F737" s="2"/>
      <c r="H737" s="26"/>
    </row>
    <row r="738" spans="1:8" ht="13.5" customHeight="1" x14ac:dyDescent="0.25">
      <c r="A738" s="2"/>
      <c r="D738" s="2"/>
      <c r="E738" s="2"/>
      <c r="F738" s="2"/>
      <c r="H738" s="26"/>
    </row>
    <row r="739" spans="1:8" ht="13.5" customHeight="1" x14ac:dyDescent="0.25">
      <c r="A739" s="2"/>
      <c r="D739" s="2"/>
      <c r="E739" s="2"/>
      <c r="F739" s="2"/>
      <c r="H739" s="26"/>
    </row>
    <row r="740" spans="1:8" ht="13.5" customHeight="1" x14ac:dyDescent="0.25">
      <c r="A740" s="2"/>
      <c r="D740" s="2"/>
      <c r="E740" s="2"/>
      <c r="F740" s="2"/>
      <c r="H740" s="26"/>
    </row>
    <row r="741" spans="1:8" ht="13.5" customHeight="1" x14ac:dyDescent="0.25">
      <c r="A741" s="2"/>
      <c r="D741" s="2"/>
      <c r="E741" s="2"/>
      <c r="F741" s="2"/>
      <c r="H741" s="26"/>
    </row>
    <row r="742" spans="1:8" ht="13.5" customHeight="1" x14ac:dyDescent="0.25">
      <c r="A742" s="2"/>
      <c r="D742" s="2"/>
      <c r="E742" s="2"/>
      <c r="F742" s="2"/>
      <c r="H742" s="26"/>
    </row>
    <row r="743" spans="1:8" ht="13.5" customHeight="1" x14ac:dyDescent="0.25">
      <c r="A743" s="2"/>
      <c r="D743" s="2"/>
      <c r="E743" s="2"/>
      <c r="F743" s="2"/>
      <c r="H743" s="26"/>
    </row>
    <row r="744" spans="1:8" ht="13.5" customHeight="1" x14ac:dyDescent="0.25">
      <c r="A744" s="2"/>
      <c r="D744" s="2"/>
      <c r="E744" s="2"/>
      <c r="F744" s="2"/>
      <c r="H744" s="26"/>
    </row>
    <row r="745" spans="1:8" ht="13.5" customHeight="1" x14ac:dyDescent="0.25">
      <c r="A745" s="2"/>
      <c r="D745" s="2"/>
      <c r="E745" s="2"/>
      <c r="F745" s="2"/>
      <c r="H745" s="26"/>
    </row>
    <row r="746" spans="1:8" ht="13.5" customHeight="1" x14ac:dyDescent="0.25">
      <c r="A746" s="2"/>
      <c r="D746" s="2"/>
      <c r="E746" s="2"/>
      <c r="F746" s="2"/>
      <c r="H746" s="26"/>
    </row>
    <row r="747" spans="1:8" ht="13.5" customHeight="1" x14ac:dyDescent="0.25">
      <c r="A747" s="2"/>
      <c r="D747" s="2"/>
      <c r="E747" s="2"/>
      <c r="F747" s="2"/>
      <c r="H747" s="26"/>
    </row>
    <row r="748" spans="1:8" ht="13.5" customHeight="1" x14ac:dyDescent="0.25">
      <c r="A748" s="2"/>
      <c r="D748" s="2"/>
      <c r="E748" s="2"/>
      <c r="F748" s="2"/>
      <c r="H748" s="26"/>
    </row>
    <row r="749" spans="1:8" ht="13.5" customHeight="1" x14ac:dyDescent="0.25">
      <c r="A749" s="2"/>
      <c r="D749" s="2"/>
      <c r="E749" s="2"/>
      <c r="F749" s="2"/>
      <c r="H749" s="26"/>
    </row>
    <row r="750" spans="1:8" ht="13.5" customHeight="1" x14ac:dyDescent="0.25">
      <c r="A750" s="2"/>
      <c r="D750" s="2"/>
      <c r="E750" s="2"/>
      <c r="F750" s="2"/>
      <c r="H750" s="26"/>
    </row>
    <row r="751" spans="1:8" ht="13.5" customHeight="1" x14ac:dyDescent="0.25">
      <c r="A751" s="2"/>
      <c r="D751" s="2"/>
      <c r="E751" s="2"/>
      <c r="F751" s="2"/>
      <c r="H751" s="26"/>
    </row>
    <row r="752" spans="1:8" ht="13.5" customHeight="1" x14ac:dyDescent="0.25">
      <c r="A752" s="2"/>
      <c r="D752" s="2"/>
      <c r="E752" s="2"/>
      <c r="F752" s="2"/>
      <c r="H752" s="26"/>
    </row>
    <row r="753" spans="1:8" ht="13.5" customHeight="1" x14ac:dyDescent="0.25">
      <c r="A753" s="2"/>
      <c r="D753" s="2"/>
      <c r="E753" s="2"/>
      <c r="F753" s="2"/>
      <c r="H753" s="26"/>
    </row>
    <row r="754" spans="1:8" ht="13.5" customHeight="1" x14ac:dyDescent="0.25">
      <c r="A754" s="2"/>
      <c r="D754" s="2"/>
      <c r="E754" s="2"/>
      <c r="F754" s="2"/>
      <c r="H754" s="26"/>
    </row>
    <row r="755" spans="1:8" ht="13.5" customHeight="1" x14ac:dyDescent="0.25">
      <c r="A755" s="2"/>
      <c r="D755" s="2"/>
      <c r="E755" s="2"/>
      <c r="F755" s="2"/>
      <c r="H755" s="26"/>
    </row>
    <row r="756" spans="1:8" ht="13.5" customHeight="1" x14ac:dyDescent="0.25">
      <c r="A756" s="2"/>
      <c r="D756" s="2"/>
      <c r="E756" s="2"/>
      <c r="F756" s="2"/>
      <c r="H756" s="26"/>
    </row>
    <row r="757" spans="1:8" ht="13.5" customHeight="1" x14ac:dyDescent="0.25">
      <c r="A757" s="2"/>
      <c r="D757" s="2"/>
      <c r="E757" s="2"/>
      <c r="F757" s="2"/>
      <c r="H757" s="26"/>
    </row>
    <row r="758" spans="1:8" ht="13.5" customHeight="1" x14ac:dyDescent="0.25">
      <c r="A758" s="2"/>
      <c r="D758" s="2"/>
      <c r="E758" s="2"/>
      <c r="F758" s="2"/>
      <c r="H758" s="26"/>
    </row>
    <row r="759" spans="1:8" ht="13.5" customHeight="1" x14ac:dyDescent="0.25">
      <c r="A759" s="2"/>
      <c r="D759" s="2"/>
      <c r="E759" s="2"/>
      <c r="F759" s="2"/>
      <c r="H759" s="26"/>
    </row>
    <row r="760" spans="1:8" ht="13.5" customHeight="1" x14ac:dyDescent="0.25">
      <c r="A760" s="2"/>
      <c r="D760" s="2"/>
      <c r="E760" s="2"/>
      <c r="F760" s="2"/>
      <c r="H760" s="26"/>
    </row>
    <row r="761" spans="1:8" ht="13.5" customHeight="1" x14ac:dyDescent="0.25">
      <c r="A761" s="2"/>
      <c r="D761" s="2"/>
      <c r="E761" s="2"/>
      <c r="F761" s="2"/>
      <c r="H761" s="26"/>
    </row>
    <row r="762" spans="1:8" ht="13.5" customHeight="1" x14ac:dyDescent="0.25">
      <c r="A762" s="2"/>
      <c r="D762" s="2"/>
      <c r="E762" s="2"/>
      <c r="F762" s="2"/>
      <c r="H762" s="26"/>
    </row>
    <row r="763" spans="1:8" ht="13.5" customHeight="1" x14ac:dyDescent="0.25">
      <c r="A763" s="2"/>
      <c r="D763" s="2"/>
      <c r="E763" s="2"/>
      <c r="F763" s="2"/>
      <c r="H763" s="26"/>
    </row>
    <row r="764" spans="1:8" ht="13.5" customHeight="1" x14ac:dyDescent="0.25">
      <c r="A764" s="2"/>
      <c r="D764" s="2"/>
      <c r="E764" s="2"/>
      <c r="F764" s="2"/>
      <c r="H764" s="26"/>
    </row>
    <row r="765" spans="1:8" ht="13.5" customHeight="1" x14ac:dyDescent="0.25">
      <c r="A765" s="2"/>
      <c r="D765" s="2"/>
      <c r="E765" s="2"/>
      <c r="F765" s="2"/>
      <c r="H765" s="26"/>
    </row>
    <row r="766" spans="1:8" ht="13.5" customHeight="1" x14ac:dyDescent="0.25">
      <c r="A766" s="2"/>
      <c r="D766" s="2"/>
      <c r="E766" s="2"/>
      <c r="F766" s="2"/>
      <c r="H766" s="26"/>
    </row>
    <row r="767" spans="1:8" ht="13.5" customHeight="1" x14ac:dyDescent="0.25">
      <c r="A767" s="2"/>
      <c r="D767" s="2"/>
      <c r="E767" s="2"/>
      <c r="F767" s="2"/>
      <c r="H767" s="26"/>
    </row>
    <row r="768" spans="1:8" ht="13.5" customHeight="1" x14ac:dyDescent="0.25">
      <c r="A768" s="2"/>
      <c r="D768" s="2"/>
      <c r="E768" s="2"/>
      <c r="F768" s="2"/>
      <c r="H768" s="26"/>
    </row>
    <row r="769" spans="1:8" ht="13.5" customHeight="1" x14ac:dyDescent="0.25">
      <c r="A769" s="2"/>
      <c r="D769" s="2"/>
      <c r="E769" s="2"/>
      <c r="F769" s="2"/>
      <c r="H769" s="26"/>
    </row>
    <row r="770" spans="1:8" ht="13.5" customHeight="1" x14ac:dyDescent="0.25">
      <c r="A770" s="2"/>
      <c r="D770" s="2"/>
      <c r="E770" s="2"/>
      <c r="F770" s="2"/>
      <c r="H770" s="26"/>
    </row>
    <row r="771" spans="1:8" ht="13.5" customHeight="1" x14ac:dyDescent="0.25">
      <c r="A771" s="2"/>
      <c r="D771" s="2"/>
      <c r="E771" s="2"/>
      <c r="F771" s="2"/>
      <c r="H771" s="26"/>
    </row>
    <row r="772" spans="1:8" ht="13.5" customHeight="1" x14ac:dyDescent="0.25">
      <c r="A772" s="2"/>
      <c r="D772" s="2"/>
      <c r="E772" s="2"/>
      <c r="F772" s="2"/>
      <c r="H772" s="26"/>
    </row>
    <row r="773" spans="1:8" ht="13.5" customHeight="1" x14ac:dyDescent="0.25">
      <c r="A773" s="2"/>
      <c r="D773" s="2"/>
      <c r="E773" s="2"/>
      <c r="F773" s="2"/>
      <c r="H773" s="26"/>
    </row>
    <row r="774" spans="1:8" ht="13.5" customHeight="1" x14ac:dyDescent="0.25">
      <c r="A774" s="2"/>
      <c r="D774" s="2"/>
      <c r="E774" s="2"/>
      <c r="F774" s="2"/>
      <c r="H774" s="26"/>
    </row>
    <row r="775" spans="1:8" ht="13.5" customHeight="1" x14ac:dyDescent="0.25">
      <c r="A775" s="2"/>
      <c r="D775" s="2"/>
      <c r="E775" s="2"/>
      <c r="F775" s="2"/>
      <c r="H775" s="26"/>
    </row>
    <row r="776" spans="1:8" ht="13.5" customHeight="1" x14ac:dyDescent="0.25">
      <c r="A776" s="2"/>
      <c r="D776" s="2"/>
      <c r="E776" s="2"/>
      <c r="F776" s="2"/>
      <c r="H776" s="26"/>
    </row>
    <row r="777" spans="1:8" ht="13.5" customHeight="1" x14ac:dyDescent="0.25">
      <c r="A777" s="2"/>
      <c r="D777" s="2"/>
      <c r="E777" s="2"/>
      <c r="F777" s="2"/>
      <c r="H777" s="26"/>
    </row>
    <row r="778" spans="1:8" ht="13.5" customHeight="1" x14ac:dyDescent="0.25">
      <c r="A778" s="2"/>
      <c r="D778" s="2"/>
      <c r="E778" s="2"/>
      <c r="F778" s="2"/>
      <c r="H778" s="26"/>
    </row>
    <row r="779" spans="1:8" ht="13.5" customHeight="1" x14ac:dyDescent="0.25">
      <c r="A779" s="2"/>
      <c r="D779" s="2"/>
      <c r="E779" s="2"/>
      <c r="F779" s="2"/>
      <c r="H779" s="26"/>
    </row>
    <row r="780" spans="1:8" ht="13.5" customHeight="1" x14ac:dyDescent="0.25">
      <c r="A780" s="2"/>
      <c r="D780" s="2"/>
      <c r="E780" s="2"/>
      <c r="F780" s="2"/>
      <c r="H780" s="26"/>
    </row>
    <row r="781" spans="1:8" ht="13.5" customHeight="1" x14ac:dyDescent="0.25">
      <c r="A781" s="2"/>
      <c r="D781" s="2"/>
      <c r="E781" s="2"/>
      <c r="F781" s="2"/>
      <c r="H781" s="26"/>
    </row>
    <row r="782" spans="1:8" ht="13.5" customHeight="1" x14ac:dyDescent="0.25">
      <c r="A782" s="2"/>
      <c r="D782" s="2"/>
      <c r="E782" s="2"/>
      <c r="F782" s="2"/>
      <c r="H782" s="26"/>
    </row>
    <row r="783" spans="1:8" ht="13.5" customHeight="1" x14ac:dyDescent="0.25">
      <c r="A783" s="2"/>
      <c r="D783" s="2"/>
      <c r="E783" s="2"/>
      <c r="F783" s="2"/>
      <c r="H783" s="26"/>
    </row>
    <row r="784" spans="1:8" ht="13.5" customHeight="1" x14ac:dyDescent="0.25">
      <c r="A784" s="2"/>
      <c r="D784" s="2"/>
      <c r="E784" s="2"/>
      <c r="F784" s="2"/>
      <c r="H784" s="26"/>
    </row>
    <row r="785" spans="1:8" ht="13.5" customHeight="1" x14ac:dyDescent="0.25">
      <c r="A785" s="2"/>
      <c r="D785" s="2"/>
      <c r="E785" s="2"/>
      <c r="F785" s="2"/>
      <c r="H785" s="26"/>
    </row>
    <row r="786" spans="1:8" ht="13.5" customHeight="1" x14ac:dyDescent="0.25">
      <c r="A786" s="2"/>
      <c r="D786" s="2"/>
      <c r="E786" s="2"/>
      <c r="F786" s="2"/>
      <c r="H786" s="26"/>
    </row>
    <row r="787" spans="1:8" ht="13.5" customHeight="1" x14ac:dyDescent="0.25">
      <c r="A787" s="2"/>
      <c r="D787" s="2"/>
      <c r="E787" s="2"/>
      <c r="F787" s="2"/>
      <c r="H787" s="26"/>
    </row>
    <row r="788" spans="1:8" ht="13.5" customHeight="1" x14ac:dyDescent="0.25">
      <c r="A788" s="2"/>
      <c r="D788" s="2"/>
      <c r="E788" s="2"/>
      <c r="F788" s="2"/>
      <c r="H788" s="26"/>
    </row>
    <row r="789" spans="1:8" ht="13.5" customHeight="1" x14ac:dyDescent="0.25">
      <c r="A789" s="2"/>
      <c r="D789" s="2"/>
      <c r="E789" s="2"/>
      <c r="F789" s="2"/>
      <c r="H789" s="26"/>
    </row>
    <row r="790" spans="1:8" ht="13.5" customHeight="1" x14ac:dyDescent="0.25">
      <c r="A790" s="2"/>
      <c r="D790" s="2"/>
      <c r="E790" s="2"/>
      <c r="F790" s="2"/>
      <c r="H790" s="26"/>
    </row>
    <row r="791" spans="1:8" ht="13.5" customHeight="1" x14ac:dyDescent="0.25">
      <c r="A791" s="2"/>
      <c r="D791" s="2"/>
      <c r="E791" s="2"/>
      <c r="F791" s="2"/>
      <c r="H791" s="26"/>
    </row>
    <row r="792" spans="1:8" ht="13.5" customHeight="1" x14ac:dyDescent="0.25">
      <c r="A792" s="2"/>
      <c r="D792" s="2"/>
      <c r="E792" s="2"/>
      <c r="F792" s="2"/>
      <c r="H792" s="26"/>
    </row>
    <row r="793" spans="1:8" ht="13.5" customHeight="1" x14ac:dyDescent="0.25">
      <c r="A793" s="2"/>
      <c r="D793" s="2"/>
      <c r="E793" s="2"/>
      <c r="F793" s="2"/>
      <c r="H793" s="26"/>
    </row>
    <row r="794" spans="1:8" ht="13.5" customHeight="1" x14ac:dyDescent="0.25">
      <c r="A794" s="2"/>
      <c r="D794" s="2"/>
      <c r="E794" s="2"/>
      <c r="F794" s="2"/>
      <c r="H794" s="26"/>
    </row>
    <row r="795" spans="1:8" ht="13.5" customHeight="1" x14ac:dyDescent="0.25">
      <c r="A795" s="2"/>
      <c r="D795" s="2"/>
      <c r="E795" s="2"/>
      <c r="F795" s="2"/>
      <c r="H795" s="26"/>
    </row>
    <row r="796" spans="1:8" ht="13.5" customHeight="1" x14ac:dyDescent="0.25">
      <c r="A796" s="2"/>
      <c r="D796" s="2"/>
      <c r="E796" s="2"/>
      <c r="F796" s="2"/>
      <c r="H796" s="26"/>
    </row>
    <row r="797" spans="1:8" ht="13.5" customHeight="1" x14ac:dyDescent="0.25">
      <c r="A797" s="2"/>
      <c r="D797" s="2"/>
      <c r="E797" s="2"/>
      <c r="F797" s="2"/>
      <c r="H797" s="26"/>
    </row>
    <row r="798" spans="1:8" ht="13.5" customHeight="1" x14ac:dyDescent="0.25">
      <c r="A798" s="2"/>
      <c r="D798" s="2"/>
      <c r="E798" s="2"/>
      <c r="F798" s="2"/>
      <c r="H798" s="26"/>
    </row>
    <row r="799" spans="1:8" ht="13.5" customHeight="1" x14ac:dyDescent="0.25">
      <c r="A799" s="2"/>
      <c r="D799" s="2"/>
      <c r="E799" s="2"/>
      <c r="F799" s="2"/>
      <c r="H799" s="26"/>
    </row>
    <row r="800" spans="1:8" ht="13.5" customHeight="1" x14ac:dyDescent="0.25">
      <c r="A800" s="2"/>
      <c r="D800" s="2"/>
      <c r="E800" s="2"/>
      <c r="F800" s="2"/>
      <c r="H800" s="26"/>
    </row>
    <row r="801" spans="1:8" ht="13.5" customHeight="1" x14ac:dyDescent="0.25">
      <c r="A801" s="2"/>
      <c r="D801" s="2"/>
      <c r="E801" s="2"/>
      <c r="F801" s="2"/>
      <c r="H801" s="26"/>
    </row>
    <row r="802" spans="1:8" ht="13.5" customHeight="1" x14ac:dyDescent="0.25">
      <c r="A802" s="2"/>
      <c r="D802" s="2"/>
      <c r="E802" s="2"/>
      <c r="F802" s="2"/>
      <c r="H802" s="26"/>
    </row>
    <row r="803" spans="1:8" ht="13.5" customHeight="1" x14ac:dyDescent="0.25">
      <c r="A803" s="2"/>
      <c r="D803" s="2"/>
      <c r="E803" s="2"/>
      <c r="F803" s="2"/>
      <c r="H803" s="26"/>
    </row>
    <row r="804" spans="1:8" ht="13.5" customHeight="1" x14ac:dyDescent="0.25">
      <c r="A804" s="2"/>
      <c r="D804" s="2"/>
      <c r="E804" s="2"/>
      <c r="F804" s="2"/>
      <c r="H804" s="26"/>
    </row>
    <row r="805" spans="1:8" ht="13.5" customHeight="1" x14ac:dyDescent="0.25">
      <c r="A805" s="2"/>
      <c r="D805" s="2"/>
      <c r="E805" s="2"/>
      <c r="F805" s="2"/>
      <c r="H805" s="26"/>
    </row>
    <row r="806" spans="1:8" ht="13.5" customHeight="1" x14ac:dyDescent="0.25">
      <c r="A806" s="2"/>
      <c r="D806" s="2"/>
      <c r="E806" s="2"/>
      <c r="F806" s="2"/>
      <c r="H806" s="26"/>
    </row>
    <row r="807" spans="1:8" ht="13.5" customHeight="1" x14ac:dyDescent="0.25">
      <c r="A807" s="2"/>
      <c r="D807" s="2"/>
      <c r="E807" s="2"/>
      <c r="F807" s="2"/>
      <c r="H807" s="26"/>
    </row>
    <row r="808" spans="1:8" ht="13.5" customHeight="1" x14ac:dyDescent="0.25">
      <c r="A808" s="2"/>
      <c r="D808" s="2"/>
      <c r="E808" s="2"/>
      <c r="F808" s="2"/>
      <c r="H808" s="26"/>
    </row>
    <row r="809" spans="1:8" ht="13.5" customHeight="1" x14ac:dyDescent="0.25">
      <c r="A809" s="2"/>
      <c r="D809" s="2"/>
      <c r="E809" s="2"/>
      <c r="F809" s="2"/>
      <c r="H809" s="26"/>
    </row>
    <row r="810" spans="1:8" ht="13.5" customHeight="1" x14ac:dyDescent="0.25">
      <c r="A810" s="2"/>
      <c r="D810" s="2"/>
      <c r="E810" s="2"/>
      <c r="F810" s="2"/>
      <c r="H810" s="26"/>
    </row>
    <row r="811" spans="1:8" ht="13.5" customHeight="1" x14ac:dyDescent="0.25">
      <c r="A811" s="2"/>
      <c r="D811" s="2"/>
      <c r="E811" s="2"/>
      <c r="F811" s="2"/>
      <c r="H811" s="26"/>
    </row>
    <row r="812" spans="1:8" ht="13.5" customHeight="1" x14ac:dyDescent="0.25">
      <c r="A812" s="2"/>
      <c r="D812" s="2"/>
      <c r="E812" s="2"/>
      <c r="F812" s="2"/>
      <c r="H812" s="26"/>
    </row>
    <row r="813" spans="1:8" ht="13.5" customHeight="1" x14ac:dyDescent="0.25">
      <c r="A813" s="2"/>
      <c r="D813" s="2"/>
      <c r="E813" s="2"/>
      <c r="F813" s="2"/>
      <c r="H813" s="26"/>
    </row>
    <row r="814" spans="1:8" ht="13.5" customHeight="1" x14ac:dyDescent="0.25">
      <c r="A814" s="2"/>
      <c r="D814" s="2"/>
      <c r="E814" s="2"/>
      <c r="F814" s="2"/>
      <c r="H814" s="26"/>
    </row>
    <row r="815" spans="1:8" ht="13.5" customHeight="1" x14ac:dyDescent="0.25">
      <c r="A815" s="2"/>
      <c r="D815" s="2"/>
      <c r="E815" s="2"/>
      <c r="F815" s="2"/>
      <c r="H815" s="26"/>
    </row>
    <row r="816" spans="1:8" ht="13.5" customHeight="1" x14ac:dyDescent="0.25">
      <c r="A816" s="2"/>
      <c r="D816" s="2"/>
      <c r="E816" s="2"/>
      <c r="F816" s="2"/>
      <c r="H816" s="26"/>
    </row>
    <row r="817" spans="1:8" ht="13.5" customHeight="1" x14ac:dyDescent="0.25">
      <c r="A817" s="2"/>
      <c r="D817" s="2"/>
      <c r="E817" s="2"/>
      <c r="F817" s="2"/>
      <c r="H817" s="26"/>
    </row>
    <row r="818" spans="1:8" ht="13.5" customHeight="1" x14ac:dyDescent="0.25">
      <c r="A818" s="2"/>
      <c r="D818" s="2"/>
      <c r="E818" s="2"/>
      <c r="F818" s="2"/>
      <c r="H818" s="26"/>
    </row>
    <row r="819" spans="1:8" ht="13.5" customHeight="1" x14ac:dyDescent="0.25">
      <c r="A819" s="2"/>
      <c r="D819" s="2"/>
      <c r="E819" s="2"/>
      <c r="F819" s="2"/>
      <c r="H819" s="26"/>
    </row>
    <row r="820" spans="1:8" ht="13.5" customHeight="1" x14ac:dyDescent="0.25">
      <c r="A820" s="2"/>
      <c r="D820" s="2"/>
      <c r="E820" s="2"/>
      <c r="F820" s="2"/>
      <c r="H820" s="26"/>
    </row>
    <row r="821" spans="1:8" ht="13.5" customHeight="1" x14ac:dyDescent="0.25">
      <c r="A821" s="2"/>
      <c r="D821" s="2"/>
      <c r="E821" s="2"/>
      <c r="F821" s="2"/>
      <c r="H821" s="26"/>
    </row>
    <row r="822" spans="1:8" ht="13.5" customHeight="1" x14ac:dyDescent="0.25">
      <c r="A822" s="2"/>
      <c r="D822" s="2"/>
      <c r="E822" s="2"/>
      <c r="F822" s="2"/>
      <c r="H822" s="26"/>
    </row>
    <row r="823" spans="1:8" ht="13.5" customHeight="1" x14ac:dyDescent="0.25">
      <c r="A823" s="2"/>
      <c r="D823" s="2"/>
      <c r="E823" s="2"/>
      <c r="F823" s="2"/>
      <c r="H823" s="26"/>
    </row>
    <row r="824" spans="1:8" ht="13.5" customHeight="1" x14ac:dyDescent="0.25">
      <c r="A824" s="2"/>
      <c r="D824" s="2"/>
      <c r="E824" s="2"/>
      <c r="F824" s="2"/>
      <c r="H824" s="26"/>
    </row>
    <row r="825" spans="1:8" ht="13.5" customHeight="1" x14ac:dyDescent="0.25">
      <c r="A825" s="2"/>
      <c r="D825" s="2"/>
      <c r="E825" s="2"/>
      <c r="F825" s="2"/>
      <c r="H825" s="26"/>
    </row>
    <row r="826" spans="1:8" ht="13.5" customHeight="1" x14ac:dyDescent="0.25">
      <c r="A826" s="2"/>
      <c r="D826" s="2"/>
      <c r="E826" s="2"/>
      <c r="F826" s="2"/>
      <c r="H826" s="26"/>
    </row>
    <row r="827" spans="1:8" ht="13.5" customHeight="1" x14ac:dyDescent="0.25">
      <c r="A827" s="2"/>
      <c r="D827" s="2"/>
      <c r="E827" s="2"/>
      <c r="F827" s="2"/>
      <c r="H827" s="26"/>
    </row>
    <row r="828" spans="1:8" ht="13.5" customHeight="1" x14ac:dyDescent="0.25">
      <c r="A828" s="2"/>
      <c r="D828" s="2"/>
      <c r="E828" s="2"/>
      <c r="F828" s="2"/>
      <c r="H828" s="26"/>
    </row>
    <row r="829" spans="1:8" ht="13.5" customHeight="1" x14ac:dyDescent="0.25">
      <c r="A829" s="2"/>
      <c r="D829" s="2"/>
      <c r="E829" s="2"/>
      <c r="F829" s="2"/>
      <c r="H829" s="26"/>
    </row>
    <row r="830" spans="1:8" ht="13.5" customHeight="1" x14ac:dyDescent="0.25">
      <c r="A830" s="2"/>
      <c r="D830" s="2"/>
      <c r="E830" s="2"/>
      <c r="F830" s="2"/>
      <c r="H830" s="26"/>
    </row>
    <row r="831" spans="1:8" ht="13.5" customHeight="1" x14ac:dyDescent="0.25">
      <c r="A831" s="2"/>
      <c r="D831" s="2"/>
      <c r="E831" s="2"/>
      <c r="F831" s="2"/>
      <c r="H831" s="26"/>
    </row>
    <row r="832" spans="1:8" ht="13.5" customHeight="1" x14ac:dyDescent="0.25">
      <c r="A832" s="2"/>
      <c r="D832" s="2"/>
      <c r="E832" s="2"/>
      <c r="F832" s="2"/>
      <c r="H832" s="26"/>
    </row>
    <row r="833" spans="1:8" ht="13.5" customHeight="1" x14ac:dyDescent="0.25">
      <c r="A833" s="2"/>
      <c r="D833" s="2"/>
      <c r="E833" s="2"/>
      <c r="F833" s="2"/>
      <c r="H833" s="26"/>
    </row>
    <row r="834" spans="1:8" ht="13.5" customHeight="1" x14ac:dyDescent="0.25">
      <c r="A834" s="2"/>
      <c r="D834" s="2"/>
      <c r="E834" s="2"/>
      <c r="F834" s="2"/>
      <c r="H834" s="26"/>
    </row>
    <row r="835" spans="1:8" ht="13.5" customHeight="1" x14ac:dyDescent="0.25">
      <c r="A835" s="2"/>
      <c r="D835" s="2"/>
      <c r="E835" s="2"/>
      <c r="F835" s="2"/>
      <c r="H835" s="26"/>
    </row>
    <row r="836" spans="1:8" ht="13.5" customHeight="1" x14ac:dyDescent="0.25">
      <c r="A836" s="2"/>
      <c r="D836" s="2"/>
      <c r="E836" s="2"/>
      <c r="F836" s="2"/>
      <c r="H836" s="26"/>
    </row>
    <row r="837" spans="1:8" ht="13.5" customHeight="1" x14ac:dyDescent="0.25">
      <c r="A837" s="2"/>
      <c r="D837" s="2"/>
      <c r="E837" s="2"/>
      <c r="F837" s="2"/>
      <c r="H837" s="26"/>
    </row>
    <row r="838" spans="1:8" ht="13.5" customHeight="1" x14ac:dyDescent="0.25">
      <c r="A838" s="2"/>
      <c r="D838" s="2"/>
      <c r="E838" s="2"/>
      <c r="F838" s="2"/>
      <c r="H838" s="26"/>
    </row>
    <row r="839" spans="1:8" ht="13.5" customHeight="1" x14ac:dyDescent="0.25">
      <c r="A839" s="2"/>
      <c r="D839" s="2"/>
      <c r="E839" s="2"/>
      <c r="F839" s="2"/>
      <c r="H839" s="26"/>
    </row>
    <row r="840" spans="1:8" ht="13.5" customHeight="1" x14ac:dyDescent="0.25">
      <c r="A840" s="2"/>
      <c r="D840" s="2"/>
      <c r="E840" s="2"/>
      <c r="F840" s="2"/>
      <c r="H840" s="26"/>
    </row>
    <row r="841" spans="1:8" ht="13.5" customHeight="1" x14ac:dyDescent="0.25">
      <c r="A841" s="2"/>
      <c r="D841" s="2"/>
      <c r="E841" s="2"/>
      <c r="F841" s="2"/>
      <c r="H841" s="26"/>
    </row>
    <row r="842" spans="1:8" ht="13.5" customHeight="1" x14ac:dyDescent="0.25">
      <c r="A842" s="2"/>
      <c r="D842" s="2"/>
      <c r="E842" s="2"/>
      <c r="F842" s="2"/>
      <c r="H842" s="26"/>
    </row>
    <row r="843" spans="1:8" ht="13.5" customHeight="1" x14ac:dyDescent="0.25">
      <c r="A843" s="2"/>
      <c r="D843" s="2"/>
      <c r="E843" s="2"/>
      <c r="F843" s="2"/>
      <c r="H843" s="26"/>
    </row>
    <row r="844" spans="1:8" ht="13.5" customHeight="1" x14ac:dyDescent="0.25">
      <c r="A844" s="2"/>
      <c r="D844" s="2"/>
      <c r="E844" s="2"/>
      <c r="F844" s="2"/>
      <c r="H844" s="26"/>
    </row>
    <row r="845" spans="1:8" ht="13.5" customHeight="1" x14ac:dyDescent="0.25">
      <c r="A845" s="2"/>
      <c r="D845" s="2"/>
      <c r="E845" s="2"/>
      <c r="F845" s="2"/>
      <c r="H845" s="26"/>
    </row>
    <row r="846" spans="1:8" ht="13.5" customHeight="1" x14ac:dyDescent="0.25">
      <c r="A846" s="2"/>
      <c r="D846" s="2"/>
      <c r="E846" s="2"/>
      <c r="F846" s="2"/>
      <c r="H846" s="26"/>
    </row>
    <row r="847" spans="1:8" ht="13.5" customHeight="1" x14ac:dyDescent="0.25">
      <c r="A847" s="2"/>
      <c r="D847" s="2"/>
      <c r="E847" s="2"/>
      <c r="F847" s="2"/>
      <c r="H847" s="26"/>
    </row>
    <row r="848" spans="1:8" ht="13.5" customHeight="1" x14ac:dyDescent="0.25">
      <c r="A848" s="2"/>
      <c r="D848" s="2"/>
      <c r="E848" s="2"/>
      <c r="F848" s="2"/>
      <c r="H848" s="26"/>
    </row>
    <row r="849" spans="1:8" ht="13.5" customHeight="1" x14ac:dyDescent="0.25">
      <c r="A849" s="2"/>
      <c r="D849" s="2"/>
      <c r="E849" s="2"/>
      <c r="F849" s="2"/>
      <c r="H849" s="26"/>
    </row>
    <row r="850" spans="1:8" ht="13.5" customHeight="1" x14ac:dyDescent="0.25">
      <c r="A850" s="2"/>
      <c r="D850" s="2"/>
      <c r="E850" s="2"/>
      <c r="F850" s="2"/>
      <c r="H850" s="26"/>
    </row>
    <row r="851" spans="1:8" ht="13.5" customHeight="1" x14ac:dyDescent="0.25">
      <c r="A851" s="2"/>
      <c r="D851" s="2"/>
      <c r="E851" s="2"/>
      <c r="F851" s="2"/>
      <c r="H851" s="26"/>
    </row>
    <row r="852" spans="1:8" ht="13.5" customHeight="1" x14ac:dyDescent="0.25">
      <c r="A852" s="2"/>
      <c r="D852" s="2"/>
      <c r="E852" s="2"/>
      <c r="F852" s="2"/>
      <c r="H852" s="26"/>
    </row>
    <row r="853" spans="1:8" ht="13.5" customHeight="1" x14ac:dyDescent="0.25">
      <c r="A853" s="2"/>
      <c r="D853" s="2"/>
      <c r="E853" s="2"/>
      <c r="F853" s="2"/>
      <c r="H853" s="26"/>
    </row>
    <row r="854" spans="1:8" ht="13.5" customHeight="1" x14ac:dyDescent="0.25">
      <c r="A854" s="2"/>
      <c r="D854" s="2"/>
      <c r="E854" s="2"/>
      <c r="F854" s="2"/>
      <c r="H854" s="26"/>
    </row>
    <row r="855" spans="1:8" ht="13.5" customHeight="1" x14ac:dyDescent="0.25">
      <c r="A855" s="2"/>
      <c r="D855" s="2"/>
      <c r="E855" s="2"/>
      <c r="F855" s="2"/>
      <c r="H855" s="26"/>
    </row>
    <row r="856" spans="1:8" ht="13.5" customHeight="1" x14ac:dyDescent="0.25">
      <c r="A856" s="2"/>
      <c r="D856" s="2"/>
      <c r="E856" s="2"/>
      <c r="F856" s="2"/>
      <c r="H856" s="26"/>
    </row>
    <row r="857" spans="1:8" ht="13.5" customHeight="1" x14ac:dyDescent="0.25">
      <c r="A857" s="2"/>
      <c r="D857" s="2"/>
      <c r="E857" s="2"/>
      <c r="F857" s="2"/>
      <c r="H857" s="26"/>
    </row>
    <row r="858" spans="1:8" ht="13.5" customHeight="1" x14ac:dyDescent="0.25">
      <c r="A858" s="2"/>
      <c r="D858" s="2"/>
      <c r="E858" s="2"/>
      <c r="F858" s="2"/>
      <c r="H858" s="26"/>
    </row>
    <row r="859" spans="1:8" ht="13.5" customHeight="1" x14ac:dyDescent="0.25">
      <c r="A859" s="2"/>
      <c r="D859" s="2"/>
      <c r="E859" s="2"/>
      <c r="F859" s="2"/>
      <c r="H859" s="26"/>
    </row>
    <row r="860" spans="1:8" ht="13.5" customHeight="1" x14ac:dyDescent="0.25">
      <c r="A860" s="2"/>
      <c r="D860" s="2"/>
      <c r="E860" s="2"/>
      <c r="F860" s="2"/>
      <c r="H860" s="26"/>
    </row>
    <row r="861" spans="1:8" ht="13.5" customHeight="1" x14ac:dyDescent="0.25">
      <c r="A861" s="2"/>
      <c r="D861" s="2"/>
      <c r="E861" s="2"/>
      <c r="F861" s="2"/>
      <c r="H861" s="26"/>
    </row>
    <row r="862" spans="1:8" ht="13.5" customHeight="1" x14ac:dyDescent="0.25">
      <c r="A862" s="2"/>
      <c r="D862" s="2"/>
      <c r="E862" s="2"/>
      <c r="F862" s="2"/>
      <c r="H862" s="26"/>
    </row>
    <row r="863" spans="1:8" ht="13.5" customHeight="1" x14ac:dyDescent="0.25">
      <c r="A863" s="2"/>
      <c r="D863" s="2"/>
      <c r="E863" s="2"/>
      <c r="F863" s="2"/>
      <c r="H863" s="26"/>
    </row>
    <row r="864" spans="1:8" ht="13.5" customHeight="1" x14ac:dyDescent="0.25">
      <c r="A864" s="2"/>
      <c r="D864" s="2"/>
      <c r="E864" s="2"/>
      <c r="F864" s="2"/>
      <c r="H864" s="26"/>
    </row>
    <row r="865" spans="1:8" ht="13.5" customHeight="1" x14ac:dyDescent="0.25">
      <c r="A865" s="2"/>
      <c r="D865" s="2"/>
      <c r="E865" s="2"/>
      <c r="F865" s="2"/>
      <c r="H865" s="26"/>
    </row>
    <row r="866" spans="1:8" ht="13.5" customHeight="1" x14ac:dyDescent="0.25">
      <c r="A866" s="2"/>
      <c r="D866" s="2"/>
      <c r="E866" s="2"/>
      <c r="F866" s="2"/>
      <c r="H866" s="26"/>
    </row>
    <row r="867" spans="1:8" ht="13.5" customHeight="1" x14ac:dyDescent="0.25">
      <c r="A867" s="2"/>
      <c r="D867" s="2"/>
      <c r="E867" s="2"/>
      <c r="F867" s="2"/>
      <c r="H867" s="26"/>
    </row>
    <row r="868" spans="1:8" ht="13.5" customHeight="1" x14ac:dyDescent="0.25">
      <c r="A868" s="2"/>
      <c r="D868" s="2"/>
      <c r="E868" s="2"/>
      <c r="F868" s="2"/>
      <c r="H868" s="26"/>
    </row>
    <row r="869" spans="1:8" ht="13.5" customHeight="1" x14ac:dyDescent="0.25">
      <c r="A869" s="2"/>
      <c r="D869" s="2"/>
      <c r="E869" s="2"/>
      <c r="F869" s="2"/>
      <c r="H869" s="26"/>
    </row>
    <row r="870" spans="1:8" ht="13.5" customHeight="1" x14ac:dyDescent="0.25">
      <c r="A870" s="2"/>
      <c r="D870" s="2"/>
      <c r="E870" s="2"/>
      <c r="F870" s="2"/>
      <c r="H870" s="26"/>
    </row>
    <row r="871" spans="1:8" ht="13.5" customHeight="1" x14ac:dyDescent="0.25">
      <c r="A871" s="2"/>
      <c r="D871" s="2"/>
      <c r="E871" s="2"/>
      <c r="F871" s="2"/>
      <c r="H871" s="26"/>
    </row>
    <row r="872" spans="1:8" ht="13.5" customHeight="1" x14ac:dyDescent="0.25">
      <c r="A872" s="2"/>
      <c r="D872" s="2"/>
      <c r="E872" s="2"/>
      <c r="F872" s="2"/>
      <c r="H872" s="26"/>
    </row>
    <row r="873" spans="1:8" ht="13.5" customHeight="1" x14ac:dyDescent="0.25">
      <c r="A873" s="2"/>
      <c r="D873" s="2"/>
      <c r="E873" s="2"/>
      <c r="F873" s="2"/>
      <c r="H873" s="26"/>
    </row>
    <row r="874" spans="1:8" ht="13.5" customHeight="1" x14ac:dyDescent="0.25">
      <c r="A874" s="2"/>
      <c r="D874" s="2"/>
      <c r="E874" s="2"/>
      <c r="F874" s="2"/>
      <c r="H874" s="26"/>
    </row>
    <row r="875" spans="1:8" ht="13.5" customHeight="1" x14ac:dyDescent="0.25">
      <c r="A875" s="2"/>
      <c r="D875" s="2"/>
      <c r="E875" s="2"/>
      <c r="F875" s="2"/>
      <c r="H875" s="26"/>
    </row>
    <row r="876" spans="1:8" ht="13.5" customHeight="1" x14ac:dyDescent="0.25">
      <c r="A876" s="2"/>
      <c r="D876" s="2"/>
      <c r="E876" s="2"/>
      <c r="F876" s="2"/>
      <c r="H876" s="26"/>
    </row>
    <row r="877" spans="1:8" ht="13.5" customHeight="1" x14ac:dyDescent="0.25">
      <c r="A877" s="2"/>
      <c r="D877" s="2"/>
      <c r="E877" s="2"/>
      <c r="F877" s="2"/>
      <c r="H877" s="26"/>
    </row>
    <row r="878" spans="1:8" ht="13.5" customHeight="1" x14ac:dyDescent="0.25">
      <c r="A878" s="2"/>
      <c r="D878" s="2"/>
      <c r="E878" s="2"/>
      <c r="F878" s="2"/>
      <c r="H878" s="26"/>
    </row>
    <row r="879" spans="1:8" ht="13.5" customHeight="1" x14ac:dyDescent="0.25">
      <c r="A879" s="2"/>
      <c r="D879" s="2"/>
      <c r="E879" s="2"/>
      <c r="F879" s="2"/>
      <c r="H879" s="26"/>
    </row>
    <row r="880" spans="1:8" ht="13.5" customHeight="1" x14ac:dyDescent="0.25">
      <c r="A880" s="2"/>
      <c r="D880" s="2"/>
      <c r="E880" s="2"/>
      <c r="F880" s="2"/>
      <c r="H880" s="26"/>
    </row>
    <row r="881" spans="1:8" ht="13.5" customHeight="1" x14ac:dyDescent="0.25">
      <c r="A881" s="2"/>
      <c r="D881" s="2"/>
      <c r="E881" s="2"/>
      <c r="F881" s="2"/>
      <c r="H881" s="26"/>
    </row>
    <row r="882" spans="1:8" ht="13.5" customHeight="1" x14ac:dyDescent="0.25">
      <c r="A882" s="2"/>
      <c r="D882" s="2"/>
      <c r="E882" s="2"/>
      <c r="F882" s="2"/>
      <c r="H882" s="26"/>
    </row>
    <row r="883" spans="1:8" ht="13.5" customHeight="1" x14ac:dyDescent="0.25">
      <c r="A883" s="2"/>
      <c r="D883" s="2"/>
      <c r="E883" s="2"/>
      <c r="F883" s="2"/>
      <c r="H883" s="26"/>
    </row>
    <row r="884" spans="1:8" ht="13.5" customHeight="1" x14ac:dyDescent="0.25">
      <c r="A884" s="2"/>
      <c r="D884" s="2"/>
      <c r="E884" s="2"/>
      <c r="F884" s="2"/>
      <c r="H884" s="26"/>
    </row>
    <row r="885" spans="1:8" ht="13.5" customHeight="1" x14ac:dyDescent="0.25">
      <c r="A885" s="2"/>
      <c r="D885" s="2"/>
      <c r="E885" s="2"/>
      <c r="F885" s="2"/>
      <c r="H885" s="26"/>
    </row>
    <row r="886" spans="1:8" ht="13.5" customHeight="1" x14ac:dyDescent="0.25">
      <c r="A886" s="2"/>
      <c r="D886" s="2"/>
      <c r="E886" s="2"/>
      <c r="F886" s="2"/>
      <c r="H886" s="26"/>
    </row>
    <row r="887" spans="1:8" ht="13.5" customHeight="1" x14ac:dyDescent="0.25">
      <c r="A887" s="2"/>
      <c r="D887" s="2"/>
      <c r="E887" s="2"/>
      <c r="F887" s="2"/>
      <c r="H887" s="26"/>
    </row>
    <row r="888" spans="1:8" ht="13.5" customHeight="1" x14ac:dyDescent="0.25">
      <c r="A888" s="2"/>
      <c r="D888" s="2"/>
      <c r="E888" s="2"/>
      <c r="F888" s="2"/>
      <c r="H888" s="26"/>
    </row>
    <row r="889" spans="1:8" ht="13.5" customHeight="1" x14ac:dyDescent="0.25">
      <c r="A889" s="2"/>
      <c r="D889" s="2"/>
      <c r="E889" s="2"/>
      <c r="F889" s="2"/>
      <c r="H889" s="26"/>
    </row>
    <row r="890" spans="1:8" ht="13.5" customHeight="1" x14ac:dyDescent="0.25">
      <c r="A890" s="2"/>
      <c r="D890" s="2"/>
      <c r="E890" s="2"/>
      <c r="F890" s="2"/>
      <c r="H890" s="26"/>
    </row>
    <row r="891" spans="1:8" ht="13.5" customHeight="1" x14ac:dyDescent="0.25">
      <c r="A891" s="2"/>
      <c r="D891" s="2"/>
      <c r="E891" s="2"/>
      <c r="F891" s="2"/>
      <c r="H891" s="26"/>
    </row>
    <row r="892" spans="1:8" ht="13.5" customHeight="1" x14ac:dyDescent="0.25">
      <c r="A892" s="2"/>
      <c r="D892" s="2"/>
      <c r="E892" s="2"/>
      <c r="F892" s="2"/>
      <c r="H892" s="26"/>
    </row>
    <row r="893" spans="1:8" ht="13.5" customHeight="1" x14ac:dyDescent="0.25">
      <c r="A893" s="2"/>
      <c r="D893" s="2"/>
      <c r="E893" s="2"/>
      <c r="F893" s="2"/>
      <c r="H893" s="26"/>
    </row>
    <row r="894" spans="1:8" ht="13.5" customHeight="1" x14ac:dyDescent="0.25">
      <c r="A894" s="2"/>
      <c r="D894" s="2"/>
      <c r="E894" s="2"/>
      <c r="F894" s="2"/>
      <c r="H894" s="26"/>
    </row>
    <row r="895" spans="1:8" ht="13.5" customHeight="1" x14ac:dyDescent="0.25">
      <c r="A895" s="2"/>
      <c r="D895" s="2"/>
      <c r="E895" s="2"/>
      <c r="F895" s="2"/>
      <c r="H895" s="26"/>
    </row>
    <row r="896" spans="1:8" ht="13.5" customHeight="1" x14ac:dyDescent="0.25">
      <c r="A896" s="2"/>
      <c r="D896" s="2"/>
      <c r="E896" s="2"/>
      <c r="F896" s="2"/>
      <c r="H896" s="26"/>
    </row>
    <row r="897" spans="1:8" ht="13.5" customHeight="1" x14ac:dyDescent="0.25">
      <c r="A897" s="2"/>
      <c r="D897" s="2"/>
      <c r="E897" s="2"/>
      <c r="F897" s="2"/>
      <c r="H897" s="26"/>
    </row>
    <row r="898" spans="1:8" ht="13.5" customHeight="1" x14ac:dyDescent="0.25">
      <c r="A898" s="2"/>
      <c r="D898" s="2"/>
      <c r="E898" s="2"/>
      <c r="F898" s="2"/>
      <c r="H898" s="26"/>
    </row>
    <row r="899" spans="1:8" ht="13.5" customHeight="1" x14ac:dyDescent="0.25">
      <c r="A899" s="2"/>
      <c r="D899" s="2"/>
      <c r="E899" s="2"/>
      <c r="F899" s="2"/>
      <c r="H899" s="26"/>
    </row>
    <row r="900" spans="1:8" ht="13.5" customHeight="1" x14ac:dyDescent="0.25">
      <c r="A900" s="2"/>
      <c r="D900" s="2"/>
      <c r="E900" s="2"/>
      <c r="F900" s="2"/>
      <c r="H900" s="26"/>
    </row>
    <row r="901" spans="1:8" ht="13.5" customHeight="1" x14ac:dyDescent="0.25">
      <c r="A901" s="2"/>
      <c r="D901" s="2"/>
      <c r="E901" s="2"/>
      <c r="F901" s="2"/>
      <c r="H901" s="26"/>
    </row>
    <row r="902" spans="1:8" ht="13.5" customHeight="1" x14ac:dyDescent="0.25">
      <c r="A902" s="2"/>
      <c r="D902" s="2"/>
      <c r="E902" s="2"/>
      <c r="F902" s="2"/>
      <c r="H902" s="26"/>
    </row>
    <row r="903" spans="1:8" ht="13.5" customHeight="1" x14ac:dyDescent="0.25">
      <c r="A903" s="2"/>
      <c r="D903" s="2"/>
      <c r="E903" s="2"/>
      <c r="F903" s="2"/>
      <c r="H903" s="26"/>
    </row>
    <row r="904" spans="1:8" ht="13.5" customHeight="1" x14ac:dyDescent="0.25">
      <c r="A904" s="2"/>
      <c r="D904" s="2"/>
      <c r="E904" s="2"/>
      <c r="F904" s="2"/>
      <c r="H904" s="26"/>
    </row>
    <row r="905" spans="1:8" ht="13.5" customHeight="1" x14ac:dyDescent="0.25">
      <c r="A905" s="2"/>
      <c r="D905" s="2"/>
      <c r="E905" s="2"/>
      <c r="F905" s="2"/>
      <c r="H905" s="26"/>
    </row>
    <row r="906" spans="1:8" ht="13.5" customHeight="1" x14ac:dyDescent="0.25">
      <c r="A906" s="2"/>
      <c r="D906" s="2"/>
      <c r="E906" s="2"/>
      <c r="F906" s="2"/>
      <c r="H906" s="26"/>
    </row>
    <row r="907" spans="1:8" ht="13.5" customHeight="1" x14ac:dyDescent="0.25">
      <c r="A907" s="2"/>
      <c r="D907" s="2"/>
      <c r="E907" s="2"/>
      <c r="F907" s="2"/>
      <c r="H907" s="26"/>
    </row>
    <row r="908" spans="1:8" ht="13.5" customHeight="1" x14ac:dyDescent="0.25">
      <c r="A908" s="2"/>
      <c r="D908" s="2"/>
      <c r="E908" s="2"/>
      <c r="F908" s="2"/>
      <c r="H908" s="26"/>
    </row>
    <row r="909" spans="1:8" ht="13.5" customHeight="1" x14ac:dyDescent="0.25">
      <c r="A909" s="2"/>
      <c r="D909" s="2"/>
      <c r="E909" s="2"/>
      <c r="F909" s="2"/>
      <c r="H909" s="26"/>
    </row>
    <row r="910" spans="1:8" ht="13.5" customHeight="1" x14ac:dyDescent="0.25">
      <c r="A910" s="2"/>
      <c r="D910" s="2"/>
      <c r="E910" s="2"/>
      <c r="F910" s="2"/>
      <c r="H910" s="26"/>
    </row>
    <row r="911" spans="1:8" ht="13.5" customHeight="1" x14ac:dyDescent="0.25">
      <c r="A911" s="2"/>
      <c r="D911" s="2"/>
      <c r="E911" s="2"/>
      <c r="F911" s="2"/>
      <c r="H911" s="26"/>
    </row>
    <row r="912" spans="1:8" ht="13.5" customHeight="1" x14ac:dyDescent="0.25">
      <c r="A912" s="2"/>
      <c r="D912" s="2"/>
      <c r="E912" s="2"/>
      <c r="F912" s="2"/>
      <c r="H912" s="26"/>
    </row>
    <row r="913" spans="1:8" ht="13.5" customHeight="1" x14ac:dyDescent="0.25">
      <c r="A913" s="2"/>
      <c r="D913" s="2"/>
      <c r="E913" s="2"/>
      <c r="F913" s="2"/>
      <c r="H913" s="26"/>
    </row>
    <row r="914" spans="1:8" ht="13.5" customHeight="1" x14ac:dyDescent="0.25">
      <c r="A914" s="2"/>
      <c r="D914" s="2"/>
      <c r="E914" s="2"/>
      <c r="F914" s="2"/>
      <c r="H914" s="26"/>
    </row>
    <row r="915" spans="1:8" ht="13.5" customHeight="1" x14ac:dyDescent="0.25">
      <c r="A915" s="2"/>
      <c r="D915" s="2"/>
      <c r="E915" s="2"/>
      <c r="F915" s="2"/>
      <c r="H915" s="26"/>
    </row>
    <row r="916" spans="1:8" ht="13.5" customHeight="1" x14ac:dyDescent="0.25">
      <c r="A916" s="2"/>
      <c r="D916" s="2"/>
      <c r="E916" s="2"/>
      <c r="F916" s="2"/>
      <c r="H916" s="26"/>
    </row>
    <row r="917" spans="1:8" ht="13.5" customHeight="1" x14ac:dyDescent="0.25">
      <c r="A917" s="2"/>
      <c r="D917" s="2"/>
      <c r="E917" s="2"/>
      <c r="F917" s="2"/>
      <c r="H917" s="26"/>
    </row>
    <row r="918" spans="1:8" ht="13.5" customHeight="1" x14ac:dyDescent="0.25">
      <c r="A918" s="2"/>
      <c r="D918" s="2"/>
      <c r="E918" s="2"/>
      <c r="F918" s="2"/>
      <c r="H918" s="26"/>
    </row>
    <row r="919" spans="1:8" ht="13.5" customHeight="1" x14ac:dyDescent="0.25">
      <c r="A919" s="2"/>
      <c r="D919" s="2"/>
      <c r="E919" s="2"/>
      <c r="F919" s="2"/>
      <c r="H919" s="26"/>
    </row>
    <row r="920" spans="1:8" ht="13.5" customHeight="1" x14ac:dyDescent="0.25">
      <c r="A920" s="2"/>
      <c r="D920" s="2"/>
      <c r="E920" s="2"/>
      <c r="F920" s="2"/>
      <c r="H920" s="26"/>
    </row>
    <row r="921" spans="1:8" ht="13.5" customHeight="1" x14ac:dyDescent="0.25">
      <c r="A921" s="2"/>
      <c r="D921" s="2"/>
      <c r="E921" s="2"/>
      <c r="F921" s="2"/>
      <c r="H921" s="26"/>
    </row>
    <row r="922" spans="1:8" ht="13.5" customHeight="1" x14ac:dyDescent="0.25">
      <c r="A922" s="2"/>
      <c r="D922" s="2"/>
      <c r="E922" s="2"/>
      <c r="F922" s="2"/>
      <c r="H922" s="26"/>
    </row>
    <row r="923" spans="1:8" ht="13.5" customHeight="1" x14ac:dyDescent="0.25">
      <c r="A923" s="2"/>
      <c r="D923" s="2"/>
      <c r="E923" s="2"/>
      <c r="F923" s="2"/>
      <c r="H923" s="26"/>
    </row>
    <row r="924" spans="1:8" ht="13.5" customHeight="1" x14ac:dyDescent="0.25">
      <c r="A924" s="2"/>
      <c r="D924" s="2"/>
      <c r="E924" s="2"/>
      <c r="F924" s="2"/>
      <c r="H924" s="26"/>
    </row>
    <row r="925" spans="1:8" ht="13.5" customHeight="1" x14ac:dyDescent="0.25">
      <c r="A925" s="2"/>
      <c r="D925" s="2"/>
      <c r="E925" s="2"/>
      <c r="F925" s="2"/>
      <c r="H925" s="26"/>
    </row>
    <row r="926" spans="1:8" ht="13.5" customHeight="1" x14ac:dyDescent="0.25">
      <c r="A926" s="2"/>
      <c r="D926" s="2"/>
      <c r="E926" s="2"/>
      <c r="F926" s="2"/>
      <c r="H926" s="26"/>
    </row>
    <row r="927" spans="1:8" ht="13.5" customHeight="1" x14ac:dyDescent="0.25">
      <c r="A927" s="2"/>
      <c r="D927" s="2"/>
      <c r="E927" s="2"/>
      <c r="F927" s="2"/>
      <c r="H927" s="26"/>
    </row>
    <row r="928" spans="1:8" ht="13.5" customHeight="1" x14ac:dyDescent="0.25">
      <c r="A928" s="2"/>
      <c r="D928" s="2"/>
      <c r="E928" s="2"/>
      <c r="F928" s="2"/>
      <c r="H928" s="26"/>
    </row>
    <row r="929" spans="1:8" ht="13.5" customHeight="1" x14ac:dyDescent="0.25">
      <c r="A929" s="2"/>
      <c r="D929" s="2"/>
      <c r="E929" s="2"/>
      <c r="F929" s="2"/>
      <c r="H929" s="26"/>
    </row>
    <row r="930" spans="1:8" ht="13.5" customHeight="1" x14ac:dyDescent="0.25">
      <c r="A930" s="2"/>
      <c r="D930" s="2"/>
      <c r="E930" s="2"/>
      <c r="F930" s="2"/>
      <c r="H930" s="26"/>
    </row>
    <row r="931" spans="1:8" ht="13.5" customHeight="1" x14ac:dyDescent="0.25">
      <c r="A931" s="2"/>
      <c r="D931" s="2"/>
      <c r="E931" s="2"/>
      <c r="F931" s="2"/>
      <c r="H931" s="26"/>
    </row>
    <row r="932" spans="1:8" ht="13.5" customHeight="1" x14ac:dyDescent="0.25">
      <c r="A932" s="2"/>
      <c r="D932" s="2"/>
      <c r="E932" s="2"/>
      <c r="F932" s="2"/>
      <c r="H932" s="26"/>
    </row>
    <row r="933" spans="1:8" ht="13.5" customHeight="1" x14ac:dyDescent="0.25">
      <c r="A933" s="2"/>
      <c r="D933" s="2"/>
      <c r="E933" s="2"/>
      <c r="F933" s="2"/>
      <c r="H933" s="26"/>
    </row>
    <row r="934" spans="1:8" ht="13.5" customHeight="1" x14ac:dyDescent="0.25">
      <c r="A934" s="2"/>
      <c r="D934" s="2"/>
      <c r="E934" s="2"/>
      <c r="F934" s="2"/>
      <c r="H934" s="26"/>
    </row>
    <row r="935" spans="1:8" ht="13.5" customHeight="1" x14ac:dyDescent="0.25">
      <c r="A935" s="2"/>
      <c r="D935" s="2"/>
      <c r="E935" s="2"/>
      <c r="F935" s="2"/>
      <c r="H935" s="26"/>
    </row>
    <row r="936" spans="1:8" ht="13.5" customHeight="1" x14ac:dyDescent="0.25">
      <c r="A936" s="2"/>
      <c r="D936" s="2"/>
      <c r="E936" s="2"/>
      <c r="F936" s="2"/>
      <c r="H936" s="26"/>
    </row>
    <row r="937" spans="1:8" ht="13.5" customHeight="1" x14ac:dyDescent="0.25">
      <c r="A937" s="2"/>
      <c r="D937" s="2"/>
      <c r="E937" s="2"/>
      <c r="F937" s="2"/>
      <c r="H937" s="26"/>
    </row>
    <row r="938" spans="1:8" ht="13.5" customHeight="1" x14ac:dyDescent="0.25">
      <c r="A938" s="2"/>
      <c r="D938" s="2"/>
      <c r="E938" s="2"/>
      <c r="F938" s="2"/>
      <c r="H938" s="26"/>
    </row>
    <row r="939" spans="1:8" ht="13.5" customHeight="1" x14ac:dyDescent="0.25">
      <c r="A939" s="2"/>
      <c r="D939" s="2"/>
      <c r="E939" s="2"/>
      <c r="F939" s="2"/>
      <c r="H939" s="26"/>
    </row>
    <row r="940" spans="1:8" ht="13.5" customHeight="1" x14ac:dyDescent="0.25">
      <c r="A940" s="2"/>
      <c r="D940" s="2"/>
      <c r="E940" s="2"/>
      <c r="F940" s="2"/>
      <c r="H940" s="26"/>
    </row>
    <row r="941" spans="1:8" ht="13.5" customHeight="1" x14ac:dyDescent="0.25">
      <c r="A941" s="2"/>
      <c r="D941" s="2"/>
      <c r="E941" s="2"/>
      <c r="F941" s="2"/>
      <c r="H941" s="26"/>
    </row>
    <row r="942" spans="1:8" ht="13.5" customHeight="1" x14ac:dyDescent="0.25">
      <c r="A942" s="2"/>
      <c r="D942" s="2"/>
      <c r="E942" s="2"/>
      <c r="F942" s="2"/>
      <c r="H942" s="26"/>
    </row>
    <row r="943" spans="1:8" ht="13.5" customHeight="1" x14ac:dyDescent="0.25">
      <c r="A943" s="2"/>
      <c r="D943" s="2"/>
      <c r="E943" s="2"/>
      <c r="F943" s="2"/>
      <c r="H943" s="26"/>
    </row>
    <row r="944" spans="1:8" ht="13.5" customHeight="1" x14ac:dyDescent="0.25">
      <c r="A944" s="2"/>
      <c r="D944" s="2"/>
      <c r="E944" s="2"/>
      <c r="F944" s="2"/>
      <c r="H944" s="26"/>
    </row>
    <row r="945" spans="1:8" ht="13.5" customHeight="1" x14ac:dyDescent="0.25">
      <c r="A945" s="2"/>
      <c r="D945" s="2"/>
      <c r="E945" s="2"/>
      <c r="F945" s="2"/>
      <c r="H945" s="26"/>
    </row>
    <row r="946" spans="1:8" ht="13.5" customHeight="1" x14ac:dyDescent="0.25">
      <c r="A946" s="2"/>
      <c r="D946" s="2"/>
      <c r="E946" s="2"/>
      <c r="F946" s="2"/>
      <c r="H946" s="26"/>
    </row>
    <row r="947" spans="1:8" ht="13.5" customHeight="1" x14ac:dyDescent="0.25">
      <c r="A947" s="2"/>
      <c r="D947" s="2"/>
      <c r="E947" s="2"/>
      <c r="F947" s="2"/>
      <c r="H947" s="26"/>
    </row>
    <row r="948" spans="1:8" ht="13.5" customHeight="1" x14ac:dyDescent="0.25">
      <c r="A948" s="2"/>
      <c r="D948" s="2"/>
      <c r="E948" s="2"/>
      <c r="F948" s="2"/>
      <c r="H948" s="26"/>
    </row>
    <row r="949" spans="1:8" ht="13.5" customHeight="1" x14ac:dyDescent="0.25">
      <c r="A949" s="2"/>
      <c r="D949" s="2"/>
      <c r="E949" s="2"/>
      <c r="F949" s="2"/>
      <c r="H949" s="26"/>
    </row>
    <row r="950" spans="1:8" ht="13.5" customHeight="1" x14ac:dyDescent="0.25">
      <c r="A950" s="2"/>
      <c r="D950" s="2"/>
      <c r="E950" s="2"/>
      <c r="F950" s="2"/>
      <c r="H950" s="26"/>
    </row>
    <row r="951" spans="1:8" ht="13.5" customHeight="1" x14ac:dyDescent="0.25">
      <c r="A951" s="2"/>
      <c r="D951" s="2"/>
      <c r="E951" s="2"/>
      <c r="F951" s="2"/>
      <c r="H951" s="26"/>
    </row>
    <row r="952" spans="1:8" ht="13.5" customHeight="1" x14ac:dyDescent="0.25">
      <c r="A952" s="2"/>
      <c r="D952" s="2"/>
      <c r="E952" s="2"/>
      <c r="F952" s="2"/>
      <c r="H952" s="26"/>
    </row>
    <row r="953" spans="1:8" ht="13.5" customHeight="1" x14ac:dyDescent="0.25">
      <c r="A953" s="2"/>
      <c r="D953" s="2"/>
      <c r="E953" s="2"/>
      <c r="F953" s="2"/>
      <c r="H953" s="26"/>
    </row>
    <row r="954" spans="1:8" ht="13.5" customHeight="1" x14ac:dyDescent="0.25">
      <c r="A954" s="2"/>
      <c r="D954" s="2"/>
      <c r="E954" s="2"/>
      <c r="F954" s="2"/>
      <c r="H954" s="26"/>
    </row>
    <row r="955" spans="1:8" ht="13.5" customHeight="1" x14ac:dyDescent="0.25">
      <c r="A955" s="2"/>
      <c r="D955" s="2"/>
      <c r="E955" s="2"/>
      <c r="F955" s="2"/>
      <c r="H955" s="26"/>
    </row>
    <row r="956" spans="1:8" ht="13.5" customHeight="1" x14ac:dyDescent="0.25">
      <c r="A956" s="2"/>
      <c r="D956" s="2"/>
      <c r="E956" s="2"/>
      <c r="F956" s="2"/>
      <c r="H956" s="26"/>
    </row>
    <row r="957" spans="1:8" ht="13.5" customHeight="1" x14ac:dyDescent="0.25">
      <c r="A957" s="2"/>
      <c r="D957" s="2"/>
      <c r="E957" s="2"/>
      <c r="F957" s="2"/>
      <c r="H957" s="26"/>
    </row>
    <row r="958" spans="1:8" ht="13.5" customHeight="1" x14ac:dyDescent="0.25">
      <c r="A958" s="2"/>
      <c r="D958" s="2"/>
      <c r="E958" s="2"/>
      <c r="F958" s="2"/>
      <c r="H958" s="26"/>
    </row>
    <row r="959" spans="1:8" ht="13.5" customHeight="1" x14ac:dyDescent="0.25">
      <c r="A959" s="2"/>
      <c r="D959" s="2"/>
      <c r="E959" s="2"/>
      <c r="F959" s="2"/>
      <c r="H959" s="26"/>
    </row>
    <row r="960" spans="1:8" ht="13.5" customHeight="1" x14ac:dyDescent="0.25">
      <c r="A960" s="2"/>
      <c r="D960" s="2"/>
      <c r="E960" s="2"/>
      <c r="F960" s="2"/>
      <c r="H960" s="26"/>
    </row>
    <row r="961" spans="1:8" ht="13.5" customHeight="1" x14ac:dyDescent="0.25">
      <c r="A961" s="2"/>
      <c r="D961" s="2"/>
      <c r="E961" s="2"/>
      <c r="F961" s="2"/>
      <c r="H961" s="26"/>
    </row>
    <row r="962" spans="1:8" ht="13.5" customHeight="1" x14ac:dyDescent="0.25">
      <c r="A962" s="2"/>
      <c r="D962" s="2"/>
      <c r="E962" s="2"/>
      <c r="F962" s="2"/>
      <c r="H962" s="26"/>
    </row>
    <row r="963" spans="1:8" ht="13.5" customHeight="1" x14ac:dyDescent="0.25">
      <c r="A963" s="2"/>
      <c r="D963" s="2"/>
      <c r="E963" s="2"/>
      <c r="F963" s="2"/>
      <c r="H963" s="26"/>
    </row>
    <row r="964" spans="1:8" ht="13.5" customHeight="1" x14ac:dyDescent="0.25">
      <c r="A964" s="2"/>
      <c r="D964" s="2"/>
      <c r="E964" s="2"/>
      <c r="F964" s="2"/>
      <c r="H964" s="26"/>
    </row>
    <row r="965" spans="1:8" ht="13.5" customHeight="1" x14ac:dyDescent="0.25">
      <c r="A965" s="2"/>
      <c r="D965" s="2"/>
      <c r="E965" s="2"/>
      <c r="F965" s="2"/>
      <c r="H965" s="26"/>
    </row>
    <row r="966" spans="1:8" ht="13.5" customHeight="1" x14ac:dyDescent="0.25">
      <c r="A966" s="2"/>
      <c r="D966" s="2"/>
      <c r="E966" s="2"/>
      <c r="F966" s="2"/>
      <c r="H966" s="26"/>
    </row>
    <row r="967" spans="1:8" ht="13.5" customHeight="1" x14ac:dyDescent="0.25">
      <c r="A967" s="2"/>
      <c r="D967" s="2"/>
      <c r="E967" s="2"/>
      <c r="F967" s="2"/>
      <c r="H967" s="26"/>
    </row>
    <row r="968" spans="1:8" ht="13.5" customHeight="1" x14ac:dyDescent="0.25">
      <c r="A968" s="2"/>
      <c r="D968" s="2"/>
      <c r="E968" s="2"/>
      <c r="F968" s="2"/>
      <c r="H968" s="26"/>
    </row>
    <row r="969" spans="1:8" ht="13.5" customHeight="1" x14ac:dyDescent="0.25">
      <c r="A969" s="2"/>
      <c r="D969" s="2"/>
      <c r="E969" s="2"/>
      <c r="F969" s="2"/>
      <c r="H969" s="26"/>
    </row>
    <row r="970" spans="1:8" ht="13.5" customHeight="1" x14ac:dyDescent="0.25">
      <c r="A970" s="2"/>
      <c r="D970" s="2"/>
      <c r="E970" s="2"/>
      <c r="F970" s="2"/>
      <c r="H970" s="26"/>
    </row>
    <row r="971" spans="1:8" ht="13.5" customHeight="1" x14ac:dyDescent="0.25">
      <c r="A971" s="2"/>
      <c r="D971" s="2"/>
      <c r="E971" s="2"/>
      <c r="F971" s="2"/>
      <c r="H971" s="26"/>
    </row>
    <row r="972" spans="1:8" ht="13.5" customHeight="1" x14ac:dyDescent="0.25">
      <c r="A972" s="2"/>
      <c r="D972" s="2"/>
      <c r="E972" s="2"/>
      <c r="F972" s="2"/>
      <c r="H972" s="26"/>
    </row>
    <row r="973" spans="1:8" ht="13.5" customHeight="1" x14ac:dyDescent="0.25">
      <c r="A973" s="2"/>
      <c r="D973" s="2"/>
      <c r="E973" s="2"/>
      <c r="F973" s="2"/>
      <c r="H973" s="26"/>
    </row>
    <row r="974" spans="1:8" ht="13.5" customHeight="1" x14ac:dyDescent="0.25">
      <c r="A974" s="2"/>
      <c r="D974" s="2"/>
      <c r="E974" s="2"/>
      <c r="F974" s="2"/>
      <c r="H974" s="26"/>
    </row>
    <row r="975" spans="1:8" ht="13.5" customHeight="1" x14ac:dyDescent="0.25">
      <c r="A975" s="2"/>
      <c r="D975" s="2"/>
      <c r="E975" s="2"/>
      <c r="F975" s="2"/>
      <c r="H975" s="26"/>
    </row>
    <row r="976" spans="1:8" ht="13.5" customHeight="1" x14ac:dyDescent="0.25">
      <c r="A976" s="2"/>
      <c r="D976" s="2"/>
      <c r="E976" s="2"/>
      <c r="F976" s="2"/>
      <c r="H976" s="26"/>
    </row>
    <row r="977" spans="1:8" ht="13.5" customHeight="1" x14ac:dyDescent="0.25">
      <c r="A977" s="2"/>
      <c r="D977" s="2"/>
      <c r="E977" s="2"/>
      <c r="F977" s="2"/>
      <c r="H977" s="26"/>
    </row>
    <row r="978" spans="1:8" ht="13.5" customHeight="1" x14ac:dyDescent="0.25">
      <c r="A978" s="2"/>
      <c r="D978" s="2"/>
      <c r="E978" s="2"/>
      <c r="F978" s="2"/>
      <c r="H978" s="26"/>
    </row>
    <row r="979" spans="1:8" ht="13.5" customHeight="1" x14ac:dyDescent="0.25">
      <c r="A979" s="2"/>
      <c r="D979" s="2"/>
      <c r="E979" s="2"/>
      <c r="F979" s="2"/>
      <c r="H979" s="26"/>
    </row>
    <row r="980" spans="1:8" ht="13.5" customHeight="1" x14ac:dyDescent="0.25">
      <c r="A980" s="2"/>
      <c r="D980" s="2"/>
      <c r="E980" s="2"/>
      <c r="F980" s="2"/>
      <c r="H980" s="26"/>
    </row>
    <row r="981" spans="1:8" ht="13.5" customHeight="1" x14ac:dyDescent="0.25">
      <c r="A981" s="2"/>
      <c r="D981" s="2"/>
      <c r="E981" s="2"/>
      <c r="F981" s="2"/>
      <c r="H981" s="26"/>
    </row>
    <row r="982" spans="1:8" ht="13.5" customHeight="1" x14ac:dyDescent="0.25">
      <c r="A982" s="2"/>
      <c r="D982" s="2"/>
      <c r="E982" s="2"/>
      <c r="F982" s="2"/>
      <c r="H982" s="26"/>
    </row>
    <row r="983" spans="1:8" ht="13.5" customHeight="1" x14ac:dyDescent="0.25">
      <c r="A983" s="2"/>
      <c r="D983" s="2"/>
      <c r="E983" s="2"/>
      <c r="F983" s="2"/>
      <c r="H983" s="26"/>
    </row>
    <row r="984" spans="1:8" ht="13.5" customHeight="1" x14ac:dyDescent="0.25">
      <c r="A984" s="2"/>
      <c r="D984" s="2"/>
      <c r="E984" s="2"/>
      <c r="F984" s="2"/>
      <c r="H984" s="26"/>
    </row>
    <row r="985" spans="1:8" ht="13.5" customHeight="1" x14ac:dyDescent="0.25">
      <c r="A985" s="2"/>
      <c r="D985" s="2"/>
      <c r="E985" s="2"/>
      <c r="F985" s="2"/>
      <c r="H985" s="26"/>
    </row>
    <row r="986" spans="1:8" ht="13.5" customHeight="1" x14ac:dyDescent="0.25">
      <c r="A986" s="2"/>
      <c r="D986" s="2"/>
      <c r="E986" s="2"/>
      <c r="F986" s="2"/>
      <c r="H986" s="26"/>
    </row>
    <row r="987" spans="1:8" ht="13.5" customHeight="1" x14ac:dyDescent="0.25">
      <c r="A987" s="2"/>
      <c r="D987" s="2"/>
      <c r="E987" s="2"/>
      <c r="F987" s="2"/>
      <c r="H987" s="26"/>
    </row>
    <row r="988" spans="1:8" ht="13.5" customHeight="1" x14ac:dyDescent="0.25">
      <c r="A988" s="2"/>
      <c r="D988" s="2"/>
      <c r="E988" s="2"/>
      <c r="F988" s="2"/>
      <c r="H988" s="26"/>
    </row>
    <row r="989" spans="1:8" ht="13.5" customHeight="1" x14ac:dyDescent="0.25">
      <c r="A989" s="2"/>
      <c r="D989" s="2"/>
      <c r="E989" s="2"/>
      <c r="F989" s="2"/>
      <c r="H989" s="26"/>
    </row>
    <row r="990" spans="1:8" ht="13.5" customHeight="1" x14ac:dyDescent="0.25">
      <c r="A990" s="2"/>
      <c r="D990" s="2"/>
      <c r="E990" s="2"/>
      <c r="F990" s="2"/>
      <c r="H990" s="26"/>
    </row>
    <row r="991" spans="1:8" ht="13.5" customHeight="1" x14ac:dyDescent="0.25">
      <c r="A991" s="2"/>
      <c r="D991" s="2"/>
      <c r="E991" s="2"/>
      <c r="F991" s="2"/>
      <c r="H991" s="26"/>
    </row>
    <row r="992" spans="1:8" ht="13.5" customHeight="1" x14ac:dyDescent="0.25">
      <c r="A992" s="2"/>
      <c r="D992" s="2"/>
      <c r="E992" s="2"/>
      <c r="F992" s="2"/>
      <c r="H992" s="26"/>
    </row>
    <row r="993" spans="1:8" ht="13.5" customHeight="1" x14ac:dyDescent="0.25">
      <c r="A993" s="2"/>
      <c r="D993" s="2"/>
      <c r="E993" s="2"/>
      <c r="F993" s="2"/>
      <c r="H993" s="26"/>
    </row>
    <row r="994" spans="1:8" ht="13.5" customHeight="1" x14ac:dyDescent="0.25">
      <c r="A994" s="2"/>
      <c r="D994" s="2"/>
      <c r="E994" s="2"/>
      <c r="F994" s="2"/>
      <c r="H994" s="26"/>
    </row>
    <row r="995" spans="1:8" ht="13.5" customHeight="1" x14ac:dyDescent="0.25">
      <c r="A995" s="2"/>
      <c r="D995" s="2"/>
      <c r="E995" s="2"/>
      <c r="F995" s="2"/>
      <c r="H995" s="26"/>
    </row>
    <row r="996" spans="1:8" ht="13.5" customHeight="1" x14ac:dyDescent="0.25">
      <c r="A996" s="2"/>
      <c r="D996" s="2"/>
      <c r="E996" s="2"/>
      <c r="F996" s="2"/>
      <c r="H996" s="26"/>
    </row>
    <row r="997" spans="1:8" ht="13.5" customHeight="1" x14ac:dyDescent="0.25">
      <c r="A997" s="2"/>
      <c r="D997" s="2"/>
      <c r="E997" s="2"/>
      <c r="F997" s="2"/>
      <c r="H997" s="26"/>
    </row>
    <row r="998" spans="1:8" ht="13.5" customHeight="1" x14ac:dyDescent="0.25">
      <c r="A998" s="2"/>
      <c r="D998" s="2"/>
      <c r="E998" s="2"/>
      <c r="F998" s="2"/>
      <c r="H998" s="26"/>
    </row>
    <row r="999" spans="1:8" ht="13.5" customHeight="1" x14ac:dyDescent="0.25">
      <c r="A999" s="2"/>
      <c r="D999" s="2"/>
      <c r="E999" s="2"/>
      <c r="F999" s="2"/>
      <c r="H999" s="26"/>
    </row>
    <row r="1000" spans="1:8" ht="13.5" customHeight="1" x14ac:dyDescent="0.25">
      <c r="A1000" s="2"/>
      <c r="D1000" s="2"/>
      <c r="E1000" s="2"/>
      <c r="F1000" s="2"/>
      <c r="H1000" s="2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zoomScale="85" zoomScaleNormal="85" workbookViewId="0">
      <selection activeCell="L27" sqref="L27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000"/>
  <sheetViews>
    <sheetView workbookViewId="0">
      <pane ySplit="1" topLeftCell="A49" activePane="bottomLeft" state="frozen"/>
      <selection pane="bottomLeft" activeCell="F69" sqref="F69"/>
    </sheetView>
  </sheetViews>
  <sheetFormatPr defaultColWidth="12.42578125" defaultRowHeight="15" customHeight="1" x14ac:dyDescent="0.25"/>
  <cols>
    <col min="1" max="1" width="11.7109375" customWidth="1"/>
    <col min="2" max="6" width="7.7109375" customWidth="1"/>
    <col min="7" max="7" width="8.28515625" bestFit="1" customWidth="1"/>
    <col min="8" max="26" width="7.7109375" customWidth="1"/>
  </cols>
  <sheetData>
    <row r="1" spans="1:9" ht="13.5" customHeight="1" x14ac:dyDescent="0.25">
      <c r="A1" s="1" t="s">
        <v>156</v>
      </c>
      <c r="B1" s="2" t="s">
        <v>47</v>
      </c>
      <c r="C1" s="2" t="s">
        <v>48</v>
      </c>
      <c r="D1" s="2" t="s">
        <v>50</v>
      </c>
      <c r="E1" s="2" t="s">
        <v>49</v>
      </c>
      <c r="F1" s="2" t="s">
        <v>51</v>
      </c>
      <c r="G1" s="2" t="s">
        <v>52</v>
      </c>
      <c r="H1" s="2" t="s">
        <v>134</v>
      </c>
    </row>
    <row r="2" spans="1:9" ht="13.5" customHeight="1" x14ac:dyDescent="0.25">
      <c r="A2" s="24">
        <f>DATE(LEFT(B2,4),1,1)</f>
        <v>37257</v>
      </c>
      <c r="B2" s="2" t="s">
        <v>53</v>
      </c>
      <c r="C2" s="17">
        <v>5.0999999999999997E-2</v>
      </c>
      <c r="D2" s="45"/>
      <c r="E2" s="45"/>
      <c r="F2" s="45"/>
      <c r="G2" s="46">
        <f>$I$2</f>
        <v>3.3583333333333319E-2</v>
      </c>
      <c r="H2" s="2">
        <v>0</v>
      </c>
      <c r="I2" s="189">
        <f>AVERAGE(C2:C61)</f>
        <v>3.3583333333333319E-2</v>
      </c>
    </row>
    <row r="3" spans="1:9" ht="13.5" customHeight="1" x14ac:dyDescent="0.25">
      <c r="A3" s="24">
        <f>DATE(LEFT(B3,4),4,1)</f>
        <v>37347</v>
      </c>
      <c r="B3" s="2" t="s">
        <v>54</v>
      </c>
      <c r="C3" s="17">
        <v>5.0999999999999997E-2</v>
      </c>
      <c r="D3" s="45"/>
      <c r="E3" s="45"/>
      <c r="F3" s="45"/>
      <c r="G3" s="46">
        <f t="shared" ref="G3:G61" si="0">$I$2</f>
        <v>3.3583333333333319E-2</v>
      </c>
      <c r="H3" s="2">
        <v>0</v>
      </c>
    </row>
    <row r="4" spans="1:9" ht="13.5" customHeight="1" x14ac:dyDescent="0.25">
      <c r="A4" s="24">
        <f>DATE(LEFT(B4,4),7,1)</f>
        <v>37438</v>
      </c>
      <c r="B4" s="2" t="s">
        <v>55</v>
      </c>
      <c r="C4" s="17">
        <v>4.2999999999999997E-2</v>
      </c>
      <c r="D4" s="45"/>
      <c r="E4" s="45"/>
      <c r="F4" s="45"/>
      <c r="G4" s="46">
        <f t="shared" si="0"/>
        <v>3.3583333333333319E-2</v>
      </c>
      <c r="H4" s="2">
        <v>0</v>
      </c>
    </row>
    <row r="5" spans="1:9" ht="13.5" customHeight="1" x14ac:dyDescent="0.25">
      <c r="A5" s="24">
        <f>DATE(LEFT(B5,4),10,1)</f>
        <v>37530</v>
      </c>
      <c r="B5" s="2" t="s">
        <v>56</v>
      </c>
      <c r="C5" s="17">
        <v>0.04</v>
      </c>
      <c r="D5" s="45"/>
      <c r="E5" s="45"/>
      <c r="F5" s="45"/>
      <c r="G5" s="46">
        <f t="shared" si="0"/>
        <v>3.3583333333333319E-2</v>
      </c>
      <c r="H5" s="2">
        <v>0</v>
      </c>
    </row>
    <row r="6" spans="1:9" ht="13.5" customHeight="1" x14ac:dyDescent="0.25">
      <c r="A6" s="24">
        <f>DATE(LEFT(B6,4),1,1)</f>
        <v>37622</v>
      </c>
      <c r="B6" s="2" t="s">
        <v>57</v>
      </c>
      <c r="C6" s="17">
        <v>3.9E-2</v>
      </c>
      <c r="D6" s="45"/>
      <c r="E6" s="45"/>
      <c r="F6" s="45"/>
      <c r="G6" s="46">
        <f t="shared" si="0"/>
        <v>3.3583333333333319E-2</v>
      </c>
      <c r="H6" s="2">
        <v>0</v>
      </c>
    </row>
    <row r="7" spans="1:9" ht="13.5" customHeight="1" x14ac:dyDescent="0.25">
      <c r="A7" s="24">
        <f>DATE(LEFT(B7,4),4,1)</f>
        <v>37712</v>
      </c>
      <c r="B7" s="2" t="s">
        <v>58</v>
      </c>
      <c r="C7" s="17">
        <v>3.5999999999999997E-2</v>
      </c>
      <c r="D7" s="45"/>
      <c r="E7" s="45"/>
      <c r="F7" s="45"/>
      <c r="G7" s="46">
        <f t="shared" si="0"/>
        <v>3.3583333333333319E-2</v>
      </c>
      <c r="H7" s="2">
        <v>0</v>
      </c>
    </row>
    <row r="8" spans="1:9" ht="13.5" customHeight="1" x14ac:dyDescent="0.25">
      <c r="A8" s="24">
        <f>DATE(LEFT(B8,4),7,1)</f>
        <v>37803</v>
      </c>
      <c r="B8" s="2" t="s">
        <v>59</v>
      </c>
      <c r="C8" s="17">
        <v>4.2000000000000003E-2</v>
      </c>
      <c r="D8" s="45"/>
      <c r="E8" s="45"/>
      <c r="F8" s="45"/>
      <c r="G8" s="46">
        <f t="shared" si="0"/>
        <v>3.3583333333333319E-2</v>
      </c>
      <c r="H8" s="2">
        <v>0</v>
      </c>
    </row>
    <row r="9" spans="1:9" ht="13.5" customHeight="1" x14ac:dyDescent="0.25">
      <c r="A9" s="24">
        <f>DATE(LEFT(B9,4),10,1)</f>
        <v>37895</v>
      </c>
      <c r="B9" s="2" t="s">
        <v>60</v>
      </c>
      <c r="C9" s="17">
        <v>4.2999999999999997E-2</v>
      </c>
      <c r="D9" s="45"/>
      <c r="E9" s="45"/>
      <c r="F9" s="45"/>
      <c r="G9" s="46">
        <f t="shared" si="0"/>
        <v>3.3583333333333319E-2</v>
      </c>
      <c r="H9" s="2">
        <v>0</v>
      </c>
    </row>
    <row r="10" spans="1:9" ht="13.5" customHeight="1" x14ac:dyDescent="0.25">
      <c r="A10" s="24">
        <f>DATE(LEFT(B10,4),1,1)</f>
        <v>37987</v>
      </c>
      <c r="B10" s="2" t="s">
        <v>61</v>
      </c>
      <c r="C10" s="17">
        <v>0.04</v>
      </c>
      <c r="D10" s="45"/>
      <c r="E10" s="45"/>
      <c r="F10" s="45"/>
      <c r="G10" s="46">
        <f t="shared" si="0"/>
        <v>3.3583333333333319E-2</v>
      </c>
      <c r="H10" s="2">
        <v>0</v>
      </c>
    </row>
    <row r="11" spans="1:9" ht="13.5" customHeight="1" x14ac:dyDescent="0.25">
      <c r="A11" s="24">
        <f>DATE(LEFT(B11,4),4,1)</f>
        <v>38078</v>
      </c>
      <c r="B11" s="2" t="s">
        <v>62</v>
      </c>
      <c r="C11" s="17">
        <v>4.5999999999999999E-2</v>
      </c>
      <c r="D11" s="45"/>
      <c r="E11" s="45"/>
      <c r="F11" s="45"/>
      <c r="G11" s="46">
        <f t="shared" si="0"/>
        <v>3.3583333333333319E-2</v>
      </c>
      <c r="H11" s="2">
        <v>0</v>
      </c>
    </row>
    <row r="12" spans="1:9" ht="13.5" customHeight="1" x14ac:dyDescent="0.25">
      <c r="A12" s="24">
        <f>DATE(LEFT(B12,4),7,1)</f>
        <v>38169</v>
      </c>
      <c r="B12" s="2" t="s">
        <v>63</v>
      </c>
      <c r="C12" s="17">
        <v>4.2999999999999997E-2</v>
      </c>
      <c r="D12" s="45"/>
      <c r="E12" s="45"/>
      <c r="F12" s="45"/>
      <c r="G12" s="46">
        <f t="shared" si="0"/>
        <v>3.3583333333333319E-2</v>
      </c>
      <c r="H12" s="2">
        <v>0</v>
      </c>
    </row>
    <row r="13" spans="1:9" ht="13.5" customHeight="1" x14ac:dyDescent="0.25">
      <c r="A13" s="24">
        <f>DATE(LEFT(B13,4),10,1)</f>
        <v>38261</v>
      </c>
      <c r="B13" s="2" t="s">
        <v>64</v>
      </c>
      <c r="C13" s="17">
        <v>4.2000000000000003E-2</v>
      </c>
      <c r="D13" s="45"/>
      <c r="E13" s="45"/>
      <c r="F13" s="45"/>
      <c r="G13" s="46">
        <f t="shared" si="0"/>
        <v>3.3583333333333319E-2</v>
      </c>
      <c r="H13" s="2">
        <v>0</v>
      </c>
    </row>
    <row r="14" spans="1:9" ht="13.5" customHeight="1" x14ac:dyDescent="0.25">
      <c r="A14" s="24">
        <f>DATE(LEFT(B14,4),1,1)</f>
        <v>38353</v>
      </c>
      <c r="B14" s="2" t="s">
        <v>65</v>
      </c>
      <c r="C14" s="17">
        <v>4.2999999999999997E-2</v>
      </c>
      <c r="D14" s="45"/>
      <c r="E14" s="45"/>
      <c r="F14" s="45"/>
      <c r="G14" s="46">
        <f t="shared" si="0"/>
        <v>3.3583333333333319E-2</v>
      </c>
      <c r="H14" s="2">
        <v>0</v>
      </c>
    </row>
    <row r="15" spans="1:9" ht="13.5" customHeight="1" x14ac:dyDescent="0.25">
      <c r="A15" s="24">
        <f>DATE(LEFT(B15,4),4,1)</f>
        <v>38443</v>
      </c>
      <c r="B15" s="2" t="s">
        <v>66</v>
      </c>
      <c r="C15" s="17">
        <v>4.2000000000000003E-2</v>
      </c>
      <c r="D15" s="45"/>
      <c r="E15" s="45"/>
      <c r="F15" s="45"/>
      <c r="G15" s="46">
        <f t="shared" si="0"/>
        <v>3.3583333333333319E-2</v>
      </c>
      <c r="H15" s="2">
        <v>0</v>
      </c>
    </row>
    <row r="16" spans="1:9" ht="13.5" customHeight="1" x14ac:dyDescent="0.25">
      <c r="A16" s="24">
        <f>DATE(LEFT(B16,4),7,1)</f>
        <v>38534</v>
      </c>
      <c r="B16" s="2" t="s">
        <v>67</v>
      </c>
      <c r="C16" s="17">
        <v>4.2000000000000003E-2</v>
      </c>
      <c r="D16" s="45"/>
      <c r="E16" s="45"/>
      <c r="F16" s="45"/>
      <c r="G16" s="46">
        <f t="shared" si="0"/>
        <v>3.3583333333333319E-2</v>
      </c>
      <c r="H16" s="2">
        <v>0</v>
      </c>
    </row>
    <row r="17" spans="1:8" ht="13.5" customHeight="1" x14ac:dyDescent="0.25">
      <c r="A17" s="24">
        <f>DATE(LEFT(B17,4),10,1)</f>
        <v>38626</v>
      </c>
      <c r="B17" s="2" t="s">
        <v>68</v>
      </c>
      <c r="C17" s="17">
        <v>4.4999999999999998E-2</v>
      </c>
      <c r="D17" s="45"/>
      <c r="E17" s="45"/>
      <c r="F17" s="45"/>
      <c r="G17" s="46">
        <f t="shared" si="0"/>
        <v>3.3583333333333319E-2</v>
      </c>
      <c r="H17" s="2">
        <v>0</v>
      </c>
    </row>
    <row r="18" spans="1:8" ht="13.5" customHeight="1" x14ac:dyDescent="0.25">
      <c r="A18" s="24">
        <f>DATE(LEFT(B18,4),1,1)</f>
        <v>38718</v>
      </c>
      <c r="B18" s="2" t="s">
        <v>69</v>
      </c>
      <c r="C18" s="17">
        <v>4.5999999999999999E-2</v>
      </c>
      <c r="D18" s="45"/>
      <c r="E18" s="45"/>
      <c r="F18" s="45"/>
      <c r="G18" s="46">
        <f t="shared" si="0"/>
        <v>3.3583333333333319E-2</v>
      </c>
      <c r="H18" s="2">
        <v>0</v>
      </c>
    </row>
    <row r="19" spans="1:8" ht="13.5" customHeight="1" x14ac:dyDescent="0.25">
      <c r="A19" s="24">
        <f>DATE(LEFT(B19,4),4,1)</f>
        <v>38808</v>
      </c>
      <c r="B19" s="2" t="s">
        <v>70</v>
      </c>
      <c r="C19" s="17">
        <v>5.0999999999999997E-2</v>
      </c>
      <c r="D19" s="45"/>
      <c r="E19" s="45"/>
      <c r="F19" s="45"/>
      <c r="G19" s="46">
        <f t="shared" si="0"/>
        <v>3.3583333333333319E-2</v>
      </c>
      <c r="H19" s="2">
        <v>0</v>
      </c>
    </row>
    <row r="20" spans="1:8" ht="13.5" customHeight="1" x14ac:dyDescent="0.25">
      <c r="A20" s="24">
        <f>DATE(LEFT(B20,4),7,1)</f>
        <v>38899</v>
      </c>
      <c r="B20" s="2" t="s">
        <v>71</v>
      </c>
      <c r="C20" s="17">
        <v>4.9000000000000002E-2</v>
      </c>
      <c r="D20" s="45"/>
      <c r="E20" s="45"/>
      <c r="F20" s="45"/>
      <c r="G20" s="46">
        <f t="shared" si="0"/>
        <v>3.3583333333333319E-2</v>
      </c>
      <c r="H20" s="2">
        <v>0</v>
      </c>
    </row>
    <row r="21" spans="1:8" ht="13.5" customHeight="1" x14ac:dyDescent="0.25">
      <c r="A21" s="24">
        <f>DATE(LEFT(B21,4),10,1)</f>
        <v>38991</v>
      </c>
      <c r="B21" s="2" t="s">
        <v>72</v>
      </c>
      <c r="C21" s="17">
        <v>4.5999999999999999E-2</v>
      </c>
      <c r="D21" s="45"/>
      <c r="E21" s="45"/>
      <c r="F21" s="45"/>
      <c r="G21" s="46">
        <f t="shared" si="0"/>
        <v>3.3583333333333319E-2</v>
      </c>
      <c r="H21" s="2">
        <v>0</v>
      </c>
    </row>
    <row r="22" spans="1:8" ht="13.5" customHeight="1" x14ac:dyDescent="0.25">
      <c r="A22" s="24">
        <f>DATE(LEFT(B22,4),1,1)</f>
        <v>39083</v>
      </c>
      <c r="B22" s="2" t="s">
        <v>73</v>
      </c>
      <c r="C22" s="17">
        <v>4.7E-2</v>
      </c>
      <c r="D22" s="45"/>
      <c r="E22" s="45"/>
      <c r="F22" s="45"/>
      <c r="G22" s="46">
        <f t="shared" si="0"/>
        <v>3.3583333333333319E-2</v>
      </c>
      <c r="H22" s="2">
        <v>0</v>
      </c>
    </row>
    <row r="23" spans="1:8" ht="13.5" customHeight="1" x14ac:dyDescent="0.25">
      <c r="A23" s="24">
        <f>DATE(LEFT(B23,4),4,1)</f>
        <v>39173</v>
      </c>
      <c r="B23" s="2" t="s">
        <v>74</v>
      </c>
      <c r="C23" s="17">
        <v>4.9000000000000002E-2</v>
      </c>
      <c r="D23" s="45"/>
      <c r="E23" s="45"/>
      <c r="F23" s="45"/>
      <c r="G23" s="46">
        <f t="shared" si="0"/>
        <v>3.3583333333333319E-2</v>
      </c>
      <c r="H23" s="2">
        <v>0</v>
      </c>
    </row>
    <row r="24" spans="1:8" ht="13.5" customHeight="1" x14ac:dyDescent="0.25">
      <c r="A24" s="24">
        <f>DATE(LEFT(B24,4),7,1)</f>
        <v>39264</v>
      </c>
      <c r="B24" s="2" t="s">
        <v>75</v>
      </c>
      <c r="C24" s="17">
        <v>4.7E-2</v>
      </c>
      <c r="D24" s="45"/>
      <c r="E24" s="45"/>
      <c r="F24" s="45"/>
      <c r="G24" s="46">
        <f t="shared" si="0"/>
        <v>3.3583333333333319E-2</v>
      </c>
      <c r="H24" s="2">
        <v>0</v>
      </c>
    </row>
    <row r="25" spans="1:8" ht="13.5" customHeight="1" x14ac:dyDescent="0.25">
      <c r="A25" s="24">
        <f>DATE(LEFT(B25,4),10,1)</f>
        <v>39356</v>
      </c>
      <c r="B25" s="2" t="s">
        <v>76</v>
      </c>
      <c r="C25" s="17">
        <v>4.2999999999999997E-2</v>
      </c>
      <c r="D25" s="45"/>
      <c r="E25" s="45"/>
      <c r="F25" s="45"/>
      <c r="G25" s="46">
        <f t="shared" si="0"/>
        <v>3.3583333333333319E-2</v>
      </c>
      <c r="H25" s="2">
        <v>0</v>
      </c>
    </row>
    <row r="26" spans="1:8" ht="13.5" customHeight="1" x14ac:dyDescent="0.25">
      <c r="A26" s="24">
        <f>DATE(LEFT(B26,4),1,1)</f>
        <v>39448</v>
      </c>
      <c r="B26" s="2" t="s">
        <v>77</v>
      </c>
      <c r="C26" s="17">
        <v>3.6999999999999998E-2</v>
      </c>
      <c r="D26" s="45"/>
      <c r="E26" s="45"/>
      <c r="F26" s="45"/>
      <c r="G26" s="46">
        <f t="shared" si="0"/>
        <v>3.3583333333333319E-2</v>
      </c>
      <c r="H26" s="2">
        <v>0</v>
      </c>
    </row>
    <row r="27" spans="1:8" ht="13.5" customHeight="1" x14ac:dyDescent="0.25">
      <c r="A27" s="24">
        <f>DATE(LEFT(B27,4),4,1)</f>
        <v>39539</v>
      </c>
      <c r="B27" s="2" t="s">
        <v>78</v>
      </c>
      <c r="C27" s="17">
        <v>3.9E-2</v>
      </c>
      <c r="D27" s="45"/>
      <c r="E27" s="45"/>
      <c r="F27" s="45"/>
      <c r="G27" s="46">
        <f t="shared" si="0"/>
        <v>3.3583333333333319E-2</v>
      </c>
      <c r="H27" s="2">
        <v>0</v>
      </c>
    </row>
    <row r="28" spans="1:8" ht="13.5" customHeight="1" x14ac:dyDescent="0.25">
      <c r="A28" s="24">
        <f>DATE(LEFT(B28,4),7,1)</f>
        <v>39630</v>
      </c>
      <c r="B28" s="2" t="s">
        <v>79</v>
      </c>
      <c r="C28" s="17">
        <v>3.9E-2</v>
      </c>
      <c r="D28" s="45"/>
      <c r="E28" s="45"/>
      <c r="F28" s="45"/>
      <c r="G28" s="46">
        <f t="shared" si="0"/>
        <v>3.3583333333333319E-2</v>
      </c>
      <c r="H28" s="2">
        <v>0</v>
      </c>
    </row>
    <row r="29" spans="1:8" ht="13.5" customHeight="1" x14ac:dyDescent="0.25">
      <c r="A29" s="24">
        <f>DATE(LEFT(B29,4),10,1)</f>
        <v>39722</v>
      </c>
      <c r="B29" s="2" t="s">
        <v>80</v>
      </c>
      <c r="C29" s="17">
        <v>3.3000000000000002E-2</v>
      </c>
      <c r="D29" s="45"/>
      <c r="E29" s="45"/>
      <c r="F29" s="45"/>
      <c r="G29" s="46">
        <f t="shared" si="0"/>
        <v>3.3583333333333319E-2</v>
      </c>
      <c r="H29" s="2">
        <v>0</v>
      </c>
    </row>
    <row r="30" spans="1:8" ht="13.5" customHeight="1" x14ac:dyDescent="0.25">
      <c r="A30" s="24">
        <f>DATE(LEFT(B30,4),1,1)</f>
        <v>39814</v>
      </c>
      <c r="B30" s="2" t="s">
        <v>81</v>
      </c>
      <c r="C30" s="17">
        <v>2.7E-2</v>
      </c>
      <c r="D30" s="45"/>
      <c r="E30" s="45"/>
      <c r="F30" s="45"/>
      <c r="G30" s="46">
        <f t="shared" si="0"/>
        <v>3.3583333333333319E-2</v>
      </c>
      <c r="H30" s="2">
        <v>0</v>
      </c>
    </row>
    <row r="31" spans="1:8" ht="13.5" customHeight="1" x14ac:dyDescent="0.25">
      <c r="A31" s="24">
        <f>DATE(LEFT(B31,4),4,1)</f>
        <v>39904</v>
      </c>
      <c r="B31" s="2" t="s">
        <v>82</v>
      </c>
      <c r="C31" s="17">
        <v>3.3000000000000002E-2</v>
      </c>
      <c r="D31" s="45"/>
      <c r="E31" s="45"/>
      <c r="F31" s="45"/>
      <c r="G31" s="46">
        <f t="shared" si="0"/>
        <v>3.3583333333333319E-2</v>
      </c>
      <c r="H31" s="2">
        <v>0</v>
      </c>
    </row>
    <row r="32" spans="1:8" ht="13.5" customHeight="1" x14ac:dyDescent="0.25">
      <c r="A32" s="24">
        <f>DATE(LEFT(B32,4),7,1)</f>
        <v>39995</v>
      </c>
      <c r="B32" s="2" t="s">
        <v>83</v>
      </c>
      <c r="C32" s="17">
        <v>3.5000000000000003E-2</v>
      </c>
      <c r="D32" s="45"/>
      <c r="E32" s="45"/>
      <c r="F32" s="45"/>
      <c r="G32" s="46">
        <f t="shared" si="0"/>
        <v>3.3583333333333319E-2</v>
      </c>
      <c r="H32" s="2">
        <v>0</v>
      </c>
    </row>
    <row r="33" spans="1:8" ht="13.5" customHeight="1" x14ac:dyDescent="0.25">
      <c r="A33" s="24">
        <f>DATE(LEFT(B33,4),10,1)</f>
        <v>40087</v>
      </c>
      <c r="B33" s="2" t="s">
        <v>84</v>
      </c>
      <c r="C33" s="17">
        <v>3.5000000000000003E-2</v>
      </c>
      <c r="D33" s="45"/>
      <c r="E33" s="45"/>
      <c r="F33" s="45"/>
      <c r="G33" s="46">
        <f t="shared" si="0"/>
        <v>3.3583333333333319E-2</v>
      </c>
      <c r="H33" s="2">
        <v>0</v>
      </c>
    </row>
    <row r="34" spans="1:8" ht="13.5" customHeight="1" x14ac:dyDescent="0.25">
      <c r="A34" s="24">
        <f>DATE(LEFT(B34,4),1,1)</f>
        <v>40179</v>
      </c>
      <c r="B34" s="2" t="s">
        <v>85</v>
      </c>
      <c r="C34" s="17">
        <v>3.6999999999999998E-2</v>
      </c>
      <c r="D34" s="45"/>
      <c r="E34" s="45"/>
      <c r="F34" s="45"/>
      <c r="G34" s="46">
        <f t="shared" si="0"/>
        <v>3.3583333333333319E-2</v>
      </c>
      <c r="H34" s="2">
        <v>0</v>
      </c>
    </row>
    <row r="35" spans="1:8" ht="13.5" customHeight="1" x14ac:dyDescent="0.25">
      <c r="A35" s="24">
        <f>DATE(LEFT(B35,4),4,1)</f>
        <v>40269</v>
      </c>
      <c r="B35" s="2" t="s">
        <v>86</v>
      </c>
      <c r="C35" s="17">
        <v>3.5000000000000003E-2</v>
      </c>
      <c r="D35" s="45"/>
      <c r="E35" s="45"/>
      <c r="F35" s="45"/>
      <c r="G35" s="46">
        <f t="shared" si="0"/>
        <v>3.3583333333333319E-2</v>
      </c>
      <c r="H35" s="2">
        <v>0</v>
      </c>
    </row>
    <row r="36" spans="1:8" ht="13.5" customHeight="1" x14ac:dyDescent="0.25">
      <c r="A36" s="24">
        <f>DATE(LEFT(B36,4),7,1)</f>
        <v>40360</v>
      </c>
      <c r="B36" s="2" t="s">
        <v>87</v>
      </c>
      <c r="C36" s="17">
        <v>2.8000000000000001E-2</v>
      </c>
      <c r="D36" s="45"/>
      <c r="E36" s="45"/>
      <c r="F36" s="45"/>
      <c r="G36" s="46">
        <f t="shared" si="0"/>
        <v>3.3583333333333319E-2</v>
      </c>
      <c r="H36" s="2">
        <v>0</v>
      </c>
    </row>
    <row r="37" spans="1:8" ht="13.5" customHeight="1" x14ac:dyDescent="0.25">
      <c r="A37" s="24">
        <f>DATE(LEFT(B37,4),10,1)</f>
        <v>40452</v>
      </c>
      <c r="B37" s="2" t="s">
        <v>88</v>
      </c>
      <c r="C37" s="17">
        <v>2.9000000000000001E-2</v>
      </c>
      <c r="D37" s="45"/>
      <c r="E37" s="45"/>
      <c r="F37" s="45"/>
      <c r="G37" s="46">
        <f t="shared" si="0"/>
        <v>3.3583333333333319E-2</v>
      </c>
      <c r="H37" s="2">
        <v>0</v>
      </c>
    </row>
    <row r="38" spans="1:8" ht="13.5" customHeight="1" x14ac:dyDescent="0.25">
      <c r="A38" s="24">
        <f>DATE(LEFT(B38,4),1,1)</f>
        <v>40544</v>
      </c>
      <c r="B38" s="2" t="s">
        <v>89</v>
      </c>
      <c r="C38" s="17">
        <v>3.5000000000000003E-2</v>
      </c>
      <c r="D38" s="45"/>
      <c r="E38" s="45"/>
      <c r="F38" s="45"/>
      <c r="G38" s="46">
        <f t="shared" si="0"/>
        <v>3.3583333333333319E-2</v>
      </c>
      <c r="H38" s="2">
        <v>0</v>
      </c>
    </row>
    <row r="39" spans="1:8" ht="13.5" customHeight="1" x14ac:dyDescent="0.25">
      <c r="A39" s="24">
        <f>DATE(LEFT(B39,4),4,1)</f>
        <v>40634</v>
      </c>
      <c r="B39" s="2" t="s">
        <v>90</v>
      </c>
      <c r="C39" s="17">
        <v>3.2000000000000001E-2</v>
      </c>
      <c r="D39" s="45"/>
      <c r="E39" s="45"/>
      <c r="F39" s="45"/>
      <c r="G39" s="46">
        <f t="shared" si="0"/>
        <v>3.3583333333333319E-2</v>
      </c>
      <c r="H39" s="2">
        <v>0</v>
      </c>
    </row>
    <row r="40" spans="1:8" ht="13.5" customHeight="1" x14ac:dyDescent="0.25">
      <c r="A40" s="24">
        <f>DATE(LEFT(B40,4),7,1)</f>
        <v>40725</v>
      </c>
      <c r="B40" s="2" t="s">
        <v>91</v>
      </c>
      <c r="C40" s="17">
        <v>2.4E-2</v>
      </c>
      <c r="D40" s="45"/>
      <c r="E40" s="45"/>
      <c r="F40" s="45"/>
      <c r="G40" s="46">
        <f t="shared" si="0"/>
        <v>3.3583333333333319E-2</v>
      </c>
      <c r="H40" s="2">
        <v>0</v>
      </c>
    </row>
    <row r="41" spans="1:8" ht="13.5" customHeight="1" x14ac:dyDescent="0.25">
      <c r="A41" s="24">
        <f>DATE(LEFT(B41,4),10,1)</f>
        <v>40817</v>
      </c>
      <c r="B41" s="2" t="s">
        <v>92</v>
      </c>
      <c r="C41" s="17">
        <v>2.1000000000000001E-2</v>
      </c>
      <c r="D41" s="45"/>
      <c r="E41" s="45"/>
      <c r="F41" s="45"/>
      <c r="G41" s="46">
        <f t="shared" si="0"/>
        <v>3.3583333333333319E-2</v>
      </c>
      <c r="H41" s="2">
        <v>0</v>
      </c>
    </row>
    <row r="42" spans="1:8" ht="13.5" customHeight="1" x14ac:dyDescent="0.25">
      <c r="A42" s="24">
        <f>DATE(LEFT(B42,4),1,1)</f>
        <v>40909</v>
      </c>
      <c r="B42" s="2" t="s">
        <v>93</v>
      </c>
      <c r="C42" s="17">
        <v>2.1000000000000001E-2</v>
      </c>
      <c r="D42" s="45"/>
      <c r="E42" s="45"/>
      <c r="F42" s="45"/>
      <c r="G42" s="46">
        <f t="shared" si="0"/>
        <v>3.3583333333333319E-2</v>
      </c>
      <c r="H42" s="2">
        <v>0</v>
      </c>
    </row>
    <row r="43" spans="1:8" ht="13.5" customHeight="1" x14ac:dyDescent="0.25">
      <c r="A43" s="24">
        <f>DATE(LEFT(B43,4),4,1)</f>
        <v>41000</v>
      </c>
      <c r="B43" s="2" t="s">
        <v>94</v>
      </c>
      <c r="C43" s="17">
        <v>1.7999999999999999E-2</v>
      </c>
      <c r="D43" s="45"/>
      <c r="E43" s="45"/>
      <c r="F43" s="45"/>
      <c r="G43" s="46">
        <f t="shared" si="0"/>
        <v>3.3583333333333319E-2</v>
      </c>
      <c r="H43" s="2">
        <v>0</v>
      </c>
    </row>
    <row r="44" spans="1:8" ht="13.5" customHeight="1" x14ac:dyDescent="0.25">
      <c r="A44" s="24">
        <f>DATE(LEFT(B44,4),7,1)</f>
        <v>41091</v>
      </c>
      <c r="B44" s="2" t="s">
        <v>95</v>
      </c>
      <c r="C44" s="17">
        <v>1.6E-2</v>
      </c>
      <c r="D44" s="45"/>
      <c r="E44" s="45"/>
      <c r="F44" s="45"/>
      <c r="G44" s="46">
        <f t="shared" si="0"/>
        <v>3.3583333333333319E-2</v>
      </c>
      <c r="H44" s="2">
        <v>0</v>
      </c>
    </row>
    <row r="45" spans="1:8" ht="13.5" customHeight="1" x14ac:dyDescent="0.25">
      <c r="A45" s="24">
        <f>DATE(LEFT(B45,4),10,1)</f>
        <v>41183</v>
      </c>
      <c r="B45" s="2" t="s">
        <v>96</v>
      </c>
      <c r="C45" s="17">
        <v>1.7000000000000001E-2</v>
      </c>
      <c r="D45" s="45"/>
      <c r="E45" s="45"/>
      <c r="F45" s="45"/>
      <c r="G45" s="46">
        <f t="shared" si="0"/>
        <v>3.3583333333333319E-2</v>
      </c>
      <c r="H45" s="2">
        <v>0</v>
      </c>
    </row>
    <row r="46" spans="1:8" ht="13.5" customHeight="1" x14ac:dyDescent="0.25">
      <c r="A46" s="24">
        <f>DATE(LEFT(B46,4),1,1)</f>
        <v>41275</v>
      </c>
      <c r="B46" s="2" t="s">
        <v>97</v>
      </c>
      <c r="C46" s="17">
        <v>0.02</v>
      </c>
      <c r="D46" s="45"/>
      <c r="E46" s="45"/>
      <c r="F46" s="45"/>
      <c r="G46" s="46">
        <f t="shared" si="0"/>
        <v>3.3583333333333319E-2</v>
      </c>
      <c r="H46" s="2">
        <v>0</v>
      </c>
    </row>
    <row r="47" spans="1:8" ht="13.5" customHeight="1" x14ac:dyDescent="0.25">
      <c r="A47" s="24">
        <f>DATE(LEFT(B47,4),4,1)</f>
        <v>41365</v>
      </c>
      <c r="B47" s="2" t="s">
        <v>98</v>
      </c>
      <c r="C47" s="17">
        <v>0.02</v>
      </c>
      <c r="D47" s="45"/>
      <c r="E47" s="45"/>
      <c r="F47" s="45"/>
      <c r="G47" s="46">
        <f t="shared" si="0"/>
        <v>3.3583333333333319E-2</v>
      </c>
      <c r="H47" s="2">
        <v>0</v>
      </c>
    </row>
    <row r="48" spans="1:8" ht="13.5" customHeight="1" x14ac:dyDescent="0.25">
      <c r="A48" s="24">
        <f>DATE(LEFT(B48,4),7,1)</f>
        <v>41456</v>
      </c>
      <c r="B48" s="2" t="s">
        <v>99</v>
      </c>
      <c r="C48" s="17">
        <v>2.7E-2</v>
      </c>
      <c r="D48" s="45"/>
      <c r="E48" s="45"/>
      <c r="F48" s="45"/>
      <c r="G48" s="46">
        <f t="shared" si="0"/>
        <v>3.3583333333333319E-2</v>
      </c>
      <c r="H48" s="2">
        <v>0</v>
      </c>
    </row>
    <row r="49" spans="1:8" ht="13.5" customHeight="1" x14ac:dyDescent="0.25">
      <c r="A49" s="24">
        <f>DATE(LEFT(B49,4),10,1)</f>
        <v>41548</v>
      </c>
      <c r="B49" s="2" t="s">
        <v>100</v>
      </c>
      <c r="C49" s="17">
        <v>2.8000000000000001E-2</v>
      </c>
      <c r="D49" s="45"/>
      <c r="E49" s="45"/>
      <c r="F49" s="45"/>
      <c r="G49" s="46">
        <f t="shared" si="0"/>
        <v>3.3583333333333319E-2</v>
      </c>
      <c r="H49" s="2">
        <v>0</v>
      </c>
    </row>
    <row r="50" spans="1:8" ht="13.5" customHeight="1" x14ac:dyDescent="0.25">
      <c r="A50" s="24">
        <f>DATE(LEFT(B50,4),1,1)</f>
        <v>41640</v>
      </c>
      <c r="B50" s="2" t="s">
        <v>101</v>
      </c>
      <c r="C50" s="17">
        <v>2.8000000000000001E-2</v>
      </c>
      <c r="D50" s="45"/>
      <c r="E50" s="45"/>
      <c r="F50" s="45"/>
      <c r="G50" s="46">
        <f t="shared" si="0"/>
        <v>3.3583333333333319E-2</v>
      </c>
      <c r="H50" s="2">
        <v>0</v>
      </c>
    </row>
    <row r="51" spans="1:8" ht="13.5" customHeight="1" x14ac:dyDescent="0.25">
      <c r="A51" s="24">
        <f>DATE(LEFT(B51,4),4,1)</f>
        <v>41730</v>
      </c>
      <c r="B51" s="2" t="s">
        <v>102</v>
      </c>
      <c r="C51" s="17">
        <v>2.5999999999999999E-2</v>
      </c>
      <c r="D51" s="45"/>
      <c r="E51" s="45"/>
      <c r="F51" s="45"/>
      <c r="G51" s="46">
        <f t="shared" si="0"/>
        <v>3.3583333333333319E-2</v>
      </c>
      <c r="H51" s="2">
        <v>0</v>
      </c>
    </row>
    <row r="52" spans="1:8" ht="13.5" customHeight="1" x14ac:dyDescent="0.25">
      <c r="A52" s="24">
        <f>DATE(LEFT(B52,4),7,1)</f>
        <v>41821</v>
      </c>
      <c r="B52" s="2" t="s">
        <v>103</v>
      </c>
      <c r="C52" s="17">
        <v>2.5999999999999999E-2</v>
      </c>
      <c r="D52" s="45"/>
      <c r="E52" s="45"/>
      <c r="F52" s="45"/>
      <c r="G52" s="46">
        <f t="shared" si="0"/>
        <v>3.3583333333333319E-2</v>
      </c>
      <c r="H52" s="2">
        <v>0</v>
      </c>
    </row>
    <row r="53" spans="1:8" ht="13.5" customHeight="1" x14ac:dyDescent="0.25">
      <c r="A53" s="24">
        <f>DATE(LEFT(B53,4),10,1)</f>
        <v>41913</v>
      </c>
      <c r="B53" s="2" t="s">
        <v>104</v>
      </c>
      <c r="C53" s="17">
        <v>2.3E-2</v>
      </c>
      <c r="D53" s="45"/>
      <c r="E53" s="45"/>
      <c r="F53" s="45"/>
      <c r="G53" s="46">
        <f t="shared" si="0"/>
        <v>3.3583333333333319E-2</v>
      </c>
      <c r="H53" s="2">
        <v>0</v>
      </c>
    </row>
    <row r="54" spans="1:8" ht="13.5" customHeight="1" x14ac:dyDescent="0.25">
      <c r="A54" s="24">
        <f>DATE(LEFT(B54,4),1,1)</f>
        <v>42005</v>
      </c>
      <c r="B54" s="2" t="s">
        <v>105</v>
      </c>
      <c r="C54" s="17">
        <v>0.02</v>
      </c>
      <c r="D54" s="45"/>
      <c r="E54" s="45"/>
      <c r="F54" s="45"/>
      <c r="G54" s="46">
        <f t="shared" si="0"/>
        <v>3.3583333333333319E-2</v>
      </c>
      <c r="H54" s="2">
        <v>0</v>
      </c>
    </row>
    <row r="55" spans="1:8" ht="13.5" customHeight="1" x14ac:dyDescent="0.25">
      <c r="A55" s="24">
        <f>DATE(LEFT(B55,4),4,1)</f>
        <v>42095</v>
      </c>
      <c r="B55" s="26" t="s">
        <v>106</v>
      </c>
      <c r="C55" s="17">
        <v>2.1999999999999999E-2</v>
      </c>
      <c r="D55" s="17"/>
      <c r="E55" s="17"/>
      <c r="F55" s="17"/>
      <c r="G55" s="46">
        <f t="shared" si="0"/>
        <v>3.3583333333333319E-2</v>
      </c>
      <c r="H55" s="2">
        <v>0</v>
      </c>
    </row>
    <row r="56" spans="1:8" ht="13.5" customHeight="1" x14ac:dyDescent="0.25">
      <c r="A56" s="24">
        <f>DATE(LEFT(B56,4),7,1)</f>
        <v>42186</v>
      </c>
      <c r="B56" s="2" t="s">
        <v>107</v>
      </c>
      <c r="C56" s="17">
        <v>2.1999999999999999E-2</v>
      </c>
      <c r="D56" s="17"/>
      <c r="E56" s="17"/>
      <c r="F56" s="17"/>
      <c r="G56" s="46">
        <f t="shared" si="0"/>
        <v>3.3583333333333319E-2</v>
      </c>
      <c r="H56" s="2">
        <v>0</v>
      </c>
    </row>
    <row r="57" spans="1:8" ht="13.5" customHeight="1" x14ac:dyDescent="0.25">
      <c r="A57" s="24">
        <f>DATE(LEFT(B57,4),10,1)</f>
        <v>42278</v>
      </c>
      <c r="B57" s="2" t="s">
        <v>108</v>
      </c>
      <c r="C57" s="17">
        <v>2.1999999999999999E-2</v>
      </c>
      <c r="D57" s="17"/>
      <c r="E57" s="17"/>
      <c r="F57" s="17"/>
      <c r="G57" s="46">
        <f t="shared" si="0"/>
        <v>3.3583333333333319E-2</v>
      </c>
      <c r="H57" s="2">
        <v>0</v>
      </c>
    </row>
    <row r="58" spans="1:8" ht="13.5" customHeight="1" x14ac:dyDescent="0.25">
      <c r="A58" s="24">
        <f>DATE(LEFT(B58,4),1,1)</f>
        <v>42370</v>
      </c>
      <c r="B58" s="2" t="s">
        <v>109</v>
      </c>
      <c r="C58" s="17">
        <v>1.9E-2</v>
      </c>
      <c r="D58" s="17"/>
      <c r="E58" s="17"/>
      <c r="F58" s="17"/>
      <c r="G58" s="46">
        <f t="shared" si="0"/>
        <v>3.3583333333333319E-2</v>
      </c>
      <c r="H58" s="2">
        <v>0</v>
      </c>
    </row>
    <row r="59" spans="1:8" ht="13.5" customHeight="1" x14ac:dyDescent="0.25">
      <c r="A59" s="24">
        <f>DATE(LEFT(B59,4),4,1)</f>
        <v>42461</v>
      </c>
      <c r="B59" s="2" t="s">
        <v>110</v>
      </c>
      <c r="C59" s="17">
        <v>1.7999999999999999E-2</v>
      </c>
      <c r="D59" s="17"/>
      <c r="E59" s="17"/>
      <c r="F59" s="17"/>
      <c r="G59" s="46">
        <f t="shared" si="0"/>
        <v>3.3583333333333319E-2</v>
      </c>
      <c r="H59" s="2">
        <v>0</v>
      </c>
    </row>
    <row r="60" spans="1:8" ht="13.5" customHeight="1" x14ac:dyDescent="0.25">
      <c r="A60" s="24">
        <f>DATE(LEFT(B60,4),7,1)</f>
        <v>42552</v>
      </c>
      <c r="B60" s="2" t="s">
        <v>111</v>
      </c>
      <c r="C60" s="17">
        <v>1.6E-2</v>
      </c>
      <c r="D60" s="17"/>
      <c r="E60" s="17"/>
      <c r="F60" s="17"/>
      <c r="G60" s="46">
        <f t="shared" si="0"/>
        <v>3.3583333333333319E-2</v>
      </c>
      <c r="H60" s="2">
        <v>0</v>
      </c>
    </row>
    <row r="61" spans="1:8" ht="13.5" customHeight="1" x14ac:dyDescent="0.25">
      <c r="A61" s="24">
        <f>DATE(LEFT(B61,4),10,1)</f>
        <v>42644</v>
      </c>
      <c r="B61" s="2" t="s">
        <v>112</v>
      </c>
      <c r="C61" s="17">
        <v>2.1000000000000001E-2</v>
      </c>
      <c r="D61" s="47"/>
      <c r="E61" s="47"/>
      <c r="F61" s="47"/>
      <c r="G61" s="46">
        <f t="shared" si="0"/>
        <v>3.3583333333333319E-2</v>
      </c>
      <c r="H61" s="2">
        <v>0</v>
      </c>
    </row>
    <row r="62" spans="1:8" ht="13.5" customHeight="1" x14ac:dyDescent="0.25">
      <c r="A62" s="24">
        <v>42736</v>
      </c>
      <c r="B62" s="2" t="s">
        <v>113</v>
      </c>
      <c r="C62" s="17">
        <v>2.4E-2</v>
      </c>
      <c r="D62" s="17"/>
      <c r="E62" s="17"/>
      <c r="F62" s="17"/>
      <c r="G62" s="45"/>
    </row>
    <row r="63" spans="1:8" ht="13.5" customHeight="1" x14ac:dyDescent="0.25">
      <c r="A63" s="24">
        <v>42826</v>
      </c>
      <c r="B63" s="2" t="s">
        <v>114</v>
      </c>
      <c r="C63" s="17">
        <v>2.3E-2</v>
      </c>
      <c r="D63" s="17"/>
      <c r="E63" s="17"/>
      <c r="F63" s="17"/>
      <c r="G63" s="45"/>
    </row>
    <row r="64" spans="1:8" ht="13.5" customHeight="1" x14ac:dyDescent="0.25">
      <c r="A64" s="24">
        <v>42917</v>
      </c>
      <c r="B64" s="2" t="s">
        <v>115</v>
      </c>
      <c r="C64" s="17">
        <v>2.1999999999999999E-2</v>
      </c>
      <c r="D64" s="17">
        <v>2.1999999999999999E-2</v>
      </c>
      <c r="E64" s="17">
        <v>2.1999999999999999E-2</v>
      </c>
      <c r="F64" s="17">
        <v>2.1999999999999999E-2</v>
      </c>
      <c r="G64" s="45"/>
    </row>
    <row r="65" spans="1:7" ht="13.5" customHeight="1" x14ac:dyDescent="0.25">
      <c r="A65" s="24">
        <v>43009</v>
      </c>
      <c r="B65" s="2" t="s">
        <v>116</v>
      </c>
      <c r="C65" s="17"/>
      <c r="D65" s="17">
        <v>2.4E-2</v>
      </c>
      <c r="E65" s="17">
        <v>2.5999999999999999E-2</v>
      </c>
      <c r="F65" s="17">
        <v>2.3E-2</v>
      </c>
      <c r="G65" s="45"/>
    </row>
    <row r="66" spans="1:7" ht="13.5" customHeight="1" x14ac:dyDescent="0.25">
      <c r="A66" s="24">
        <v>43101</v>
      </c>
      <c r="B66" s="2" t="s">
        <v>117</v>
      </c>
      <c r="D66" s="17">
        <v>2.5999999999999999E-2</v>
      </c>
      <c r="E66" s="17">
        <v>2.8000000000000001E-2</v>
      </c>
      <c r="F66" s="17">
        <v>2.4E-2</v>
      </c>
    </row>
    <row r="67" spans="1:7" ht="13.5" customHeight="1" x14ac:dyDescent="0.25">
      <c r="A67" s="24">
        <v>43191</v>
      </c>
      <c r="B67" s="2" t="s">
        <v>118</v>
      </c>
      <c r="D67" s="17">
        <v>2.7E-2</v>
      </c>
      <c r="E67" s="17">
        <v>0.03</v>
      </c>
      <c r="F67" s="17">
        <v>2.4E-2</v>
      </c>
    </row>
    <row r="68" spans="1:7" ht="13.5" customHeight="1" x14ac:dyDescent="0.25">
      <c r="A68" s="24">
        <v>43282</v>
      </c>
      <c r="B68" s="2" t="s">
        <v>119</v>
      </c>
      <c r="D68" s="17">
        <v>2.9000000000000001E-2</v>
      </c>
      <c r="E68" s="17">
        <v>3.2000000000000001E-2</v>
      </c>
      <c r="F68" s="17">
        <v>2.5000000000000001E-2</v>
      </c>
    </row>
    <row r="69" spans="1:7" ht="13.5" customHeight="1" x14ac:dyDescent="0.25">
      <c r="A69" s="24">
        <v>43374</v>
      </c>
      <c r="B69" s="2" t="s">
        <v>120</v>
      </c>
      <c r="D69" s="17">
        <v>0.03</v>
      </c>
      <c r="E69" s="17">
        <v>3.4000000000000002E-2</v>
      </c>
      <c r="F69" s="17">
        <v>2.5999999999999999E-2</v>
      </c>
    </row>
    <row r="70" spans="1:7" ht="13.5" customHeight="1" x14ac:dyDescent="0.25">
      <c r="A70" s="2"/>
    </row>
    <row r="71" spans="1:7" ht="13.5" customHeight="1" x14ac:dyDescent="0.25">
      <c r="A71" s="2"/>
    </row>
    <row r="72" spans="1:7" ht="13.5" customHeight="1" x14ac:dyDescent="0.25">
      <c r="A72" s="2"/>
    </row>
    <row r="73" spans="1:7" ht="13.5" customHeight="1" x14ac:dyDescent="0.25">
      <c r="A73" s="2"/>
    </row>
    <row r="74" spans="1:7" ht="13.5" customHeight="1" x14ac:dyDescent="0.25">
      <c r="A74" s="2"/>
    </row>
    <row r="75" spans="1:7" ht="13.5" customHeight="1" x14ac:dyDescent="0.25">
      <c r="A75" s="2"/>
    </row>
    <row r="76" spans="1:7" ht="13.5" customHeight="1" x14ac:dyDescent="0.25">
      <c r="A76" s="2"/>
    </row>
    <row r="77" spans="1:7" ht="13.5" customHeight="1" x14ac:dyDescent="0.25">
      <c r="A77" s="2"/>
    </row>
    <row r="78" spans="1:7" ht="13.5" customHeight="1" x14ac:dyDescent="0.25">
      <c r="A78" s="2"/>
    </row>
    <row r="79" spans="1:7" ht="13.5" customHeight="1" x14ac:dyDescent="0.25">
      <c r="A79" s="2"/>
    </row>
    <row r="80" spans="1:7" ht="13.5" customHeight="1" x14ac:dyDescent="0.25">
      <c r="A80" s="2"/>
    </row>
    <row r="81" spans="1:1" ht="13.5" customHeight="1" x14ac:dyDescent="0.25">
      <c r="A81" s="2"/>
    </row>
    <row r="82" spans="1:1" ht="13.5" customHeight="1" x14ac:dyDescent="0.25">
      <c r="A82" s="2"/>
    </row>
    <row r="83" spans="1:1" ht="13.5" customHeight="1" x14ac:dyDescent="0.25">
      <c r="A83" s="2"/>
    </row>
    <row r="84" spans="1:1" ht="13.5" customHeight="1" x14ac:dyDescent="0.25">
      <c r="A84" s="2"/>
    </row>
    <row r="85" spans="1:1" ht="13.5" customHeight="1" x14ac:dyDescent="0.25">
      <c r="A85" s="2"/>
    </row>
    <row r="86" spans="1:1" ht="13.5" customHeight="1" x14ac:dyDescent="0.25">
      <c r="A86" s="2"/>
    </row>
    <row r="87" spans="1:1" ht="13.5" customHeight="1" x14ac:dyDescent="0.25">
      <c r="A87" s="2"/>
    </row>
    <row r="88" spans="1:1" ht="13.5" customHeight="1" x14ac:dyDescent="0.25">
      <c r="A88" s="2"/>
    </row>
    <row r="89" spans="1:1" ht="13.5" customHeight="1" x14ac:dyDescent="0.25">
      <c r="A89" s="2"/>
    </row>
    <row r="90" spans="1:1" ht="13.5" customHeight="1" x14ac:dyDescent="0.25">
      <c r="A90" s="2"/>
    </row>
    <row r="91" spans="1:1" ht="13.5" customHeight="1" x14ac:dyDescent="0.25">
      <c r="A91" s="2"/>
    </row>
    <row r="92" spans="1:1" ht="13.5" customHeight="1" x14ac:dyDescent="0.25">
      <c r="A92" s="2"/>
    </row>
    <row r="93" spans="1:1" ht="13.5" customHeight="1" x14ac:dyDescent="0.25">
      <c r="A93" s="2"/>
    </row>
    <row r="94" spans="1:1" ht="13.5" customHeight="1" x14ac:dyDescent="0.25">
      <c r="A94" s="2"/>
    </row>
    <row r="95" spans="1:1" ht="13.5" customHeight="1" x14ac:dyDescent="0.25">
      <c r="A95" s="2"/>
    </row>
    <row r="96" spans="1:1" ht="13.5" customHeight="1" x14ac:dyDescent="0.25">
      <c r="A96" s="2"/>
    </row>
    <row r="97" spans="1:1" ht="13.5" customHeight="1" x14ac:dyDescent="0.25">
      <c r="A97" s="2"/>
    </row>
    <row r="98" spans="1:1" ht="13.5" customHeight="1" x14ac:dyDescent="0.25">
      <c r="A98" s="2"/>
    </row>
    <row r="99" spans="1:1" ht="13.5" customHeight="1" x14ac:dyDescent="0.25">
      <c r="A99" s="2"/>
    </row>
    <row r="100" spans="1:1" ht="13.5" customHeight="1" x14ac:dyDescent="0.25">
      <c r="A100" s="2"/>
    </row>
    <row r="101" spans="1:1" ht="13.5" customHeight="1" x14ac:dyDescent="0.25">
      <c r="A101" s="2"/>
    </row>
    <row r="102" spans="1:1" ht="13.5" customHeight="1" x14ac:dyDescent="0.25">
      <c r="A102" s="2"/>
    </row>
    <row r="103" spans="1:1" ht="13.5" customHeight="1" x14ac:dyDescent="0.25">
      <c r="A103" s="2"/>
    </row>
    <row r="104" spans="1:1" ht="13.5" customHeight="1" x14ac:dyDescent="0.25">
      <c r="A104" s="2"/>
    </row>
    <row r="105" spans="1:1" ht="13.5" customHeight="1" x14ac:dyDescent="0.25">
      <c r="A105" s="2"/>
    </row>
    <row r="106" spans="1:1" ht="13.5" customHeight="1" x14ac:dyDescent="0.25">
      <c r="A106" s="2"/>
    </row>
    <row r="107" spans="1:1" ht="13.5" customHeight="1" x14ac:dyDescent="0.25">
      <c r="A107" s="2"/>
    </row>
    <row r="108" spans="1:1" ht="13.5" customHeight="1" x14ac:dyDescent="0.25">
      <c r="A108" s="2"/>
    </row>
    <row r="109" spans="1:1" ht="13.5" customHeight="1" x14ac:dyDescent="0.25">
      <c r="A109" s="2"/>
    </row>
    <row r="110" spans="1:1" ht="13.5" customHeight="1" x14ac:dyDescent="0.25">
      <c r="A110" s="2"/>
    </row>
    <row r="111" spans="1:1" ht="13.5" customHeight="1" x14ac:dyDescent="0.25">
      <c r="A111" s="2"/>
    </row>
    <row r="112" spans="1:1" ht="13.5" customHeight="1" x14ac:dyDescent="0.25">
      <c r="A112" s="2"/>
    </row>
    <row r="113" spans="1:1" ht="13.5" customHeight="1" x14ac:dyDescent="0.25">
      <c r="A113" s="2"/>
    </row>
    <row r="114" spans="1:1" ht="13.5" customHeight="1" x14ac:dyDescent="0.25">
      <c r="A114" s="2"/>
    </row>
    <row r="115" spans="1:1" ht="13.5" customHeight="1" x14ac:dyDescent="0.25">
      <c r="A115" s="2"/>
    </row>
    <row r="116" spans="1:1" ht="13.5" customHeight="1" x14ac:dyDescent="0.25">
      <c r="A116" s="2"/>
    </row>
    <row r="117" spans="1:1" ht="13.5" customHeight="1" x14ac:dyDescent="0.25">
      <c r="A117" s="2"/>
    </row>
    <row r="118" spans="1:1" ht="13.5" customHeight="1" x14ac:dyDescent="0.25">
      <c r="A118" s="2"/>
    </row>
    <row r="119" spans="1:1" ht="13.5" customHeight="1" x14ac:dyDescent="0.25">
      <c r="A119" s="2"/>
    </row>
    <row r="120" spans="1:1" ht="13.5" customHeight="1" x14ac:dyDescent="0.25">
      <c r="A120" s="2"/>
    </row>
    <row r="121" spans="1:1" ht="13.5" customHeight="1" x14ac:dyDescent="0.25">
      <c r="A121" s="2"/>
    </row>
    <row r="122" spans="1:1" ht="13.5" customHeight="1" x14ac:dyDescent="0.25">
      <c r="A122" s="2"/>
    </row>
    <row r="123" spans="1:1" ht="13.5" customHeight="1" x14ac:dyDescent="0.25">
      <c r="A123" s="2"/>
    </row>
    <row r="124" spans="1:1" ht="13.5" customHeight="1" x14ac:dyDescent="0.25">
      <c r="A124" s="2"/>
    </row>
    <row r="125" spans="1:1" ht="13.5" customHeight="1" x14ac:dyDescent="0.25">
      <c r="A125" s="2"/>
    </row>
    <row r="126" spans="1:1" ht="13.5" customHeight="1" x14ac:dyDescent="0.25">
      <c r="A126" s="2"/>
    </row>
    <row r="127" spans="1:1" ht="13.5" customHeight="1" x14ac:dyDescent="0.25">
      <c r="A127" s="2"/>
    </row>
    <row r="128" spans="1:1" ht="13.5" customHeight="1" x14ac:dyDescent="0.25">
      <c r="A128" s="2"/>
    </row>
    <row r="129" spans="1:1" ht="13.5" customHeight="1" x14ac:dyDescent="0.25">
      <c r="A129" s="2"/>
    </row>
    <row r="130" spans="1:1" ht="13.5" customHeight="1" x14ac:dyDescent="0.25">
      <c r="A130" s="2"/>
    </row>
    <row r="131" spans="1:1" ht="13.5" customHeight="1" x14ac:dyDescent="0.25">
      <c r="A131" s="2"/>
    </row>
    <row r="132" spans="1:1" ht="13.5" customHeight="1" x14ac:dyDescent="0.25">
      <c r="A132" s="2"/>
    </row>
    <row r="133" spans="1:1" ht="13.5" customHeight="1" x14ac:dyDescent="0.25">
      <c r="A133" s="2"/>
    </row>
    <row r="134" spans="1:1" ht="13.5" customHeight="1" x14ac:dyDescent="0.25">
      <c r="A134" s="2"/>
    </row>
    <row r="135" spans="1:1" ht="13.5" customHeight="1" x14ac:dyDescent="0.25">
      <c r="A135" s="2"/>
    </row>
    <row r="136" spans="1:1" ht="13.5" customHeight="1" x14ac:dyDescent="0.25">
      <c r="A136" s="2"/>
    </row>
    <row r="137" spans="1:1" ht="13.5" customHeight="1" x14ac:dyDescent="0.25">
      <c r="A137" s="2"/>
    </row>
    <row r="138" spans="1:1" ht="13.5" customHeight="1" x14ac:dyDescent="0.25">
      <c r="A138" s="2"/>
    </row>
    <row r="139" spans="1:1" ht="13.5" customHeight="1" x14ac:dyDescent="0.25">
      <c r="A139" s="2"/>
    </row>
    <row r="140" spans="1:1" ht="13.5" customHeight="1" x14ac:dyDescent="0.25">
      <c r="A140" s="2"/>
    </row>
    <row r="141" spans="1:1" ht="13.5" customHeight="1" x14ac:dyDescent="0.25">
      <c r="A141" s="2"/>
    </row>
    <row r="142" spans="1:1" ht="13.5" customHeight="1" x14ac:dyDescent="0.25">
      <c r="A142" s="2"/>
    </row>
    <row r="143" spans="1:1" ht="13.5" customHeight="1" x14ac:dyDescent="0.25">
      <c r="A143" s="2"/>
    </row>
    <row r="144" spans="1:1" ht="13.5" customHeight="1" x14ac:dyDescent="0.25">
      <c r="A144" s="2"/>
    </row>
    <row r="145" spans="1:1" ht="13.5" customHeight="1" x14ac:dyDescent="0.25">
      <c r="A145" s="2"/>
    </row>
    <row r="146" spans="1:1" ht="13.5" customHeight="1" x14ac:dyDescent="0.25">
      <c r="A146" s="2"/>
    </row>
    <row r="147" spans="1:1" ht="13.5" customHeight="1" x14ac:dyDescent="0.25">
      <c r="A147" s="2"/>
    </row>
    <row r="148" spans="1:1" ht="13.5" customHeight="1" x14ac:dyDescent="0.25">
      <c r="A148" s="2"/>
    </row>
    <row r="149" spans="1:1" ht="13.5" customHeight="1" x14ac:dyDescent="0.25">
      <c r="A149" s="2"/>
    </row>
    <row r="150" spans="1:1" ht="13.5" customHeight="1" x14ac:dyDescent="0.25">
      <c r="A150" s="2"/>
    </row>
    <row r="151" spans="1:1" ht="13.5" customHeight="1" x14ac:dyDescent="0.25">
      <c r="A151" s="2"/>
    </row>
    <row r="152" spans="1:1" ht="13.5" customHeight="1" x14ac:dyDescent="0.25">
      <c r="A152" s="2"/>
    </row>
    <row r="153" spans="1:1" ht="13.5" customHeight="1" x14ac:dyDescent="0.25">
      <c r="A153" s="2"/>
    </row>
    <row r="154" spans="1:1" ht="13.5" customHeight="1" x14ac:dyDescent="0.25">
      <c r="A154" s="2"/>
    </row>
    <row r="155" spans="1:1" ht="13.5" customHeight="1" x14ac:dyDescent="0.25">
      <c r="A155" s="2"/>
    </row>
    <row r="156" spans="1:1" ht="13.5" customHeight="1" x14ac:dyDescent="0.25">
      <c r="A156" s="2"/>
    </row>
    <row r="157" spans="1:1" ht="13.5" customHeight="1" x14ac:dyDescent="0.25">
      <c r="A157" s="2"/>
    </row>
    <row r="158" spans="1:1" ht="13.5" customHeight="1" x14ac:dyDescent="0.25">
      <c r="A158" s="2"/>
    </row>
    <row r="159" spans="1:1" ht="13.5" customHeight="1" x14ac:dyDescent="0.25">
      <c r="A159" s="2"/>
    </row>
    <row r="160" spans="1:1" ht="13.5" customHeight="1" x14ac:dyDescent="0.25">
      <c r="A160" s="2"/>
    </row>
    <row r="161" spans="1:1" ht="13.5" customHeight="1" x14ac:dyDescent="0.25">
      <c r="A161" s="2"/>
    </row>
    <row r="162" spans="1:1" ht="13.5" customHeight="1" x14ac:dyDescent="0.25">
      <c r="A162" s="2"/>
    </row>
    <row r="163" spans="1:1" ht="13.5" customHeight="1" x14ac:dyDescent="0.25">
      <c r="A163" s="2"/>
    </row>
    <row r="164" spans="1:1" ht="13.5" customHeight="1" x14ac:dyDescent="0.25">
      <c r="A164" s="2"/>
    </row>
    <row r="165" spans="1:1" ht="13.5" customHeight="1" x14ac:dyDescent="0.25">
      <c r="A165" s="2"/>
    </row>
    <row r="166" spans="1:1" ht="13.5" customHeight="1" x14ac:dyDescent="0.25">
      <c r="A166" s="2"/>
    </row>
    <row r="167" spans="1:1" ht="13.5" customHeight="1" x14ac:dyDescent="0.25">
      <c r="A167" s="2"/>
    </row>
    <row r="168" spans="1:1" ht="13.5" customHeight="1" x14ac:dyDescent="0.25">
      <c r="A168" s="2"/>
    </row>
    <row r="169" spans="1:1" ht="13.5" customHeight="1" x14ac:dyDescent="0.25">
      <c r="A169" s="2"/>
    </row>
    <row r="170" spans="1:1" ht="13.5" customHeight="1" x14ac:dyDescent="0.25">
      <c r="A170" s="2"/>
    </row>
    <row r="171" spans="1:1" ht="13.5" customHeight="1" x14ac:dyDescent="0.25">
      <c r="A171" s="2"/>
    </row>
    <row r="172" spans="1:1" ht="13.5" customHeight="1" x14ac:dyDescent="0.25">
      <c r="A172" s="2"/>
    </row>
    <row r="173" spans="1:1" ht="13.5" customHeight="1" x14ac:dyDescent="0.25">
      <c r="A173" s="2"/>
    </row>
    <row r="174" spans="1:1" ht="13.5" customHeight="1" x14ac:dyDescent="0.25">
      <c r="A174" s="2"/>
    </row>
    <row r="175" spans="1:1" ht="13.5" customHeight="1" x14ac:dyDescent="0.25">
      <c r="A175" s="2"/>
    </row>
    <row r="176" spans="1:1" ht="13.5" customHeight="1" x14ac:dyDescent="0.25">
      <c r="A176" s="2"/>
    </row>
    <row r="177" spans="1:1" ht="13.5" customHeight="1" x14ac:dyDescent="0.25">
      <c r="A177" s="2"/>
    </row>
    <row r="178" spans="1:1" ht="13.5" customHeight="1" x14ac:dyDescent="0.25">
      <c r="A178" s="2"/>
    </row>
    <row r="179" spans="1:1" ht="13.5" customHeight="1" x14ac:dyDescent="0.25">
      <c r="A179" s="2"/>
    </row>
    <row r="180" spans="1:1" ht="13.5" customHeight="1" x14ac:dyDescent="0.25">
      <c r="A180" s="2"/>
    </row>
    <row r="181" spans="1:1" ht="13.5" customHeight="1" x14ac:dyDescent="0.25">
      <c r="A181" s="2"/>
    </row>
    <row r="182" spans="1:1" ht="13.5" customHeight="1" x14ac:dyDescent="0.25">
      <c r="A182" s="2"/>
    </row>
    <row r="183" spans="1:1" ht="13.5" customHeight="1" x14ac:dyDescent="0.25">
      <c r="A183" s="2"/>
    </row>
    <row r="184" spans="1:1" ht="13.5" customHeight="1" x14ac:dyDescent="0.25">
      <c r="A184" s="2"/>
    </row>
    <row r="185" spans="1:1" ht="13.5" customHeight="1" x14ac:dyDescent="0.25">
      <c r="A185" s="2"/>
    </row>
    <row r="186" spans="1:1" ht="13.5" customHeight="1" x14ac:dyDescent="0.25">
      <c r="A186" s="2"/>
    </row>
    <row r="187" spans="1:1" ht="13.5" customHeight="1" x14ac:dyDescent="0.25">
      <c r="A187" s="2"/>
    </row>
    <row r="188" spans="1:1" ht="13.5" customHeight="1" x14ac:dyDescent="0.25">
      <c r="A188" s="2"/>
    </row>
    <row r="189" spans="1:1" ht="13.5" customHeight="1" x14ac:dyDescent="0.25">
      <c r="A189" s="2"/>
    </row>
    <row r="190" spans="1:1" ht="13.5" customHeight="1" x14ac:dyDescent="0.25">
      <c r="A190" s="2"/>
    </row>
    <row r="191" spans="1:1" ht="13.5" customHeight="1" x14ac:dyDescent="0.25">
      <c r="A191" s="2"/>
    </row>
    <row r="192" spans="1:1" ht="13.5" customHeight="1" x14ac:dyDescent="0.25">
      <c r="A192" s="2"/>
    </row>
    <row r="193" spans="1:1" ht="13.5" customHeight="1" x14ac:dyDescent="0.25">
      <c r="A193" s="2"/>
    </row>
    <row r="194" spans="1:1" ht="13.5" customHeight="1" x14ac:dyDescent="0.25">
      <c r="A194" s="2"/>
    </row>
    <row r="195" spans="1:1" ht="13.5" customHeight="1" x14ac:dyDescent="0.25">
      <c r="A195" s="2"/>
    </row>
    <row r="196" spans="1:1" ht="13.5" customHeight="1" x14ac:dyDescent="0.25">
      <c r="A196" s="2"/>
    </row>
    <row r="197" spans="1:1" ht="13.5" customHeight="1" x14ac:dyDescent="0.25">
      <c r="A197" s="2"/>
    </row>
    <row r="198" spans="1:1" ht="13.5" customHeight="1" x14ac:dyDescent="0.25">
      <c r="A198" s="2"/>
    </row>
    <row r="199" spans="1:1" ht="13.5" customHeight="1" x14ac:dyDescent="0.25">
      <c r="A199" s="2"/>
    </row>
    <row r="200" spans="1:1" ht="13.5" customHeight="1" x14ac:dyDescent="0.25">
      <c r="A200" s="2"/>
    </row>
    <row r="201" spans="1:1" ht="13.5" customHeight="1" x14ac:dyDescent="0.25">
      <c r="A201" s="2"/>
    </row>
    <row r="202" spans="1:1" ht="13.5" customHeight="1" x14ac:dyDescent="0.25">
      <c r="A202" s="2"/>
    </row>
    <row r="203" spans="1:1" ht="13.5" customHeight="1" x14ac:dyDescent="0.25">
      <c r="A203" s="2"/>
    </row>
    <row r="204" spans="1:1" ht="13.5" customHeight="1" x14ac:dyDescent="0.25">
      <c r="A204" s="2"/>
    </row>
    <row r="205" spans="1:1" ht="13.5" customHeight="1" x14ac:dyDescent="0.25">
      <c r="A205" s="2"/>
    </row>
    <row r="206" spans="1:1" ht="13.5" customHeight="1" x14ac:dyDescent="0.25">
      <c r="A206" s="2"/>
    </row>
    <row r="207" spans="1:1" ht="13.5" customHeight="1" x14ac:dyDescent="0.25">
      <c r="A207" s="2"/>
    </row>
    <row r="208" spans="1:1" ht="13.5" customHeight="1" x14ac:dyDescent="0.25">
      <c r="A208" s="2"/>
    </row>
    <row r="209" spans="1:1" ht="13.5" customHeight="1" x14ac:dyDescent="0.25">
      <c r="A209" s="2"/>
    </row>
    <row r="210" spans="1:1" ht="13.5" customHeight="1" x14ac:dyDescent="0.25">
      <c r="A210" s="2"/>
    </row>
    <row r="211" spans="1:1" ht="13.5" customHeight="1" x14ac:dyDescent="0.25">
      <c r="A211" s="2"/>
    </row>
    <row r="212" spans="1:1" ht="13.5" customHeight="1" x14ac:dyDescent="0.25">
      <c r="A212" s="2"/>
    </row>
    <row r="213" spans="1:1" ht="13.5" customHeight="1" x14ac:dyDescent="0.25">
      <c r="A213" s="2"/>
    </row>
    <row r="214" spans="1:1" ht="13.5" customHeight="1" x14ac:dyDescent="0.25">
      <c r="A214" s="2"/>
    </row>
    <row r="215" spans="1:1" ht="13.5" customHeight="1" x14ac:dyDescent="0.25">
      <c r="A215" s="2"/>
    </row>
    <row r="216" spans="1:1" ht="13.5" customHeight="1" x14ac:dyDescent="0.25">
      <c r="A216" s="2"/>
    </row>
    <row r="217" spans="1:1" ht="13.5" customHeight="1" x14ac:dyDescent="0.25">
      <c r="A217" s="2"/>
    </row>
    <row r="218" spans="1:1" ht="13.5" customHeight="1" x14ac:dyDescent="0.25">
      <c r="A218" s="2"/>
    </row>
    <row r="219" spans="1:1" ht="13.5" customHeight="1" x14ac:dyDescent="0.25">
      <c r="A219" s="2"/>
    </row>
    <row r="220" spans="1:1" ht="13.5" customHeight="1" x14ac:dyDescent="0.25">
      <c r="A220" s="2"/>
    </row>
    <row r="221" spans="1:1" ht="13.5" customHeight="1" x14ac:dyDescent="0.25">
      <c r="A221" s="2"/>
    </row>
    <row r="222" spans="1:1" ht="13.5" customHeight="1" x14ac:dyDescent="0.25">
      <c r="A222" s="2"/>
    </row>
    <row r="223" spans="1:1" ht="13.5" customHeight="1" x14ac:dyDescent="0.25">
      <c r="A223" s="2"/>
    </row>
    <row r="224" spans="1:1" ht="13.5" customHeight="1" x14ac:dyDescent="0.25">
      <c r="A224" s="2"/>
    </row>
    <row r="225" spans="1:1" ht="13.5" customHeight="1" x14ac:dyDescent="0.25">
      <c r="A225" s="2"/>
    </row>
    <row r="226" spans="1:1" ht="13.5" customHeight="1" x14ac:dyDescent="0.25">
      <c r="A226" s="2"/>
    </row>
    <row r="227" spans="1:1" ht="13.5" customHeight="1" x14ac:dyDescent="0.25">
      <c r="A227" s="2"/>
    </row>
    <row r="228" spans="1:1" ht="13.5" customHeight="1" x14ac:dyDescent="0.25">
      <c r="A228" s="2"/>
    </row>
    <row r="229" spans="1:1" ht="13.5" customHeight="1" x14ac:dyDescent="0.25">
      <c r="A229" s="2"/>
    </row>
    <row r="230" spans="1:1" ht="13.5" customHeight="1" x14ac:dyDescent="0.25">
      <c r="A230" s="2"/>
    </row>
    <row r="231" spans="1:1" ht="13.5" customHeight="1" x14ac:dyDescent="0.25">
      <c r="A231" s="2"/>
    </row>
    <row r="232" spans="1:1" ht="13.5" customHeight="1" x14ac:dyDescent="0.25">
      <c r="A232" s="2"/>
    </row>
    <row r="233" spans="1:1" ht="13.5" customHeight="1" x14ac:dyDescent="0.25">
      <c r="A233" s="2"/>
    </row>
    <row r="234" spans="1:1" ht="13.5" customHeight="1" x14ac:dyDescent="0.25">
      <c r="A234" s="2"/>
    </row>
    <row r="235" spans="1:1" ht="13.5" customHeight="1" x14ac:dyDescent="0.25">
      <c r="A235" s="2"/>
    </row>
    <row r="236" spans="1:1" ht="13.5" customHeight="1" x14ac:dyDescent="0.25">
      <c r="A236" s="2"/>
    </row>
    <row r="237" spans="1:1" ht="13.5" customHeight="1" x14ac:dyDescent="0.25">
      <c r="A237" s="2"/>
    </row>
    <row r="238" spans="1:1" ht="13.5" customHeight="1" x14ac:dyDescent="0.25">
      <c r="A238" s="2"/>
    </row>
    <row r="239" spans="1:1" ht="13.5" customHeight="1" x14ac:dyDescent="0.25">
      <c r="A239" s="2"/>
    </row>
    <row r="240" spans="1:1" ht="13.5" customHeight="1" x14ac:dyDescent="0.25">
      <c r="A240" s="2"/>
    </row>
    <row r="241" spans="1:1" ht="13.5" customHeight="1" x14ac:dyDescent="0.25">
      <c r="A241" s="2"/>
    </row>
    <row r="242" spans="1:1" ht="13.5" customHeight="1" x14ac:dyDescent="0.25">
      <c r="A242" s="2"/>
    </row>
    <row r="243" spans="1:1" ht="13.5" customHeight="1" x14ac:dyDescent="0.25">
      <c r="A243" s="2"/>
    </row>
    <row r="244" spans="1:1" ht="13.5" customHeight="1" x14ac:dyDescent="0.25">
      <c r="A244" s="2"/>
    </row>
    <row r="245" spans="1:1" ht="13.5" customHeight="1" x14ac:dyDescent="0.25">
      <c r="A245" s="2"/>
    </row>
    <row r="246" spans="1:1" ht="13.5" customHeight="1" x14ac:dyDescent="0.25">
      <c r="A246" s="2"/>
    </row>
    <row r="247" spans="1:1" ht="13.5" customHeight="1" x14ac:dyDescent="0.25">
      <c r="A247" s="2"/>
    </row>
    <row r="248" spans="1:1" ht="13.5" customHeight="1" x14ac:dyDescent="0.25">
      <c r="A248" s="2"/>
    </row>
    <row r="249" spans="1:1" ht="13.5" customHeight="1" x14ac:dyDescent="0.25">
      <c r="A249" s="2"/>
    </row>
    <row r="250" spans="1:1" ht="13.5" customHeight="1" x14ac:dyDescent="0.25">
      <c r="A250" s="2"/>
    </row>
    <row r="251" spans="1:1" ht="13.5" customHeight="1" x14ac:dyDescent="0.25">
      <c r="A251" s="2"/>
    </row>
    <row r="252" spans="1:1" ht="13.5" customHeight="1" x14ac:dyDescent="0.25">
      <c r="A252" s="2"/>
    </row>
    <row r="253" spans="1:1" ht="13.5" customHeight="1" x14ac:dyDescent="0.25">
      <c r="A253" s="2"/>
    </row>
    <row r="254" spans="1:1" ht="13.5" customHeight="1" x14ac:dyDescent="0.25">
      <c r="A254" s="2"/>
    </row>
    <row r="255" spans="1:1" ht="13.5" customHeight="1" x14ac:dyDescent="0.25">
      <c r="A255" s="2"/>
    </row>
    <row r="256" spans="1:1" ht="13.5" customHeight="1" x14ac:dyDescent="0.25">
      <c r="A256" s="2"/>
    </row>
    <row r="257" spans="1:1" ht="13.5" customHeight="1" x14ac:dyDescent="0.25">
      <c r="A257" s="2"/>
    </row>
    <row r="258" spans="1:1" ht="13.5" customHeight="1" x14ac:dyDescent="0.25">
      <c r="A258" s="2"/>
    </row>
    <row r="259" spans="1:1" ht="13.5" customHeight="1" x14ac:dyDescent="0.25">
      <c r="A259" s="2"/>
    </row>
    <row r="260" spans="1:1" ht="13.5" customHeight="1" x14ac:dyDescent="0.25">
      <c r="A260" s="2"/>
    </row>
    <row r="261" spans="1:1" ht="13.5" customHeight="1" x14ac:dyDescent="0.25">
      <c r="A261" s="2"/>
    </row>
    <row r="262" spans="1:1" ht="13.5" customHeight="1" x14ac:dyDescent="0.25">
      <c r="A262" s="2"/>
    </row>
    <row r="263" spans="1:1" ht="13.5" customHeight="1" x14ac:dyDescent="0.25">
      <c r="A263" s="2"/>
    </row>
    <row r="264" spans="1:1" ht="13.5" customHeight="1" x14ac:dyDescent="0.25">
      <c r="A264" s="2"/>
    </row>
    <row r="265" spans="1:1" ht="13.5" customHeight="1" x14ac:dyDescent="0.25">
      <c r="A265" s="2"/>
    </row>
    <row r="266" spans="1:1" ht="13.5" customHeight="1" x14ac:dyDescent="0.25">
      <c r="A266" s="2"/>
    </row>
    <row r="267" spans="1:1" ht="13.5" customHeight="1" x14ac:dyDescent="0.25">
      <c r="A267" s="2"/>
    </row>
    <row r="268" spans="1:1" ht="13.5" customHeight="1" x14ac:dyDescent="0.25">
      <c r="A268" s="2"/>
    </row>
    <row r="269" spans="1:1" ht="13.5" customHeight="1" x14ac:dyDescent="0.25">
      <c r="A269" s="2"/>
    </row>
    <row r="270" spans="1:1" ht="13.5" customHeight="1" x14ac:dyDescent="0.25">
      <c r="A270" s="2"/>
    </row>
    <row r="271" spans="1:1" ht="13.5" customHeight="1" x14ac:dyDescent="0.25">
      <c r="A271" s="2"/>
    </row>
    <row r="272" spans="1:1" ht="13.5" customHeight="1" x14ac:dyDescent="0.25">
      <c r="A272" s="2"/>
    </row>
    <row r="273" spans="1:1" ht="13.5" customHeight="1" x14ac:dyDescent="0.25">
      <c r="A273" s="2"/>
    </row>
    <row r="274" spans="1:1" ht="13.5" customHeight="1" x14ac:dyDescent="0.25">
      <c r="A274" s="2"/>
    </row>
    <row r="275" spans="1:1" ht="13.5" customHeight="1" x14ac:dyDescent="0.25">
      <c r="A275" s="2"/>
    </row>
    <row r="276" spans="1:1" ht="13.5" customHeight="1" x14ac:dyDescent="0.25">
      <c r="A276" s="2"/>
    </row>
    <row r="277" spans="1:1" ht="13.5" customHeight="1" x14ac:dyDescent="0.25">
      <c r="A277" s="2"/>
    </row>
    <row r="278" spans="1:1" ht="13.5" customHeight="1" x14ac:dyDescent="0.25">
      <c r="A278" s="2"/>
    </row>
    <row r="279" spans="1:1" ht="13.5" customHeight="1" x14ac:dyDescent="0.25">
      <c r="A279" s="2"/>
    </row>
    <row r="280" spans="1:1" ht="13.5" customHeight="1" x14ac:dyDescent="0.25">
      <c r="A280" s="2"/>
    </row>
    <row r="281" spans="1:1" ht="13.5" customHeight="1" x14ac:dyDescent="0.25">
      <c r="A281" s="2"/>
    </row>
    <row r="282" spans="1:1" ht="13.5" customHeight="1" x14ac:dyDescent="0.25">
      <c r="A282" s="2"/>
    </row>
    <row r="283" spans="1:1" ht="13.5" customHeight="1" x14ac:dyDescent="0.25">
      <c r="A283" s="2"/>
    </row>
    <row r="284" spans="1:1" ht="13.5" customHeight="1" x14ac:dyDescent="0.25">
      <c r="A284" s="2"/>
    </row>
    <row r="285" spans="1:1" ht="13.5" customHeight="1" x14ac:dyDescent="0.25">
      <c r="A285" s="2"/>
    </row>
    <row r="286" spans="1:1" ht="13.5" customHeight="1" x14ac:dyDescent="0.25">
      <c r="A286" s="2"/>
    </row>
    <row r="287" spans="1:1" ht="13.5" customHeight="1" x14ac:dyDescent="0.25">
      <c r="A287" s="2"/>
    </row>
    <row r="288" spans="1:1" ht="13.5" customHeight="1" x14ac:dyDescent="0.25">
      <c r="A288" s="2"/>
    </row>
    <row r="289" spans="1:1" ht="13.5" customHeight="1" x14ac:dyDescent="0.25">
      <c r="A289" s="2"/>
    </row>
    <row r="290" spans="1:1" ht="13.5" customHeight="1" x14ac:dyDescent="0.25">
      <c r="A290" s="2"/>
    </row>
    <row r="291" spans="1:1" ht="13.5" customHeight="1" x14ac:dyDescent="0.25">
      <c r="A291" s="2"/>
    </row>
    <row r="292" spans="1:1" ht="13.5" customHeight="1" x14ac:dyDescent="0.25">
      <c r="A292" s="2"/>
    </row>
    <row r="293" spans="1:1" ht="13.5" customHeight="1" x14ac:dyDescent="0.25">
      <c r="A293" s="2"/>
    </row>
    <row r="294" spans="1:1" ht="13.5" customHeight="1" x14ac:dyDescent="0.25">
      <c r="A294" s="2"/>
    </row>
    <row r="295" spans="1:1" ht="13.5" customHeight="1" x14ac:dyDescent="0.25">
      <c r="A295" s="2"/>
    </row>
    <row r="296" spans="1:1" ht="13.5" customHeight="1" x14ac:dyDescent="0.25">
      <c r="A296" s="2"/>
    </row>
    <row r="297" spans="1:1" ht="13.5" customHeight="1" x14ac:dyDescent="0.25">
      <c r="A297" s="2"/>
    </row>
    <row r="298" spans="1:1" ht="13.5" customHeight="1" x14ac:dyDescent="0.25">
      <c r="A298" s="2"/>
    </row>
    <row r="299" spans="1:1" ht="13.5" customHeight="1" x14ac:dyDescent="0.25">
      <c r="A299" s="2"/>
    </row>
    <row r="300" spans="1:1" ht="13.5" customHeight="1" x14ac:dyDescent="0.25">
      <c r="A300" s="2"/>
    </row>
    <row r="301" spans="1:1" ht="13.5" customHeight="1" x14ac:dyDescent="0.25">
      <c r="A301" s="2"/>
    </row>
    <row r="302" spans="1:1" ht="13.5" customHeight="1" x14ac:dyDescent="0.25">
      <c r="A302" s="2"/>
    </row>
    <row r="303" spans="1:1" ht="13.5" customHeight="1" x14ac:dyDescent="0.25">
      <c r="A303" s="2"/>
    </row>
    <row r="304" spans="1:1" ht="13.5" customHeight="1" x14ac:dyDescent="0.25">
      <c r="A304" s="2"/>
    </row>
    <row r="305" spans="1:1" ht="13.5" customHeight="1" x14ac:dyDescent="0.25">
      <c r="A305" s="2"/>
    </row>
    <row r="306" spans="1:1" ht="13.5" customHeight="1" x14ac:dyDescent="0.25">
      <c r="A306" s="2"/>
    </row>
    <row r="307" spans="1:1" ht="13.5" customHeight="1" x14ac:dyDescent="0.25">
      <c r="A307" s="2"/>
    </row>
    <row r="308" spans="1:1" ht="13.5" customHeight="1" x14ac:dyDescent="0.25">
      <c r="A308" s="2"/>
    </row>
    <row r="309" spans="1:1" ht="13.5" customHeight="1" x14ac:dyDescent="0.25">
      <c r="A309" s="2"/>
    </row>
    <row r="310" spans="1:1" ht="13.5" customHeight="1" x14ac:dyDescent="0.25">
      <c r="A310" s="2"/>
    </row>
    <row r="311" spans="1:1" ht="13.5" customHeight="1" x14ac:dyDescent="0.25">
      <c r="A311" s="2"/>
    </row>
    <row r="312" spans="1:1" ht="13.5" customHeight="1" x14ac:dyDescent="0.25">
      <c r="A312" s="2"/>
    </row>
    <row r="313" spans="1:1" ht="13.5" customHeight="1" x14ac:dyDescent="0.25">
      <c r="A313" s="2"/>
    </row>
    <row r="314" spans="1:1" ht="13.5" customHeight="1" x14ac:dyDescent="0.25">
      <c r="A314" s="2"/>
    </row>
    <row r="315" spans="1:1" ht="13.5" customHeight="1" x14ac:dyDescent="0.25">
      <c r="A315" s="2"/>
    </row>
    <row r="316" spans="1:1" ht="13.5" customHeight="1" x14ac:dyDescent="0.25">
      <c r="A316" s="2"/>
    </row>
    <row r="317" spans="1:1" ht="13.5" customHeight="1" x14ac:dyDescent="0.25">
      <c r="A317" s="2"/>
    </row>
    <row r="318" spans="1:1" ht="13.5" customHeight="1" x14ac:dyDescent="0.25">
      <c r="A318" s="2"/>
    </row>
    <row r="319" spans="1:1" ht="13.5" customHeight="1" x14ac:dyDescent="0.25">
      <c r="A319" s="2"/>
    </row>
    <row r="320" spans="1:1" ht="13.5" customHeight="1" x14ac:dyDescent="0.25">
      <c r="A320" s="2"/>
    </row>
    <row r="321" spans="1:1" ht="13.5" customHeight="1" x14ac:dyDescent="0.25">
      <c r="A321" s="2"/>
    </row>
    <row r="322" spans="1:1" ht="13.5" customHeight="1" x14ac:dyDescent="0.25">
      <c r="A322" s="2"/>
    </row>
    <row r="323" spans="1:1" ht="13.5" customHeight="1" x14ac:dyDescent="0.25">
      <c r="A323" s="2"/>
    </row>
    <row r="324" spans="1:1" ht="13.5" customHeight="1" x14ac:dyDescent="0.25">
      <c r="A324" s="2"/>
    </row>
    <row r="325" spans="1:1" ht="13.5" customHeight="1" x14ac:dyDescent="0.25">
      <c r="A325" s="2"/>
    </row>
    <row r="326" spans="1:1" ht="13.5" customHeight="1" x14ac:dyDescent="0.25">
      <c r="A326" s="2"/>
    </row>
    <row r="327" spans="1:1" ht="13.5" customHeight="1" x14ac:dyDescent="0.25">
      <c r="A327" s="2"/>
    </row>
    <row r="328" spans="1:1" ht="13.5" customHeight="1" x14ac:dyDescent="0.25">
      <c r="A328" s="2"/>
    </row>
    <row r="329" spans="1:1" ht="13.5" customHeight="1" x14ac:dyDescent="0.25">
      <c r="A329" s="2"/>
    </row>
    <row r="330" spans="1:1" ht="13.5" customHeight="1" x14ac:dyDescent="0.25">
      <c r="A330" s="2"/>
    </row>
    <row r="331" spans="1:1" ht="13.5" customHeight="1" x14ac:dyDescent="0.25">
      <c r="A331" s="2"/>
    </row>
    <row r="332" spans="1:1" ht="13.5" customHeight="1" x14ac:dyDescent="0.25">
      <c r="A332" s="2"/>
    </row>
    <row r="333" spans="1:1" ht="13.5" customHeight="1" x14ac:dyDescent="0.25">
      <c r="A333" s="2"/>
    </row>
    <row r="334" spans="1:1" ht="13.5" customHeight="1" x14ac:dyDescent="0.25">
      <c r="A334" s="2"/>
    </row>
    <row r="335" spans="1:1" ht="13.5" customHeight="1" x14ac:dyDescent="0.25">
      <c r="A335" s="2"/>
    </row>
    <row r="336" spans="1:1" ht="13.5" customHeight="1" x14ac:dyDescent="0.25">
      <c r="A336" s="2"/>
    </row>
    <row r="337" spans="1:1" ht="13.5" customHeight="1" x14ac:dyDescent="0.25">
      <c r="A337" s="2"/>
    </row>
    <row r="338" spans="1:1" ht="13.5" customHeight="1" x14ac:dyDescent="0.25">
      <c r="A338" s="2"/>
    </row>
    <row r="339" spans="1:1" ht="13.5" customHeight="1" x14ac:dyDescent="0.25">
      <c r="A339" s="2"/>
    </row>
    <row r="340" spans="1:1" ht="13.5" customHeight="1" x14ac:dyDescent="0.25">
      <c r="A340" s="2"/>
    </row>
    <row r="341" spans="1:1" ht="13.5" customHeight="1" x14ac:dyDescent="0.25">
      <c r="A341" s="2"/>
    </row>
    <row r="342" spans="1:1" ht="13.5" customHeight="1" x14ac:dyDescent="0.25">
      <c r="A342" s="2"/>
    </row>
    <row r="343" spans="1:1" ht="13.5" customHeight="1" x14ac:dyDescent="0.25">
      <c r="A343" s="2"/>
    </row>
    <row r="344" spans="1:1" ht="13.5" customHeight="1" x14ac:dyDescent="0.25">
      <c r="A344" s="2"/>
    </row>
    <row r="345" spans="1:1" ht="13.5" customHeight="1" x14ac:dyDescent="0.25">
      <c r="A345" s="2"/>
    </row>
    <row r="346" spans="1:1" ht="13.5" customHeight="1" x14ac:dyDescent="0.25">
      <c r="A346" s="2"/>
    </row>
    <row r="347" spans="1:1" ht="13.5" customHeight="1" x14ac:dyDescent="0.25">
      <c r="A347" s="2"/>
    </row>
    <row r="348" spans="1:1" ht="13.5" customHeight="1" x14ac:dyDescent="0.25">
      <c r="A348" s="2"/>
    </row>
    <row r="349" spans="1:1" ht="13.5" customHeight="1" x14ac:dyDescent="0.25">
      <c r="A349" s="2"/>
    </row>
    <row r="350" spans="1:1" ht="13.5" customHeight="1" x14ac:dyDescent="0.25">
      <c r="A350" s="2"/>
    </row>
    <row r="351" spans="1:1" ht="13.5" customHeight="1" x14ac:dyDescent="0.25">
      <c r="A351" s="2"/>
    </row>
    <row r="352" spans="1:1" ht="13.5" customHeight="1" x14ac:dyDescent="0.25">
      <c r="A352" s="2"/>
    </row>
    <row r="353" spans="1:1" ht="13.5" customHeight="1" x14ac:dyDescent="0.25">
      <c r="A353" s="2"/>
    </row>
    <row r="354" spans="1:1" ht="13.5" customHeight="1" x14ac:dyDescent="0.25">
      <c r="A354" s="2"/>
    </row>
    <row r="355" spans="1:1" ht="13.5" customHeight="1" x14ac:dyDescent="0.25">
      <c r="A355" s="2"/>
    </row>
    <row r="356" spans="1:1" ht="13.5" customHeight="1" x14ac:dyDescent="0.25">
      <c r="A356" s="2"/>
    </row>
    <row r="357" spans="1:1" ht="13.5" customHeight="1" x14ac:dyDescent="0.25">
      <c r="A357" s="2"/>
    </row>
    <row r="358" spans="1:1" ht="13.5" customHeight="1" x14ac:dyDescent="0.25">
      <c r="A358" s="2"/>
    </row>
    <row r="359" spans="1:1" ht="13.5" customHeight="1" x14ac:dyDescent="0.25">
      <c r="A359" s="2"/>
    </row>
    <row r="360" spans="1:1" ht="13.5" customHeight="1" x14ac:dyDescent="0.25">
      <c r="A360" s="2"/>
    </row>
    <row r="361" spans="1:1" ht="13.5" customHeight="1" x14ac:dyDescent="0.25">
      <c r="A361" s="2"/>
    </row>
    <row r="362" spans="1:1" ht="13.5" customHeight="1" x14ac:dyDescent="0.25">
      <c r="A362" s="2"/>
    </row>
    <row r="363" spans="1:1" ht="13.5" customHeight="1" x14ac:dyDescent="0.25">
      <c r="A363" s="2"/>
    </row>
    <row r="364" spans="1:1" ht="13.5" customHeight="1" x14ac:dyDescent="0.25">
      <c r="A364" s="2"/>
    </row>
    <row r="365" spans="1:1" ht="13.5" customHeight="1" x14ac:dyDescent="0.25">
      <c r="A365" s="2"/>
    </row>
    <row r="366" spans="1:1" ht="13.5" customHeight="1" x14ac:dyDescent="0.25">
      <c r="A366" s="2"/>
    </row>
    <row r="367" spans="1:1" ht="13.5" customHeight="1" x14ac:dyDescent="0.25">
      <c r="A367" s="2"/>
    </row>
    <row r="368" spans="1:1" ht="13.5" customHeight="1" x14ac:dyDescent="0.25">
      <c r="A368" s="2"/>
    </row>
    <row r="369" spans="1:1" ht="13.5" customHeight="1" x14ac:dyDescent="0.25">
      <c r="A369" s="2"/>
    </row>
    <row r="370" spans="1:1" ht="13.5" customHeight="1" x14ac:dyDescent="0.25">
      <c r="A370" s="2"/>
    </row>
    <row r="371" spans="1:1" ht="13.5" customHeight="1" x14ac:dyDescent="0.25">
      <c r="A371" s="2"/>
    </row>
    <row r="372" spans="1:1" ht="13.5" customHeight="1" x14ac:dyDescent="0.25">
      <c r="A372" s="2"/>
    </row>
    <row r="373" spans="1:1" ht="13.5" customHeight="1" x14ac:dyDescent="0.25">
      <c r="A373" s="2"/>
    </row>
    <row r="374" spans="1:1" ht="13.5" customHeight="1" x14ac:dyDescent="0.25">
      <c r="A374" s="2"/>
    </row>
    <row r="375" spans="1:1" ht="13.5" customHeight="1" x14ac:dyDescent="0.25">
      <c r="A375" s="2"/>
    </row>
    <row r="376" spans="1:1" ht="13.5" customHeight="1" x14ac:dyDescent="0.25">
      <c r="A376" s="2"/>
    </row>
    <row r="377" spans="1:1" ht="13.5" customHeight="1" x14ac:dyDescent="0.25">
      <c r="A377" s="2"/>
    </row>
    <row r="378" spans="1:1" ht="13.5" customHeight="1" x14ac:dyDescent="0.25">
      <c r="A378" s="2"/>
    </row>
    <row r="379" spans="1:1" ht="13.5" customHeight="1" x14ac:dyDescent="0.25">
      <c r="A379" s="2"/>
    </row>
    <row r="380" spans="1:1" ht="13.5" customHeight="1" x14ac:dyDescent="0.25">
      <c r="A380" s="2"/>
    </row>
    <row r="381" spans="1:1" ht="13.5" customHeight="1" x14ac:dyDescent="0.25">
      <c r="A381" s="2"/>
    </row>
    <row r="382" spans="1:1" ht="13.5" customHeight="1" x14ac:dyDescent="0.25">
      <c r="A382" s="2"/>
    </row>
    <row r="383" spans="1:1" ht="13.5" customHeight="1" x14ac:dyDescent="0.25">
      <c r="A383" s="2"/>
    </row>
    <row r="384" spans="1:1" ht="13.5" customHeight="1" x14ac:dyDescent="0.25">
      <c r="A384" s="2"/>
    </row>
    <row r="385" spans="1:1" ht="13.5" customHeight="1" x14ac:dyDescent="0.25">
      <c r="A385" s="2"/>
    </row>
    <row r="386" spans="1:1" ht="13.5" customHeight="1" x14ac:dyDescent="0.25">
      <c r="A386" s="2"/>
    </row>
    <row r="387" spans="1:1" ht="13.5" customHeight="1" x14ac:dyDescent="0.25">
      <c r="A387" s="2"/>
    </row>
    <row r="388" spans="1:1" ht="13.5" customHeight="1" x14ac:dyDescent="0.25">
      <c r="A388" s="2"/>
    </row>
    <row r="389" spans="1:1" ht="13.5" customHeight="1" x14ac:dyDescent="0.25">
      <c r="A389" s="2"/>
    </row>
    <row r="390" spans="1:1" ht="13.5" customHeight="1" x14ac:dyDescent="0.25">
      <c r="A390" s="2"/>
    </row>
    <row r="391" spans="1:1" ht="13.5" customHeight="1" x14ac:dyDescent="0.25">
      <c r="A391" s="2"/>
    </row>
    <row r="392" spans="1:1" ht="13.5" customHeight="1" x14ac:dyDescent="0.25">
      <c r="A392" s="2"/>
    </row>
    <row r="393" spans="1:1" ht="13.5" customHeight="1" x14ac:dyDescent="0.25">
      <c r="A393" s="2"/>
    </row>
    <row r="394" spans="1:1" ht="13.5" customHeight="1" x14ac:dyDescent="0.25">
      <c r="A394" s="2"/>
    </row>
    <row r="395" spans="1:1" ht="13.5" customHeight="1" x14ac:dyDescent="0.25">
      <c r="A395" s="2"/>
    </row>
    <row r="396" spans="1:1" ht="13.5" customHeight="1" x14ac:dyDescent="0.25">
      <c r="A396" s="2"/>
    </row>
    <row r="397" spans="1:1" ht="13.5" customHeight="1" x14ac:dyDescent="0.25">
      <c r="A397" s="2"/>
    </row>
    <row r="398" spans="1:1" ht="13.5" customHeight="1" x14ac:dyDescent="0.25">
      <c r="A398" s="2"/>
    </row>
    <row r="399" spans="1:1" ht="13.5" customHeight="1" x14ac:dyDescent="0.25">
      <c r="A399" s="2"/>
    </row>
    <row r="400" spans="1:1" ht="13.5" customHeight="1" x14ac:dyDescent="0.25">
      <c r="A400" s="2"/>
    </row>
    <row r="401" spans="1:1" ht="13.5" customHeight="1" x14ac:dyDescent="0.25">
      <c r="A401" s="2"/>
    </row>
    <row r="402" spans="1:1" ht="13.5" customHeight="1" x14ac:dyDescent="0.25">
      <c r="A402" s="2"/>
    </row>
    <row r="403" spans="1:1" ht="13.5" customHeight="1" x14ac:dyDescent="0.25">
      <c r="A403" s="2"/>
    </row>
    <row r="404" spans="1:1" ht="13.5" customHeight="1" x14ac:dyDescent="0.25">
      <c r="A404" s="2"/>
    </row>
    <row r="405" spans="1:1" ht="13.5" customHeight="1" x14ac:dyDescent="0.25">
      <c r="A405" s="2"/>
    </row>
    <row r="406" spans="1:1" ht="13.5" customHeight="1" x14ac:dyDescent="0.25">
      <c r="A406" s="2"/>
    </row>
    <row r="407" spans="1:1" ht="13.5" customHeight="1" x14ac:dyDescent="0.25">
      <c r="A407" s="2"/>
    </row>
    <row r="408" spans="1:1" ht="13.5" customHeight="1" x14ac:dyDescent="0.25">
      <c r="A408" s="2"/>
    </row>
    <row r="409" spans="1:1" ht="13.5" customHeight="1" x14ac:dyDescent="0.25">
      <c r="A409" s="2"/>
    </row>
    <row r="410" spans="1:1" ht="13.5" customHeight="1" x14ac:dyDescent="0.25">
      <c r="A410" s="2"/>
    </row>
    <row r="411" spans="1:1" ht="13.5" customHeight="1" x14ac:dyDescent="0.25">
      <c r="A411" s="2"/>
    </row>
    <row r="412" spans="1:1" ht="13.5" customHeight="1" x14ac:dyDescent="0.25">
      <c r="A412" s="2"/>
    </row>
    <row r="413" spans="1:1" ht="13.5" customHeight="1" x14ac:dyDescent="0.25">
      <c r="A413" s="2"/>
    </row>
    <row r="414" spans="1:1" ht="13.5" customHeight="1" x14ac:dyDescent="0.25">
      <c r="A414" s="2"/>
    </row>
    <row r="415" spans="1:1" ht="13.5" customHeight="1" x14ac:dyDescent="0.25">
      <c r="A415" s="2"/>
    </row>
    <row r="416" spans="1:1" ht="13.5" customHeight="1" x14ac:dyDescent="0.25">
      <c r="A416" s="2"/>
    </row>
    <row r="417" spans="1:1" ht="13.5" customHeight="1" x14ac:dyDescent="0.25">
      <c r="A417" s="2"/>
    </row>
    <row r="418" spans="1:1" ht="13.5" customHeight="1" x14ac:dyDescent="0.25">
      <c r="A418" s="2"/>
    </row>
    <row r="419" spans="1:1" ht="13.5" customHeight="1" x14ac:dyDescent="0.25">
      <c r="A419" s="2"/>
    </row>
    <row r="420" spans="1:1" ht="13.5" customHeight="1" x14ac:dyDescent="0.25">
      <c r="A420" s="2"/>
    </row>
    <row r="421" spans="1:1" ht="13.5" customHeight="1" x14ac:dyDescent="0.25">
      <c r="A421" s="2"/>
    </row>
    <row r="422" spans="1:1" ht="13.5" customHeight="1" x14ac:dyDescent="0.25">
      <c r="A422" s="2"/>
    </row>
    <row r="423" spans="1:1" ht="13.5" customHeight="1" x14ac:dyDescent="0.25">
      <c r="A423" s="2"/>
    </row>
    <row r="424" spans="1:1" ht="13.5" customHeight="1" x14ac:dyDescent="0.25">
      <c r="A424" s="2"/>
    </row>
    <row r="425" spans="1:1" ht="13.5" customHeight="1" x14ac:dyDescent="0.25">
      <c r="A425" s="2"/>
    </row>
    <row r="426" spans="1:1" ht="13.5" customHeight="1" x14ac:dyDescent="0.25">
      <c r="A426" s="2"/>
    </row>
    <row r="427" spans="1:1" ht="13.5" customHeight="1" x14ac:dyDescent="0.25">
      <c r="A427" s="2"/>
    </row>
    <row r="428" spans="1:1" ht="13.5" customHeight="1" x14ac:dyDescent="0.25">
      <c r="A428" s="2"/>
    </row>
    <row r="429" spans="1:1" ht="13.5" customHeight="1" x14ac:dyDescent="0.25">
      <c r="A429" s="2"/>
    </row>
    <row r="430" spans="1:1" ht="13.5" customHeight="1" x14ac:dyDescent="0.25">
      <c r="A430" s="2"/>
    </row>
    <row r="431" spans="1:1" ht="13.5" customHeight="1" x14ac:dyDescent="0.25">
      <c r="A431" s="2"/>
    </row>
    <row r="432" spans="1:1" ht="13.5" customHeight="1" x14ac:dyDescent="0.25">
      <c r="A432" s="2"/>
    </row>
    <row r="433" spans="1:1" ht="13.5" customHeight="1" x14ac:dyDescent="0.25">
      <c r="A433" s="2"/>
    </row>
    <row r="434" spans="1:1" ht="13.5" customHeight="1" x14ac:dyDescent="0.25">
      <c r="A434" s="2"/>
    </row>
    <row r="435" spans="1:1" ht="13.5" customHeight="1" x14ac:dyDescent="0.25">
      <c r="A435" s="2"/>
    </row>
    <row r="436" spans="1:1" ht="13.5" customHeight="1" x14ac:dyDescent="0.25">
      <c r="A436" s="2"/>
    </row>
    <row r="437" spans="1:1" ht="13.5" customHeight="1" x14ac:dyDescent="0.25">
      <c r="A437" s="2"/>
    </row>
    <row r="438" spans="1:1" ht="13.5" customHeight="1" x14ac:dyDescent="0.25">
      <c r="A438" s="2"/>
    </row>
    <row r="439" spans="1:1" ht="13.5" customHeight="1" x14ac:dyDescent="0.25">
      <c r="A439" s="2"/>
    </row>
    <row r="440" spans="1:1" ht="13.5" customHeight="1" x14ac:dyDescent="0.25">
      <c r="A440" s="2"/>
    </row>
    <row r="441" spans="1:1" ht="13.5" customHeight="1" x14ac:dyDescent="0.25">
      <c r="A441" s="2"/>
    </row>
    <row r="442" spans="1:1" ht="13.5" customHeight="1" x14ac:dyDescent="0.25">
      <c r="A442" s="2"/>
    </row>
    <row r="443" spans="1:1" ht="13.5" customHeight="1" x14ac:dyDescent="0.25">
      <c r="A443" s="2"/>
    </row>
    <row r="444" spans="1:1" ht="13.5" customHeight="1" x14ac:dyDescent="0.25">
      <c r="A444" s="2"/>
    </row>
    <row r="445" spans="1:1" ht="13.5" customHeight="1" x14ac:dyDescent="0.25">
      <c r="A445" s="2"/>
    </row>
    <row r="446" spans="1:1" ht="13.5" customHeight="1" x14ac:dyDescent="0.25">
      <c r="A446" s="2"/>
    </row>
    <row r="447" spans="1:1" ht="13.5" customHeight="1" x14ac:dyDescent="0.25">
      <c r="A447" s="2"/>
    </row>
    <row r="448" spans="1:1" ht="13.5" customHeight="1" x14ac:dyDescent="0.25">
      <c r="A448" s="2"/>
    </row>
    <row r="449" spans="1:1" ht="13.5" customHeight="1" x14ac:dyDescent="0.25">
      <c r="A449" s="2"/>
    </row>
    <row r="450" spans="1:1" ht="13.5" customHeight="1" x14ac:dyDescent="0.25">
      <c r="A450" s="2"/>
    </row>
    <row r="451" spans="1:1" ht="13.5" customHeight="1" x14ac:dyDescent="0.25">
      <c r="A451" s="2"/>
    </row>
    <row r="452" spans="1:1" ht="13.5" customHeight="1" x14ac:dyDescent="0.25">
      <c r="A452" s="2"/>
    </row>
    <row r="453" spans="1:1" ht="13.5" customHeight="1" x14ac:dyDescent="0.25">
      <c r="A453" s="2"/>
    </row>
    <row r="454" spans="1:1" ht="13.5" customHeight="1" x14ac:dyDescent="0.25">
      <c r="A454" s="2"/>
    </row>
    <row r="455" spans="1:1" ht="13.5" customHeight="1" x14ac:dyDescent="0.25">
      <c r="A455" s="2"/>
    </row>
    <row r="456" spans="1:1" ht="13.5" customHeight="1" x14ac:dyDescent="0.25">
      <c r="A456" s="2"/>
    </row>
    <row r="457" spans="1:1" ht="13.5" customHeight="1" x14ac:dyDescent="0.25">
      <c r="A457" s="2"/>
    </row>
    <row r="458" spans="1:1" ht="13.5" customHeight="1" x14ac:dyDescent="0.25">
      <c r="A458" s="2"/>
    </row>
    <row r="459" spans="1:1" ht="13.5" customHeight="1" x14ac:dyDescent="0.25">
      <c r="A459" s="2"/>
    </row>
    <row r="460" spans="1:1" ht="13.5" customHeight="1" x14ac:dyDescent="0.25">
      <c r="A460" s="2"/>
    </row>
    <row r="461" spans="1:1" ht="13.5" customHeight="1" x14ac:dyDescent="0.25">
      <c r="A461" s="2"/>
    </row>
    <row r="462" spans="1:1" ht="13.5" customHeight="1" x14ac:dyDescent="0.25">
      <c r="A462" s="2"/>
    </row>
    <row r="463" spans="1:1" ht="13.5" customHeight="1" x14ac:dyDescent="0.25">
      <c r="A463" s="2"/>
    </row>
    <row r="464" spans="1:1" ht="13.5" customHeight="1" x14ac:dyDescent="0.25">
      <c r="A464" s="2"/>
    </row>
    <row r="465" spans="1:1" ht="13.5" customHeight="1" x14ac:dyDescent="0.25">
      <c r="A465" s="2"/>
    </row>
    <row r="466" spans="1:1" ht="13.5" customHeight="1" x14ac:dyDescent="0.25">
      <c r="A466" s="2"/>
    </row>
    <row r="467" spans="1:1" ht="13.5" customHeight="1" x14ac:dyDescent="0.25">
      <c r="A467" s="2"/>
    </row>
    <row r="468" spans="1:1" ht="13.5" customHeight="1" x14ac:dyDescent="0.25">
      <c r="A468" s="2"/>
    </row>
    <row r="469" spans="1:1" ht="13.5" customHeight="1" x14ac:dyDescent="0.25">
      <c r="A469" s="2"/>
    </row>
    <row r="470" spans="1:1" ht="13.5" customHeight="1" x14ac:dyDescent="0.25">
      <c r="A470" s="2"/>
    </row>
    <row r="471" spans="1:1" ht="13.5" customHeight="1" x14ac:dyDescent="0.25">
      <c r="A471" s="2"/>
    </row>
    <row r="472" spans="1:1" ht="13.5" customHeight="1" x14ac:dyDescent="0.25">
      <c r="A472" s="2"/>
    </row>
    <row r="473" spans="1:1" ht="13.5" customHeight="1" x14ac:dyDescent="0.25">
      <c r="A473" s="2"/>
    </row>
    <row r="474" spans="1:1" ht="13.5" customHeight="1" x14ac:dyDescent="0.25">
      <c r="A474" s="2"/>
    </row>
    <row r="475" spans="1:1" ht="13.5" customHeight="1" x14ac:dyDescent="0.25">
      <c r="A475" s="2"/>
    </row>
    <row r="476" spans="1:1" ht="13.5" customHeight="1" x14ac:dyDescent="0.25">
      <c r="A476" s="2"/>
    </row>
    <row r="477" spans="1:1" ht="13.5" customHeight="1" x14ac:dyDescent="0.25">
      <c r="A477" s="2"/>
    </row>
    <row r="478" spans="1:1" ht="13.5" customHeight="1" x14ac:dyDescent="0.25">
      <c r="A478" s="2"/>
    </row>
    <row r="479" spans="1:1" ht="13.5" customHeight="1" x14ac:dyDescent="0.25">
      <c r="A479" s="2"/>
    </row>
    <row r="480" spans="1:1" ht="13.5" customHeight="1" x14ac:dyDescent="0.25">
      <c r="A480" s="2"/>
    </row>
    <row r="481" spans="1:1" ht="13.5" customHeight="1" x14ac:dyDescent="0.25">
      <c r="A481" s="2"/>
    </row>
    <row r="482" spans="1:1" ht="13.5" customHeight="1" x14ac:dyDescent="0.25">
      <c r="A482" s="2"/>
    </row>
    <row r="483" spans="1:1" ht="13.5" customHeight="1" x14ac:dyDescent="0.25">
      <c r="A483" s="2"/>
    </row>
    <row r="484" spans="1:1" ht="13.5" customHeight="1" x14ac:dyDescent="0.25">
      <c r="A484" s="2"/>
    </row>
    <row r="485" spans="1:1" ht="13.5" customHeight="1" x14ac:dyDescent="0.25">
      <c r="A485" s="2"/>
    </row>
    <row r="486" spans="1:1" ht="13.5" customHeight="1" x14ac:dyDescent="0.25">
      <c r="A486" s="2"/>
    </row>
    <row r="487" spans="1:1" ht="13.5" customHeight="1" x14ac:dyDescent="0.25">
      <c r="A487" s="2"/>
    </row>
    <row r="488" spans="1:1" ht="13.5" customHeight="1" x14ac:dyDescent="0.25">
      <c r="A488" s="2"/>
    </row>
    <row r="489" spans="1:1" ht="13.5" customHeight="1" x14ac:dyDescent="0.25">
      <c r="A489" s="2"/>
    </row>
    <row r="490" spans="1:1" ht="13.5" customHeight="1" x14ac:dyDescent="0.25">
      <c r="A490" s="2"/>
    </row>
    <row r="491" spans="1:1" ht="13.5" customHeight="1" x14ac:dyDescent="0.25">
      <c r="A491" s="2"/>
    </row>
    <row r="492" spans="1:1" ht="13.5" customHeight="1" x14ac:dyDescent="0.25">
      <c r="A492" s="2"/>
    </row>
    <row r="493" spans="1:1" ht="13.5" customHeight="1" x14ac:dyDescent="0.25">
      <c r="A493" s="2"/>
    </row>
    <row r="494" spans="1:1" ht="13.5" customHeight="1" x14ac:dyDescent="0.25">
      <c r="A494" s="2"/>
    </row>
    <row r="495" spans="1:1" ht="13.5" customHeight="1" x14ac:dyDescent="0.25">
      <c r="A495" s="2"/>
    </row>
    <row r="496" spans="1:1" ht="13.5" customHeight="1" x14ac:dyDescent="0.25">
      <c r="A496" s="2"/>
    </row>
    <row r="497" spans="1:1" ht="13.5" customHeight="1" x14ac:dyDescent="0.25">
      <c r="A497" s="2"/>
    </row>
    <row r="498" spans="1:1" ht="13.5" customHeight="1" x14ac:dyDescent="0.25">
      <c r="A498" s="2"/>
    </row>
    <row r="499" spans="1:1" ht="13.5" customHeight="1" x14ac:dyDescent="0.25">
      <c r="A499" s="2"/>
    </row>
    <row r="500" spans="1:1" ht="13.5" customHeight="1" x14ac:dyDescent="0.25">
      <c r="A500" s="2"/>
    </row>
    <row r="501" spans="1:1" ht="13.5" customHeight="1" x14ac:dyDescent="0.25">
      <c r="A501" s="2"/>
    </row>
    <row r="502" spans="1:1" ht="13.5" customHeight="1" x14ac:dyDescent="0.25">
      <c r="A502" s="2"/>
    </row>
    <row r="503" spans="1:1" ht="13.5" customHeight="1" x14ac:dyDescent="0.25">
      <c r="A503" s="2"/>
    </row>
    <row r="504" spans="1:1" ht="13.5" customHeight="1" x14ac:dyDescent="0.25">
      <c r="A504" s="2"/>
    </row>
    <row r="505" spans="1:1" ht="13.5" customHeight="1" x14ac:dyDescent="0.25">
      <c r="A505" s="2"/>
    </row>
    <row r="506" spans="1:1" ht="13.5" customHeight="1" x14ac:dyDescent="0.25">
      <c r="A506" s="2"/>
    </row>
    <row r="507" spans="1:1" ht="13.5" customHeight="1" x14ac:dyDescent="0.25">
      <c r="A507" s="2"/>
    </row>
    <row r="508" spans="1:1" ht="13.5" customHeight="1" x14ac:dyDescent="0.25">
      <c r="A508" s="2"/>
    </row>
    <row r="509" spans="1:1" ht="13.5" customHeight="1" x14ac:dyDescent="0.25">
      <c r="A509" s="2"/>
    </row>
    <row r="510" spans="1:1" ht="13.5" customHeight="1" x14ac:dyDescent="0.25">
      <c r="A510" s="2"/>
    </row>
    <row r="511" spans="1:1" ht="13.5" customHeight="1" x14ac:dyDescent="0.25">
      <c r="A511" s="2"/>
    </row>
    <row r="512" spans="1:1" ht="13.5" customHeight="1" x14ac:dyDescent="0.25">
      <c r="A512" s="2"/>
    </row>
    <row r="513" spans="1:1" ht="13.5" customHeight="1" x14ac:dyDescent="0.25">
      <c r="A513" s="2"/>
    </row>
    <row r="514" spans="1:1" ht="13.5" customHeight="1" x14ac:dyDescent="0.25">
      <c r="A514" s="2"/>
    </row>
    <row r="515" spans="1:1" ht="13.5" customHeight="1" x14ac:dyDescent="0.25">
      <c r="A515" s="2"/>
    </row>
    <row r="516" spans="1:1" ht="13.5" customHeight="1" x14ac:dyDescent="0.25">
      <c r="A516" s="2"/>
    </row>
    <row r="517" spans="1:1" ht="13.5" customHeight="1" x14ac:dyDescent="0.25">
      <c r="A517" s="2"/>
    </row>
    <row r="518" spans="1:1" ht="13.5" customHeight="1" x14ac:dyDescent="0.25">
      <c r="A518" s="2"/>
    </row>
    <row r="519" spans="1:1" ht="13.5" customHeight="1" x14ac:dyDescent="0.25">
      <c r="A519" s="2"/>
    </row>
    <row r="520" spans="1:1" ht="13.5" customHeight="1" x14ac:dyDescent="0.25">
      <c r="A520" s="2"/>
    </row>
    <row r="521" spans="1:1" ht="13.5" customHeight="1" x14ac:dyDescent="0.25">
      <c r="A521" s="2"/>
    </row>
    <row r="522" spans="1:1" ht="13.5" customHeight="1" x14ac:dyDescent="0.25">
      <c r="A522" s="2"/>
    </row>
    <row r="523" spans="1:1" ht="13.5" customHeight="1" x14ac:dyDescent="0.25">
      <c r="A523" s="2"/>
    </row>
    <row r="524" spans="1:1" ht="13.5" customHeight="1" x14ac:dyDescent="0.25">
      <c r="A524" s="2"/>
    </row>
    <row r="525" spans="1:1" ht="13.5" customHeight="1" x14ac:dyDescent="0.25">
      <c r="A525" s="2"/>
    </row>
    <row r="526" spans="1:1" ht="13.5" customHeight="1" x14ac:dyDescent="0.25">
      <c r="A526" s="2"/>
    </row>
    <row r="527" spans="1:1" ht="13.5" customHeight="1" x14ac:dyDescent="0.25">
      <c r="A527" s="2"/>
    </row>
    <row r="528" spans="1:1" ht="13.5" customHeight="1" x14ac:dyDescent="0.25">
      <c r="A528" s="2"/>
    </row>
    <row r="529" spans="1:1" ht="13.5" customHeight="1" x14ac:dyDescent="0.25">
      <c r="A529" s="2"/>
    </row>
    <row r="530" spans="1:1" ht="13.5" customHeight="1" x14ac:dyDescent="0.25">
      <c r="A530" s="2"/>
    </row>
    <row r="531" spans="1:1" ht="13.5" customHeight="1" x14ac:dyDescent="0.25">
      <c r="A531" s="2"/>
    </row>
    <row r="532" spans="1:1" ht="13.5" customHeight="1" x14ac:dyDescent="0.25">
      <c r="A532" s="2"/>
    </row>
    <row r="533" spans="1:1" ht="13.5" customHeight="1" x14ac:dyDescent="0.25">
      <c r="A533" s="2"/>
    </row>
    <row r="534" spans="1:1" ht="13.5" customHeight="1" x14ac:dyDescent="0.25">
      <c r="A534" s="2"/>
    </row>
    <row r="535" spans="1:1" ht="13.5" customHeight="1" x14ac:dyDescent="0.25">
      <c r="A535" s="2"/>
    </row>
    <row r="536" spans="1:1" ht="13.5" customHeight="1" x14ac:dyDescent="0.25">
      <c r="A536" s="2"/>
    </row>
    <row r="537" spans="1:1" ht="13.5" customHeight="1" x14ac:dyDescent="0.25">
      <c r="A537" s="2"/>
    </row>
    <row r="538" spans="1:1" ht="13.5" customHeight="1" x14ac:dyDescent="0.25">
      <c r="A538" s="2"/>
    </row>
    <row r="539" spans="1:1" ht="13.5" customHeight="1" x14ac:dyDescent="0.25">
      <c r="A539" s="2"/>
    </row>
    <row r="540" spans="1:1" ht="13.5" customHeight="1" x14ac:dyDescent="0.25">
      <c r="A540" s="2"/>
    </row>
    <row r="541" spans="1:1" ht="13.5" customHeight="1" x14ac:dyDescent="0.25">
      <c r="A541" s="2"/>
    </row>
    <row r="542" spans="1:1" ht="13.5" customHeight="1" x14ac:dyDescent="0.25">
      <c r="A542" s="2"/>
    </row>
    <row r="543" spans="1:1" ht="13.5" customHeight="1" x14ac:dyDescent="0.25">
      <c r="A543" s="2"/>
    </row>
    <row r="544" spans="1:1" ht="13.5" customHeight="1" x14ac:dyDescent="0.25">
      <c r="A544" s="2"/>
    </row>
    <row r="545" spans="1:1" ht="13.5" customHeight="1" x14ac:dyDescent="0.25">
      <c r="A545" s="2"/>
    </row>
    <row r="546" spans="1:1" ht="13.5" customHeight="1" x14ac:dyDescent="0.25">
      <c r="A546" s="2"/>
    </row>
    <row r="547" spans="1:1" ht="13.5" customHeight="1" x14ac:dyDescent="0.25">
      <c r="A547" s="2"/>
    </row>
    <row r="548" spans="1:1" ht="13.5" customHeight="1" x14ac:dyDescent="0.25">
      <c r="A548" s="2"/>
    </row>
    <row r="549" spans="1:1" ht="13.5" customHeight="1" x14ac:dyDescent="0.25">
      <c r="A549" s="2"/>
    </row>
    <row r="550" spans="1:1" ht="13.5" customHeight="1" x14ac:dyDescent="0.25">
      <c r="A550" s="2"/>
    </row>
    <row r="551" spans="1:1" ht="13.5" customHeight="1" x14ac:dyDescent="0.25">
      <c r="A551" s="2"/>
    </row>
    <row r="552" spans="1:1" ht="13.5" customHeight="1" x14ac:dyDescent="0.25">
      <c r="A552" s="2"/>
    </row>
    <row r="553" spans="1:1" ht="13.5" customHeight="1" x14ac:dyDescent="0.25">
      <c r="A553" s="2"/>
    </row>
    <row r="554" spans="1:1" ht="13.5" customHeight="1" x14ac:dyDescent="0.25">
      <c r="A554" s="2"/>
    </row>
    <row r="555" spans="1:1" ht="13.5" customHeight="1" x14ac:dyDescent="0.25">
      <c r="A555" s="2"/>
    </row>
    <row r="556" spans="1:1" ht="13.5" customHeight="1" x14ac:dyDescent="0.25">
      <c r="A556" s="2"/>
    </row>
    <row r="557" spans="1:1" ht="13.5" customHeight="1" x14ac:dyDescent="0.25">
      <c r="A557" s="2"/>
    </row>
    <row r="558" spans="1:1" ht="13.5" customHeight="1" x14ac:dyDescent="0.25">
      <c r="A558" s="2"/>
    </row>
    <row r="559" spans="1:1" ht="13.5" customHeight="1" x14ac:dyDescent="0.25">
      <c r="A559" s="2"/>
    </row>
    <row r="560" spans="1:1" ht="13.5" customHeight="1" x14ac:dyDescent="0.25">
      <c r="A560" s="2"/>
    </row>
    <row r="561" spans="1:1" ht="13.5" customHeight="1" x14ac:dyDescent="0.25">
      <c r="A561" s="2"/>
    </row>
    <row r="562" spans="1:1" ht="13.5" customHeight="1" x14ac:dyDescent="0.25">
      <c r="A562" s="2"/>
    </row>
    <row r="563" spans="1:1" ht="13.5" customHeight="1" x14ac:dyDescent="0.25">
      <c r="A563" s="2"/>
    </row>
    <row r="564" spans="1:1" ht="13.5" customHeight="1" x14ac:dyDescent="0.25">
      <c r="A564" s="2"/>
    </row>
    <row r="565" spans="1:1" ht="13.5" customHeight="1" x14ac:dyDescent="0.25">
      <c r="A565" s="2"/>
    </row>
    <row r="566" spans="1:1" ht="13.5" customHeight="1" x14ac:dyDescent="0.25">
      <c r="A566" s="2"/>
    </row>
    <row r="567" spans="1:1" ht="13.5" customHeight="1" x14ac:dyDescent="0.25">
      <c r="A567" s="2"/>
    </row>
    <row r="568" spans="1:1" ht="13.5" customHeight="1" x14ac:dyDescent="0.25">
      <c r="A568" s="2"/>
    </row>
    <row r="569" spans="1:1" ht="13.5" customHeight="1" x14ac:dyDescent="0.25">
      <c r="A569" s="2"/>
    </row>
    <row r="570" spans="1:1" ht="13.5" customHeight="1" x14ac:dyDescent="0.25">
      <c r="A570" s="2"/>
    </row>
    <row r="571" spans="1:1" ht="13.5" customHeight="1" x14ac:dyDescent="0.25">
      <c r="A571" s="2"/>
    </row>
    <row r="572" spans="1:1" ht="13.5" customHeight="1" x14ac:dyDescent="0.25">
      <c r="A572" s="2"/>
    </row>
    <row r="573" spans="1:1" ht="13.5" customHeight="1" x14ac:dyDescent="0.25">
      <c r="A573" s="2"/>
    </row>
    <row r="574" spans="1:1" ht="13.5" customHeight="1" x14ac:dyDescent="0.25">
      <c r="A574" s="2"/>
    </row>
    <row r="575" spans="1:1" ht="13.5" customHeight="1" x14ac:dyDescent="0.25">
      <c r="A575" s="2"/>
    </row>
    <row r="576" spans="1:1" ht="13.5" customHeight="1" x14ac:dyDescent="0.25">
      <c r="A576" s="2"/>
    </row>
    <row r="577" spans="1:1" ht="13.5" customHeight="1" x14ac:dyDescent="0.25">
      <c r="A577" s="2"/>
    </row>
    <row r="578" spans="1:1" ht="13.5" customHeight="1" x14ac:dyDescent="0.25">
      <c r="A578" s="2"/>
    </row>
    <row r="579" spans="1:1" ht="13.5" customHeight="1" x14ac:dyDescent="0.25">
      <c r="A579" s="2"/>
    </row>
    <row r="580" spans="1:1" ht="13.5" customHeight="1" x14ac:dyDescent="0.25">
      <c r="A580" s="2"/>
    </row>
    <row r="581" spans="1:1" ht="13.5" customHeight="1" x14ac:dyDescent="0.25">
      <c r="A581" s="2"/>
    </row>
    <row r="582" spans="1:1" ht="13.5" customHeight="1" x14ac:dyDescent="0.25">
      <c r="A582" s="2"/>
    </row>
    <row r="583" spans="1:1" ht="13.5" customHeight="1" x14ac:dyDescent="0.25">
      <c r="A583" s="2"/>
    </row>
    <row r="584" spans="1:1" ht="13.5" customHeight="1" x14ac:dyDescent="0.25">
      <c r="A584" s="2"/>
    </row>
    <row r="585" spans="1:1" ht="13.5" customHeight="1" x14ac:dyDescent="0.25">
      <c r="A585" s="2"/>
    </row>
    <row r="586" spans="1:1" ht="13.5" customHeight="1" x14ac:dyDescent="0.25">
      <c r="A586" s="2"/>
    </row>
    <row r="587" spans="1:1" ht="13.5" customHeight="1" x14ac:dyDescent="0.25">
      <c r="A587" s="2"/>
    </row>
    <row r="588" spans="1:1" ht="13.5" customHeight="1" x14ac:dyDescent="0.25">
      <c r="A588" s="2"/>
    </row>
    <row r="589" spans="1:1" ht="13.5" customHeight="1" x14ac:dyDescent="0.25">
      <c r="A589" s="2"/>
    </row>
    <row r="590" spans="1:1" ht="13.5" customHeight="1" x14ac:dyDescent="0.25">
      <c r="A590" s="2"/>
    </row>
    <row r="591" spans="1:1" ht="13.5" customHeight="1" x14ac:dyDescent="0.25">
      <c r="A591" s="2"/>
    </row>
    <row r="592" spans="1:1" ht="13.5" customHeight="1" x14ac:dyDescent="0.25">
      <c r="A592" s="2"/>
    </row>
    <row r="593" spans="1:1" ht="13.5" customHeight="1" x14ac:dyDescent="0.25">
      <c r="A593" s="2"/>
    </row>
    <row r="594" spans="1:1" ht="13.5" customHeight="1" x14ac:dyDescent="0.25">
      <c r="A594" s="2"/>
    </row>
    <row r="595" spans="1:1" ht="13.5" customHeight="1" x14ac:dyDescent="0.25">
      <c r="A595" s="2"/>
    </row>
    <row r="596" spans="1:1" ht="13.5" customHeight="1" x14ac:dyDescent="0.25">
      <c r="A596" s="2"/>
    </row>
    <row r="597" spans="1:1" ht="13.5" customHeight="1" x14ac:dyDescent="0.25">
      <c r="A597" s="2"/>
    </row>
    <row r="598" spans="1:1" ht="13.5" customHeight="1" x14ac:dyDescent="0.25">
      <c r="A598" s="2"/>
    </row>
    <row r="599" spans="1:1" ht="13.5" customHeight="1" x14ac:dyDescent="0.25">
      <c r="A599" s="2"/>
    </row>
    <row r="600" spans="1:1" ht="13.5" customHeight="1" x14ac:dyDescent="0.25">
      <c r="A600" s="2"/>
    </row>
    <row r="601" spans="1:1" ht="13.5" customHeight="1" x14ac:dyDescent="0.25">
      <c r="A601" s="2"/>
    </row>
    <row r="602" spans="1:1" ht="13.5" customHeight="1" x14ac:dyDescent="0.25">
      <c r="A602" s="2"/>
    </row>
    <row r="603" spans="1:1" ht="13.5" customHeight="1" x14ac:dyDescent="0.25">
      <c r="A603" s="2"/>
    </row>
    <row r="604" spans="1:1" ht="13.5" customHeight="1" x14ac:dyDescent="0.25">
      <c r="A604" s="2"/>
    </row>
    <row r="605" spans="1:1" ht="13.5" customHeight="1" x14ac:dyDescent="0.25">
      <c r="A605" s="2"/>
    </row>
    <row r="606" spans="1:1" ht="13.5" customHeight="1" x14ac:dyDescent="0.25">
      <c r="A606" s="2"/>
    </row>
    <row r="607" spans="1:1" ht="13.5" customHeight="1" x14ac:dyDescent="0.25">
      <c r="A607" s="2"/>
    </row>
    <row r="608" spans="1:1" ht="13.5" customHeight="1" x14ac:dyDescent="0.25">
      <c r="A608" s="2"/>
    </row>
    <row r="609" spans="1:1" ht="13.5" customHeight="1" x14ac:dyDescent="0.25">
      <c r="A609" s="2"/>
    </row>
    <row r="610" spans="1:1" ht="13.5" customHeight="1" x14ac:dyDescent="0.25">
      <c r="A610" s="2"/>
    </row>
    <row r="611" spans="1:1" ht="13.5" customHeight="1" x14ac:dyDescent="0.25">
      <c r="A611" s="2"/>
    </row>
    <row r="612" spans="1:1" ht="13.5" customHeight="1" x14ac:dyDescent="0.25">
      <c r="A612" s="2"/>
    </row>
    <row r="613" spans="1:1" ht="13.5" customHeight="1" x14ac:dyDescent="0.25">
      <c r="A613" s="2"/>
    </row>
    <row r="614" spans="1:1" ht="13.5" customHeight="1" x14ac:dyDescent="0.25">
      <c r="A614" s="2"/>
    </row>
    <row r="615" spans="1:1" ht="13.5" customHeight="1" x14ac:dyDescent="0.25">
      <c r="A615" s="2"/>
    </row>
    <row r="616" spans="1:1" ht="13.5" customHeight="1" x14ac:dyDescent="0.25">
      <c r="A616" s="2"/>
    </row>
    <row r="617" spans="1:1" ht="13.5" customHeight="1" x14ac:dyDescent="0.25">
      <c r="A617" s="2"/>
    </row>
    <row r="618" spans="1:1" ht="13.5" customHeight="1" x14ac:dyDescent="0.25">
      <c r="A618" s="2"/>
    </row>
    <row r="619" spans="1:1" ht="13.5" customHeight="1" x14ac:dyDescent="0.25">
      <c r="A619" s="2"/>
    </row>
    <row r="620" spans="1:1" ht="13.5" customHeight="1" x14ac:dyDescent="0.25">
      <c r="A620" s="2"/>
    </row>
    <row r="621" spans="1:1" ht="13.5" customHeight="1" x14ac:dyDescent="0.25">
      <c r="A621" s="2"/>
    </row>
    <row r="622" spans="1:1" ht="13.5" customHeight="1" x14ac:dyDescent="0.25">
      <c r="A622" s="2"/>
    </row>
    <row r="623" spans="1:1" ht="13.5" customHeight="1" x14ac:dyDescent="0.25">
      <c r="A623" s="2"/>
    </row>
    <row r="624" spans="1:1" ht="13.5" customHeight="1" x14ac:dyDescent="0.25">
      <c r="A624" s="2"/>
    </row>
    <row r="625" spans="1:1" ht="13.5" customHeight="1" x14ac:dyDescent="0.25">
      <c r="A625" s="2"/>
    </row>
    <row r="626" spans="1:1" ht="13.5" customHeight="1" x14ac:dyDescent="0.25">
      <c r="A626" s="2"/>
    </row>
    <row r="627" spans="1:1" ht="13.5" customHeight="1" x14ac:dyDescent="0.25">
      <c r="A627" s="2"/>
    </row>
    <row r="628" spans="1:1" ht="13.5" customHeight="1" x14ac:dyDescent="0.25">
      <c r="A628" s="2"/>
    </row>
    <row r="629" spans="1:1" ht="13.5" customHeight="1" x14ac:dyDescent="0.25">
      <c r="A629" s="2"/>
    </row>
    <row r="630" spans="1:1" ht="13.5" customHeight="1" x14ac:dyDescent="0.25">
      <c r="A630" s="2"/>
    </row>
    <row r="631" spans="1:1" ht="13.5" customHeight="1" x14ac:dyDescent="0.25">
      <c r="A631" s="2"/>
    </row>
    <row r="632" spans="1:1" ht="13.5" customHeight="1" x14ac:dyDescent="0.25">
      <c r="A632" s="2"/>
    </row>
    <row r="633" spans="1:1" ht="13.5" customHeight="1" x14ac:dyDescent="0.25">
      <c r="A633" s="2"/>
    </row>
    <row r="634" spans="1:1" ht="13.5" customHeight="1" x14ac:dyDescent="0.25">
      <c r="A634" s="2"/>
    </row>
    <row r="635" spans="1:1" ht="13.5" customHeight="1" x14ac:dyDescent="0.25">
      <c r="A635" s="2"/>
    </row>
    <row r="636" spans="1:1" ht="13.5" customHeight="1" x14ac:dyDescent="0.25">
      <c r="A636" s="2"/>
    </row>
    <row r="637" spans="1:1" ht="13.5" customHeight="1" x14ac:dyDescent="0.25">
      <c r="A637" s="2"/>
    </row>
    <row r="638" spans="1:1" ht="13.5" customHeight="1" x14ac:dyDescent="0.25">
      <c r="A638" s="2"/>
    </row>
    <row r="639" spans="1:1" ht="13.5" customHeight="1" x14ac:dyDescent="0.25">
      <c r="A639" s="2"/>
    </row>
    <row r="640" spans="1:1" ht="13.5" customHeight="1" x14ac:dyDescent="0.25">
      <c r="A640" s="2"/>
    </row>
    <row r="641" spans="1:1" ht="13.5" customHeight="1" x14ac:dyDescent="0.25">
      <c r="A641" s="2"/>
    </row>
    <row r="642" spans="1:1" ht="13.5" customHeight="1" x14ac:dyDescent="0.25">
      <c r="A642" s="2"/>
    </row>
    <row r="643" spans="1:1" ht="13.5" customHeight="1" x14ac:dyDescent="0.25">
      <c r="A643" s="2"/>
    </row>
    <row r="644" spans="1:1" ht="13.5" customHeight="1" x14ac:dyDescent="0.25">
      <c r="A644" s="2"/>
    </row>
    <row r="645" spans="1:1" ht="13.5" customHeight="1" x14ac:dyDescent="0.25">
      <c r="A645" s="2"/>
    </row>
    <row r="646" spans="1:1" ht="13.5" customHeight="1" x14ac:dyDescent="0.25">
      <c r="A646" s="2"/>
    </row>
    <row r="647" spans="1:1" ht="13.5" customHeight="1" x14ac:dyDescent="0.25">
      <c r="A647" s="2"/>
    </row>
    <row r="648" spans="1:1" ht="13.5" customHeight="1" x14ac:dyDescent="0.25">
      <c r="A648" s="2"/>
    </row>
    <row r="649" spans="1:1" ht="13.5" customHeight="1" x14ac:dyDescent="0.25">
      <c r="A649" s="2"/>
    </row>
    <row r="650" spans="1:1" ht="13.5" customHeight="1" x14ac:dyDescent="0.25">
      <c r="A650" s="2"/>
    </row>
    <row r="651" spans="1:1" ht="13.5" customHeight="1" x14ac:dyDescent="0.25">
      <c r="A651" s="2"/>
    </row>
    <row r="652" spans="1:1" ht="13.5" customHeight="1" x14ac:dyDescent="0.25">
      <c r="A652" s="2"/>
    </row>
    <row r="653" spans="1:1" ht="13.5" customHeight="1" x14ac:dyDescent="0.25">
      <c r="A653" s="2"/>
    </row>
    <row r="654" spans="1:1" ht="13.5" customHeight="1" x14ac:dyDescent="0.25">
      <c r="A654" s="2"/>
    </row>
    <row r="655" spans="1:1" ht="13.5" customHeight="1" x14ac:dyDescent="0.25">
      <c r="A655" s="2"/>
    </row>
    <row r="656" spans="1:1" ht="13.5" customHeight="1" x14ac:dyDescent="0.25">
      <c r="A656" s="2"/>
    </row>
    <row r="657" spans="1:1" ht="13.5" customHeight="1" x14ac:dyDescent="0.25">
      <c r="A657" s="2"/>
    </row>
    <row r="658" spans="1:1" ht="13.5" customHeight="1" x14ac:dyDescent="0.25">
      <c r="A658" s="2"/>
    </row>
    <row r="659" spans="1:1" ht="13.5" customHeight="1" x14ac:dyDescent="0.25">
      <c r="A659" s="2"/>
    </row>
    <row r="660" spans="1:1" ht="13.5" customHeight="1" x14ac:dyDescent="0.25">
      <c r="A660" s="2"/>
    </row>
    <row r="661" spans="1:1" ht="13.5" customHeight="1" x14ac:dyDescent="0.25">
      <c r="A661" s="2"/>
    </row>
    <row r="662" spans="1:1" ht="13.5" customHeight="1" x14ac:dyDescent="0.25">
      <c r="A662" s="2"/>
    </row>
    <row r="663" spans="1:1" ht="13.5" customHeight="1" x14ac:dyDescent="0.25">
      <c r="A663" s="2"/>
    </row>
    <row r="664" spans="1:1" ht="13.5" customHeight="1" x14ac:dyDescent="0.25">
      <c r="A664" s="2"/>
    </row>
    <row r="665" spans="1:1" ht="13.5" customHeight="1" x14ac:dyDescent="0.25">
      <c r="A665" s="2"/>
    </row>
    <row r="666" spans="1:1" ht="13.5" customHeight="1" x14ac:dyDescent="0.25">
      <c r="A666" s="2"/>
    </row>
    <row r="667" spans="1:1" ht="13.5" customHeight="1" x14ac:dyDescent="0.25">
      <c r="A667" s="2"/>
    </row>
    <row r="668" spans="1:1" ht="13.5" customHeight="1" x14ac:dyDescent="0.25">
      <c r="A668" s="2"/>
    </row>
    <row r="669" spans="1:1" ht="13.5" customHeight="1" x14ac:dyDescent="0.25">
      <c r="A669" s="2"/>
    </row>
    <row r="670" spans="1:1" ht="13.5" customHeight="1" x14ac:dyDescent="0.25">
      <c r="A670" s="2"/>
    </row>
    <row r="671" spans="1:1" ht="13.5" customHeight="1" x14ac:dyDescent="0.25">
      <c r="A671" s="2"/>
    </row>
    <row r="672" spans="1:1" ht="13.5" customHeight="1" x14ac:dyDescent="0.25">
      <c r="A672" s="2"/>
    </row>
    <row r="673" spans="1:1" ht="13.5" customHeight="1" x14ac:dyDescent="0.25">
      <c r="A673" s="2"/>
    </row>
    <row r="674" spans="1:1" ht="13.5" customHeight="1" x14ac:dyDescent="0.25">
      <c r="A674" s="2"/>
    </row>
    <row r="675" spans="1:1" ht="13.5" customHeight="1" x14ac:dyDescent="0.25">
      <c r="A675" s="2"/>
    </row>
    <row r="676" spans="1:1" ht="13.5" customHeight="1" x14ac:dyDescent="0.25">
      <c r="A676" s="2"/>
    </row>
    <row r="677" spans="1:1" ht="13.5" customHeight="1" x14ac:dyDescent="0.25">
      <c r="A677" s="2"/>
    </row>
    <row r="678" spans="1:1" ht="13.5" customHeight="1" x14ac:dyDescent="0.25">
      <c r="A678" s="2"/>
    </row>
    <row r="679" spans="1:1" ht="13.5" customHeight="1" x14ac:dyDescent="0.25">
      <c r="A679" s="2"/>
    </row>
    <row r="680" spans="1:1" ht="13.5" customHeight="1" x14ac:dyDescent="0.25">
      <c r="A680" s="2"/>
    </row>
    <row r="681" spans="1:1" ht="13.5" customHeight="1" x14ac:dyDescent="0.25">
      <c r="A681" s="2"/>
    </row>
    <row r="682" spans="1:1" ht="13.5" customHeight="1" x14ac:dyDescent="0.25">
      <c r="A682" s="2"/>
    </row>
    <row r="683" spans="1:1" ht="13.5" customHeight="1" x14ac:dyDescent="0.25">
      <c r="A683" s="2"/>
    </row>
    <row r="684" spans="1:1" ht="13.5" customHeight="1" x14ac:dyDescent="0.25">
      <c r="A684" s="2"/>
    </row>
    <row r="685" spans="1:1" ht="13.5" customHeight="1" x14ac:dyDescent="0.25">
      <c r="A685" s="2"/>
    </row>
    <row r="686" spans="1:1" ht="13.5" customHeight="1" x14ac:dyDescent="0.25">
      <c r="A686" s="2"/>
    </row>
    <row r="687" spans="1:1" ht="13.5" customHeight="1" x14ac:dyDescent="0.25">
      <c r="A687" s="2"/>
    </row>
    <row r="688" spans="1:1" ht="13.5" customHeight="1" x14ac:dyDescent="0.25">
      <c r="A688" s="2"/>
    </row>
    <row r="689" spans="1:1" ht="13.5" customHeight="1" x14ac:dyDescent="0.25">
      <c r="A689" s="2"/>
    </row>
    <row r="690" spans="1:1" ht="13.5" customHeight="1" x14ac:dyDescent="0.25">
      <c r="A690" s="2"/>
    </row>
    <row r="691" spans="1:1" ht="13.5" customHeight="1" x14ac:dyDescent="0.25">
      <c r="A691" s="2"/>
    </row>
    <row r="692" spans="1:1" ht="13.5" customHeight="1" x14ac:dyDescent="0.25">
      <c r="A692" s="2"/>
    </row>
    <row r="693" spans="1:1" ht="13.5" customHeight="1" x14ac:dyDescent="0.25">
      <c r="A693" s="2"/>
    </row>
    <row r="694" spans="1:1" ht="13.5" customHeight="1" x14ac:dyDescent="0.25">
      <c r="A694" s="2"/>
    </row>
    <row r="695" spans="1:1" ht="13.5" customHeight="1" x14ac:dyDescent="0.25">
      <c r="A695" s="2"/>
    </row>
    <row r="696" spans="1:1" ht="13.5" customHeight="1" x14ac:dyDescent="0.25">
      <c r="A696" s="2"/>
    </row>
    <row r="697" spans="1:1" ht="13.5" customHeight="1" x14ac:dyDescent="0.25">
      <c r="A697" s="2"/>
    </row>
    <row r="698" spans="1:1" ht="13.5" customHeight="1" x14ac:dyDescent="0.25">
      <c r="A698" s="2"/>
    </row>
    <row r="699" spans="1:1" ht="13.5" customHeight="1" x14ac:dyDescent="0.25">
      <c r="A699" s="2"/>
    </row>
    <row r="700" spans="1:1" ht="13.5" customHeight="1" x14ac:dyDescent="0.25">
      <c r="A700" s="2"/>
    </row>
    <row r="701" spans="1:1" ht="13.5" customHeight="1" x14ac:dyDescent="0.25">
      <c r="A701" s="2"/>
    </row>
    <row r="702" spans="1:1" ht="13.5" customHeight="1" x14ac:dyDescent="0.25">
      <c r="A702" s="2"/>
    </row>
    <row r="703" spans="1:1" ht="13.5" customHeight="1" x14ac:dyDescent="0.25">
      <c r="A703" s="2"/>
    </row>
    <row r="704" spans="1:1" ht="13.5" customHeight="1" x14ac:dyDescent="0.25">
      <c r="A704" s="2"/>
    </row>
    <row r="705" spans="1:1" ht="13.5" customHeight="1" x14ac:dyDescent="0.25">
      <c r="A705" s="2"/>
    </row>
    <row r="706" spans="1:1" ht="13.5" customHeight="1" x14ac:dyDescent="0.25">
      <c r="A706" s="2"/>
    </row>
    <row r="707" spans="1:1" ht="13.5" customHeight="1" x14ac:dyDescent="0.25">
      <c r="A707" s="2"/>
    </row>
    <row r="708" spans="1:1" ht="13.5" customHeight="1" x14ac:dyDescent="0.25">
      <c r="A708" s="2"/>
    </row>
    <row r="709" spans="1:1" ht="13.5" customHeight="1" x14ac:dyDescent="0.25">
      <c r="A709" s="2"/>
    </row>
    <row r="710" spans="1:1" ht="13.5" customHeight="1" x14ac:dyDescent="0.25">
      <c r="A710" s="2"/>
    </row>
    <row r="711" spans="1:1" ht="13.5" customHeight="1" x14ac:dyDescent="0.25">
      <c r="A711" s="2"/>
    </row>
    <row r="712" spans="1:1" ht="13.5" customHeight="1" x14ac:dyDescent="0.25">
      <c r="A712" s="2"/>
    </row>
    <row r="713" spans="1:1" ht="13.5" customHeight="1" x14ac:dyDescent="0.25">
      <c r="A713" s="2"/>
    </row>
    <row r="714" spans="1:1" ht="13.5" customHeight="1" x14ac:dyDescent="0.25">
      <c r="A714" s="2"/>
    </row>
    <row r="715" spans="1:1" ht="13.5" customHeight="1" x14ac:dyDescent="0.25">
      <c r="A715" s="2"/>
    </row>
    <row r="716" spans="1:1" ht="13.5" customHeight="1" x14ac:dyDescent="0.25">
      <c r="A716" s="2"/>
    </row>
    <row r="717" spans="1:1" ht="13.5" customHeight="1" x14ac:dyDescent="0.25">
      <c r="A717" s="2"/>
    </row>
    <row r="718" spans="1:1" ht="13.5" customHeight="1" x14ac:dyDescent="0.25">
      <c r="A718" s="2"/>
    </row>
    <row r="719" spans="1:1" ht="13.5" customHeight="1" x14ac:dyDescent="0.25">
      <c r="A719" s="2"/>
    </row>
    <row r="720" spans="1:1" ht="13.5" customHeight="1" x14ac:dyDescent="0.25">
      <c r="A720" s="2"/>
    </row>
    <row r="721" spans="1:1" ht="13.5" customHeight="1" x14ac:dyDescent="0.25">
      <c r="A721" s="2"/>
    </row>
    <row r="722" spans="1:1" ht="13.5" customHeight="1" x14ac:dyDescent="0.25">
      <c r="A722" s="2"/>
    </row>
    <row r="723" spans="1:1" ht="13.5" customHeight="1" x14ac:dyDescent="0.25">
      <c r="A723" s="2"/>
    </row>
    <row r="724" spans="1:1" ht="13.5" customHeight="1" x14ac:dyDescent="0.25">
      <c r="A724" s="2"/>
    </row>
    <row r="725" spans="1:1" ht="13.5" customHeight="1" x14ac:dyDescent="0.25">
      <c r="A725" s="2"/>
    </row>
    <row r="726" spans="1:1" ht="13.5" customHeight="1" x14ac:dyDescent="0.25">
      <c r="A726" s="2"/>
    </row>
    <row r="727" spans="1:1" ht="13.5" customHeight="1" x14ac:dyDescent="0.25">
      <c r="A727" s="2"/>
    </row>
    <row r="728" spans="1:1" ht="13.5" customHeight="1" x14ac:dyDescent="0.25">
      <c r="A728" s="2"/>
    </row>
    <row r="729" spans="1:1" ht="13.5" customHeight="1" x14ac:dyDescent="0.25">
      <c r="A729" s="2"/>
    </row>
    <row r="730" spans="1:1" ht="13.5" customHeight="1" x14ac:dyDescent="0.25">
      <c r="A730" s="2"/>
    </row>
    <row r="731" spans="1:1" ht="13.5" customHeight="1" x14ac:dyDescent="0.25">
      <c r="A731" s="2"/>
    </row>
    <row r="732" spans="1:1" ht="13.5" customHeight="1" x14ac:dyDescent="0.25">
      <c r="A732" s="2"/>
    </row>
    <row r="733" spans="1:1" ht="13.5" customHeight="1" x14ac:dyDescent="0.25">
      <c r="A733" s="2"/>
    </row>
    <row r="734" spans="1:1" ht="13.5" customHeight="1" x14ac:dyDescent="0.25">
      <c r="A734" s="2"/>
    </row>
    <row r="735" spans="1:1" ht="13.5" customHeight="1" x14ac:dyDescent="0.25">
      <c r="A735" s="2"/>
    </row>
    <row r="736" spans="1:1" ht="13.5" customHeight="1" x14ac:dyDescent="0.25">
      <c r="A736" s="2"/>
    </row>
    <row r="737" spans="1:1" ht="13.5" customHeight="1" x14ac:dyDescent="0.25">
      <c r="A737" s="2"/>
    </row>
    <row r="738" spans="1:1" ht="13.5" customHeight="1" x14ac:dyDescent="0.25">
      <c r="A738" s="2"/>
    </row>
    <row r="739" spans="1:1" ht="13.5" customHeight="1" x14ac:dyDescent="0.25">
      <c r="A739" s="2"/>
    </row>
    <row r="740" spans="1:1" ht="13.5" customHeight="1" x14ac:dyDescent="0.25">
      <c r="A740" s="2"/>
    </row>
    <row r="741" spans="1:1" ht="13.5" customHeight="1" x14ac:dyDescent="0.25">
      <c r="A741" s="2"/>
    </row>
    <row r="742" spans="1:1" ht="13.5" customHeight="1" x14ac:dyDescent="0.25">
      <c r="A742" s="2"/>
    </row>
    <row r="743" spans="1:1" ht="13.5" customHeight="1" x14ac:dyDescent="0.25">
      <c r="A743" s="2"/>
    </row>
    <row r="744" spans="1:1" ht="13.5" customHeight="1" x14ac:dyDescent="0.25">
      <c r="A744" s="2"/>
    </row>
    <row r="745" spans="1:1" ht="13.5" customHeight="1" x14ac:dyDescent="0.25">
      <c r="A745" s="2"/>
    </row>
    <row r="746" spans="1:1" ht="13.5" customHeight="1" x14ac:dyDescent="0.25">
      <c r="A746" s="2"/>
    </row>
    <row r="747" spans="1:1" ht="13.5" customHeight="1" x14ac:dyDescent="0.25">
      <c r="A747" s="2"/>
    </row>
    <row r="748" spans="1:1" ht="13.5" customHeight="1" x14ac:dyDescent="0.25">
      <c r="A748" s="2"/>
    </row>
    <row r="749" spans="1:1" ht="13.5" customHeight="1" x14ac:dyDescent="0.25">
      <c r="A749" s="2"/>
    </row>
    <row r="750" spans="1:1" ht="13.5" customHeight="1" x14ac:dyDescent="0.25">
      <c r="A750" s="2"/>
    </row>
    <row r="751" spans="1:1" ht="13.5" customHeight="1" x14ac:dyDescent="0.25">
      <c r="A751" s="2"/>
    </row>
    <row r="752" spans="1:1" ht="13.5" customHeight="1" x14ac:dyDescent="0.25">
      <c r="A752" s="2"/>
    </row>
    <row r="753" spans="1:1" ht="13.5" customHeight="1" x14ac:dyDescent="0.25">
      <c r="A753" s="2"/>
    </row>
    <row r="754" spans="1:1" ht="13.5" customHeight="1" x14ac:dyDescent="0.25">
      <c r="A754" s="2"/>
    </row>
    <row r="755" spans="1:1" ht="13.5" customHeight="1" x14ac:dyDescent="0.25">
      <c r="A755" s="2"/>
    </row>
    <row r="756" spans="1:1" ht="13.5" customHeight="1" x14ac:dyDescent="0.25">
      <c r="A756" s="2"/>
    </row>
    <row r="757" spans="1:1" ht="13.5" customHeight="1" x14ac:dyDescent="0.25">
      <c r="A757" s="2"/>
    </row>
    <row r="758" spans="1:1" ht="13.5" customHeight="1" x14ac:dyDescent="0.25">
      <c r="A758" s="2"/>
    </row>
    <row r="759" spans="1:1" ht="13.5" customHeight="1" x14ac:dyDescent="0.25">
      <c r="A759" s="2"/>
    </row>
    <row r="760" spans="1:1" ht="13.5" customHeight="1" x14ac:dyDescent="0.25">
      <c r="A760" s="2"/>
    </row>
    <row r="761" spans="1:1" ht="13.5" customHeight="1" x14ac:dyDescent="0.25">
      <c r="A761" s="2"/>
    </row>
    <row r="762" spans="1:1" ht="13.5" customHeight="1" x14ac:dyDescent="0.25">
      <c r="A762" s="2"/>
    </row>
    <row r="763" spans="1:1" ht="13.5" customHeight="1" x14ac:dyDescent="0.25">
      <c r="A763" s="2"/>
    </row>
    <row r="764" spans="1:1" ht="13.5" customHeight="1" x14ac:dyDescent="0.25">
      <c r="A764" s="2"/>
    </row>
    <row r="765" spans="1:1" ht="13.5" customHeight="1" x14ac:dyDescent="0.25">
      <c r="A765" s="2"/>
    </row>
    <row r="766" spans="1:1" ht="13.5" customHeight="1" x14ac:dyDescent="0.25">
      <c r="A766" s="2"/>
    </row>
    <row r="767" spans="1:1" ht="13.5" customHeight="1" x14ac:dyDescent="0.25">
      <c r="A767" s="2"/>
    </row>
    <row r="768" spans="1:1" ht="13.5" customHeight="1" x14ac:dyDescent="0.25">
      <c r="A768" s="2"/>
    </row>
    <row r="769" spans="1:1" ht="13.5" customHeight="1" x14ac:dyDescent="0.25">
      <c r="A769" s="2"/>
    </row>
    <row r="770" spans="1:1" ht="13.5" customHeight="1" x14ac:dyDescent="0.25">
      <c r="A770" s="2"/>
    </row>
    <row r="771" spans="1:1" ht="13.5" customHeight="1" x14ac:dyDescent="0.25">
      <c r="A771" s="2"/>
    </row>
    <row r="772" spans="1:1" ht="13.5" customHeight="1" x14ac:dyDescent="0.25">
      <c r="A772" s="2"/>
    </row>
    <row r="773" spans="1:1" ht="13.5" customHeight="1" x14ac:dyDescent="0.25">
      <c r="A773" s="2"/>
    </row>
    <row r="774" spans="1:1" ht="13.5" customHeight="1" x14ac:dyDescent="0.25">
      <c r="A774" s="2"/>
    </row>
    <row r="775" spans="1:1" ht="13.5" customHeight="1" x14ac:dyDescent="0.25">
      <c r="A775" s="2"/>
    </row>
    <row r="776" spans="1:1" ht="13.5" customHeight="1" x14ac:dyDescent="0.25">
      <c r="A776" s="2"/>
    </row>
    <row r="777" spans="1:1" ht="13.5" customHeight="1" x14ac:dyDescent="0.25">
      <c r="A777" s="2"/>
    </row>
    <row r="778" spans="1:1" ht="13.5" customHeight="1" x14ac:dyDescent="0.25">
      <c r="A778" s="2"/>
    </row>
    <row r="779" spans="1:1" ht="13.5" customHeight="1" x14ac:dyDescent="0.25">
      <c r="A779" s="2"/>
    </row>
    <row r="780" spans="1:1" ht="13.5" customHeight="1" x14ac:dyDescent="0.25">
      <c r="A780" s="2"/>
    </row>
    <row r="781" spans="1:1" ht="13.5" customHeight="1" x14ac:dyDescent="0.25">
      <c r="A781" s="2"/>
    </row>
    <row r="782" spans="1:1" ht="13.5" customHeight="1" x14ac:dyDescent="0.25">
      <c r="A782" s="2"/>
    </row>
    <row r="783" spans="1:1" ht="13.5" customHeight="1" x14ac:dyDescent="0.25">
      <c r="A783" s="2"/>
    </row>
    <row r="784" spans="1:1" ht="13.5" customHeight="1" x14ac:dyDescent="0.25">
      <c r="A784" s="2"/>
    </row>
    <row r="785" spans="1:1" ht="13.5" customHeight="1" x14ac:dyDescent="0.25">
      <c r="A785" s="2"/>
    </row>
    <row r="786" spans="1:1" ht="13.5" customHeight="1" x14ac:dyDescent="0.25">
      <c r="A786" s="2"/>
    </row>
    <row r="787" spans="1:1" ht="13.5" customHeight="1" x14ac:dyDescent="0.25">
      <c r="A787" s="2"/>
    </row>
    <row r="788" spans="1:1" ht="13.5" customHeight="1" x14ac:dyDescent="0.25">
      <c r="A788" s="2"/>
    </row>
    <row r="789" spans="1:1" ht="13.5" customHeight="1" x14ac:dyDescent="0.25">
      <c r="A789" s="2"/>
    </row>
    <row r="790" spans="1:1" ht="13.5" customHeight="1" x14ac:dyDescent="0.25">
      <c r="A790" s="2"/>
    </row>
    <row r="791" spans="1:1" ht="13.5" customHeight="1" x14ac:dyDescent="0.25">
      <c r="A791" s="2"/>
    </row>
    <row r="792" spans="1:1" ht="13.5" customHeight="1" x14ac:dyDescent="0.25">
      <c r="A792" s="2"/>
    </row>
    <row r="793" spans="1:1" ht="13.5" customHeight="1" x14ac:dyDescent="0.25">
      <c r="A793" s="2"/>
    </row>
    <row r="794" spans="1:1" ht="13.5" customHeight="1" x14ac:dyDescent="0.25">
      <c r="A794" s="2"/>
    </row>
    <row r="795" spans="1:1" ht="13.5" customHeight="1" x14ac:dyDescent="0.25">
      <c r="A795" s="2"/>
    </row>
    <row r="796" spans="1:1" ht="13.5" customHeight="1" x14ac:dyDescent="0.25">
      <c r="A796" s="2"/>
    </row>
    <row r="797" spans="1:1" ht="13.5" customHeight="1" x14ac:dyDescent="0.25">
      <c r="A797" s="2"/>
    </row>
    <row r="798" spans="1:1" ht="13.5" customHeight="1" x14ac:dyDescent="0.25">
      <c r="A798" s="2"/>
    </row>
    <row r="799" spans="1:1" ht="13.5" customHeight="1" x14ac:dyDescent="0.25">
      <c r="A799" s="2"/>
    </row>
    <row r="800" spans="1:1" ht="13.5" customHeight="1" x14ac:dyDescent="0.25">
      <c r="A800" s="2"/>
    </row>
    <row r="801" spans="1:1" ht="13.5" customHeight="1" x14ac:dyDescent="0.25">
      <c r="A801" s="2"/>
    </row>
    <row r="802" spans="1:1" ht="13.5" customHeight="1" x14ac:dyDescent="0.25">
      <c r="A802" s="2"/>
    </row>
    <row r="803" spans="1:1" ht="13.5" customHeight="1" x14ac:dyDescent="0.25">
      <c r="A803" s="2"/>
    </row>
    <row r="804" spans="1:1" ht="13.5" customHeight="1" x14ac:dyDescent="0.25">
      <c r="A804" s="2"/>
    </row>
    <row r="805" spans="1:1" ht="13.5" customHeight="1" x14ac:dyDescent="0.25">
      <c r="A805" s="2"/>
    </row>
    <row r="806" spans="1:1" ht="13.5" customHeight="1" x14ac:dyDescent="0.25">
      <c r="A806" s="2"/>
    </row>
    <row r="807" spans="1:1" ht="13.5" customHeight="1" x14ac:dyDescent="0.25">
      <c r="A807" s="2"/>
    </row>
    <row r="808" spans="1:1" ht="13.5" customHeight="1" x14ac:dyDescent="0.25">
      <c r="A808" s="2"/>
    </row>
    <row r="809" spans="1:1" ht="13.5" customHeight="1" x14ac:dyDescent="0.25">
      <c r="A809" s="2"/>
    </row>
    <row r="810" spans="1:1" ht="13.5" customHeight="1" x14ac:dyDescent="0.25">
      <c r="A810" s="2"/>
    </row>
    <row r="811" spans="1:1" ht="13.5" customHeight="1" x14ac:dyDescent="0.25">
      <c r="A811" s="2"/>
    </row>
    <row r="812" spans="1:1" ht="13.5" customHeight="1" x14ac:dyDescent="0.25">
      <c r="A812" s="2"/>
    </row>
    <row r="813" spans="1:1" ht="13.5" customHeight="1" x14ac:dyDescent="0.25">
      <c r="A813" s="2"/>
    </row>
    <row r="814" spans="1:1" ht="13.5" customHeight="1" x14ac:dyDescent="0.25">
      <c r="A814" s="2"/>
    </row>
    <row r="815" spans="1:1" ht="13.5" customHeight="1" x14ac:dyDescent="0.25">
      <c r="A815" s="2"/>
    </row>
    <row r="816" spans="1:1" ht="13.5" customHeight="1" x14ac:dyDescent="0.25">
      <c r="A816" s="2"/>
    </row>
    <row r="817" spans="1:1" ht="13.5" customHeight="1" x14ac:dyDescent="0.25">
      <c r="A817" s="2"/>
    </row>
    <row r="818" spans="1:1" ht="13.5" customHeight="1" x14ac:dyDescent="0.25">
      <c r="A818" s="2"/>
    </row>
    <row r="819" spans="1:1" ht="13.5" customHeight="1" x14ac:dyDescent="0.25">
      <c r="A819" s="2"/>
    </row>
    <row r="820" spans="1:1" ht="13.5" customHeight="1" x14ac:dyDescent="0.25">
      <c r="A820" s="2"/>
    </row>
    <row r="821" spans="1:1" ht="13.5" customHeight="1" x14ac:dyDescent="0.25">
      <c r="A821" s="2"/>
    </row>
    <row r="822" spans="1:1" ht="13.5" customHeight="1" x14ac:dyDescent="0.25">
      <c r="A822" s="2"/>
    </row>
    <row r="823" spans="1:1" ht="13.5" customHeight="1" x14ac:dyDescent="0.25">
      <c r="A823" s="2"/>
    </row>
    <row r="824" spans="1:1" ht="13.5" customHeight="1" x14ac:dyDescent="0.25">
      <c r="A824" s="2"/>
    </row>
    <row r="825" spans="1:1" ht="13.5" customHeight="1" x14ac:dyDescent="0.25">
      <c r="A825" s="2"/>
    </row>
    <row r="826" spans="1:1" ht="13.5" customHeight="1" x14ac:dyDescent="0.25">
      <c r="A826" s="2"/>
    </row>
    <row r="827" spans="1:1" ht="13.5" customHeight="1" x14ac:dyDescent="0.25">
      <c r="A827" s="2"/>
    </row>
    <row r="828" spans="1:1" ht="13.5" customHeight="1" x14ac:dyDescent="0.25">
      <c r="A828" s="2"/>
    </row>
    <row r="829" spans="1:1" ht="13.5" customHeight="1" x14ac:dyDescent="0.25">
      <c r="A829" s="2"/>
    </row>
    <row r="830" spans="1:1" ht="13.5" customHeight="1" x14ac:dyDescent="0.25">
      <c r="A830" s="2"/>
    </row>
    <row r="831" spans="1:1" ht="13.5" customHeight="1" x14ac:dyDescent="0.25">
      <c r="A831" s="2"/>
    </row>
    <row r="832" spans="1:1" ht="13.5" customHeight="1" x14ac:dyDescent="0.25">
      <c r="A832" s="2"/>
    </row>
    <row r="833" spans="1:1" ht="13.5" customHeight="1" x14ac:dyDescent="0.25">
      <c r="A833" s="2"/>
    </row>
    <row r="834" spans="1:1" ht="13.5" customHeight="1" x14ac:dyDescent="0.25">
      <c r="A834" s="2"/>
    </row>
    <row r="835" spans="1:1" ht="13.5" customHeight="1" x14ac:dyDescent="0.25">
      <c r="A835" s="2"/>
    </row>
    <row r="836" spans="1:1" ht="13.5" customHeight="1" x14ac:dyDescent="0.25">
      <c r="A836" s="2"/>
    </row>
    <row r="837" spans="1:1" ht="13.5" customHeight="1" x14ac:dyDescent="0.25">
      <c r="A837" s="2"/>
    </row>
    <row r="838" spans="1:1" ht="13.5" customHeight="1" x14ac:dyDescent="0.25">
      <c r="A838" s="2"/>
    </row>
    <row r="839" spans="1:1" ht="13.5" customHeight="1" x14ac:dyDescent="0.25">
      <c r="A839" s="2"/>
    </row>
    <row r="840" spans="1:1" ht="13.5" customHeight="1" x14ac:dyDescent="0.25">
      <c r="A840" s="2"/>
    </row>
    <row r="841" spans="1:1" ht="13.5" customHeight="1" x14ac:dyDescent="0.25">
      <c r="A841" s="2"/>
    </row>
    <row r="842" spans="1:1" ht="13.5" customHeight="1" x14ac:dyDescent="0.25">
      <c r="A842" s="2"/>
    </row>
    <row r="843" spans="1:1" ht="13.5" customHeight="1" x14ac:dyDescent="0.25">
      <c r="A843" s="2"/>
    </row>
    <row r="844" spans="1:1" ht="13.5" customHeight="1" x14ac:dyDescent="0.25">
      <c r="A844" s="2"/>
    </row>
    <row r="845" spans="1:1" ht="13.5" customHeight="1" x14ac:dyDescent="0.25">
      <c r="A845" s="2"/>
    </row>
    <row r="846" spans="1:1" ht="13.5" customHeight="1" x14ac:dyDescent="0.25">
      <c r="A846" s="2"/>
    </row>
    <row r="847" spans="1:1" ht="13.5" customHeight="1" x14ac:dyDescent="0.25">
      <c r="A847" s="2"/>
    </row>
    <row r="848" spans="1:1" ht="13.5" customHeight="1" x14ac:dyDescent="0.25">
      <c r="A848" s="2"/>
    </row>
    <row r="849" spans="1:1" ht="13.5" customHeight="1" x14ac:dyDescent="0.25">
      <c r="A849" s="2"/>
    </row>
    <row r="850" spans="1:1" ht="13.5" customHeight="1" x14ac:dyDescent="0.25">
      <c r="A850" s="2"/>
    </row>
    <row r="851" spans="1:1" ht="13.5" customHeight="1" x14ac:dyDescent="0.25">
      <c r="A851" s="2"/>
    </row>
    <row r="852" spans="1:1" ht="13.5" customHeight="1" x14ac:dyDescent="0.25">
      <c r="A852" s="2"/>
    </row>
    <row r="853" spans="1:1" ht="13.5" customHeight="1" x14ac:dyDescent="0.25">
      <c r="A853" s="2"/>
    </row>
    <row r="854" spans="1:1" ht="13.5" customHeight="1" x14ac:dyDescent="0.25">
      <c r="A854" s="2"/>
    </row>
    <row r="855" spans="1:1" ht="13.5" customHeight="1" x14ac:dyDescent="0.25">
      <c r="A855" s="2"/>
    </row>
    <row r="856" spans="1:1" ht="13.5" customHeight="1" x14ac:dyDescent="0.25">
      <c r="A856" s="2"/>
    </row>
    <row r="857" spans="1:1" ht="13.5" customHeight="1" x14ac:dyDescent="0.25">
      <c r="A857" s="2"/>
    </row>
    <row r="858" spans="1:1" ht="13.5" customHeight="1" x14ac:dyDescent="0.25">
      <c r="A858" s="2"/>
    </row>
    <row r="859" spans="1:1" ht="13.5" customHeight="1" x14ac:dyDescent="0.25">
      <c r="A859" s="2"/>
    </row>
    <row r="860" spans="1:1" ht="13.5" customHeight="1" x14ac:dyDescent="0.25">
      <c r="A860" s="2"/>
    </row>
    <row r="861" spans="1:1" ht="13.5" customHeight="1" x14ac:dyDescent="0.25">
      <c r="A861" s="2"/>
    </row>
    <row r="862" spans="1:1" ht="13.5" customHeight="1" x14ac:dyDescent="0.25">
      <c r="A862" s="2"/>
    </row>
    <row r="863" spans="1:1" ht="13.5" customHeight="1" x14ac:dyDescent="0.25">
      <c r="A863" s="2"/>
    </row>
    <row r="864" spans="1:1" ht="13.5" customHeight="1" x14ac:dyDescent="0.25">
      <c r="A864" s="2"/>
    </row>
    <row r="865" spans="1:1" ht="13.5" customHeight="1" x14ac:dyDescent="0.25">
      <c r="A865" s="2"/>
    </row>
    <row r="866" spans="1:1" ht="13.5" customHeight="1" x14ac:dyDescent="0.25">
      <c r="A866" s="2"/>
    </row>
    <row r="867" spans="1:1" ht="13.5" customHeight="1" x14ac:dyDescent="0.25">
      <c r="A867" s="2"/>
    </row>
    <row r="868" spans="1:1" ht="13.5" customHeight="1" x14ac:dyDescent="0.25">
      <c r="A868" s="2"/>
    </row>
    <row r="869" spans="1:1" ht="13.5" customHeight="1" x14ac:dyDescent="0.25">
      <c r="A869" s="2"/>
    </row>
    <row r="870" spans="1:1" ht="13.5" customHeight="1" x14ac:dyDescent="0.25">
      <c r="A870" s="2"/>
    </row>
    <row r="871" spans="1:1" ht="13.5" customHeight="1" x14ac:dyDescent="0.25">
      <c r="A871" s="2"/>
    </row>
    <row r="872" spans="1:1" ht="13.5" customHeight="1" x14ac:dyDescent="0.25">
      <c r="A872" s="2"/>
    </row>
    <row r="873" spans="1:1" ht="13.5" customHeight="1" x14ac:dyDescent="0.25">
      <c r="A873" s="2"/>
    </row>
    <row r="874" spans="1:1" ht="13.5" customHeight="1" x14ac:dyDescent="0.25">
      <c r="A874" s="2"/>
    </row>
    <row r="875" spans="1:1" ht="13.5" customHeight="1" x14ac:dyDescent="0.25">
      <c r="A875" s="2"/>
    </row>
    <row r="876" spans="1:1" ht="13.5" customHeight="1" x14ac:dyDescent="0.25">
      <c r="A876" s="2"/>
    </row>
    <row r="877" spans="1:1" ht="13.5" customHeight="1" x14ac:dyDescent="0.25">
      <c r="A877" s="2"/>
    </row>
    <row r="878" spans="1:1" ht="13.5" customHeight="1" x14ac:dyDescent="0.25">
      <c r="A878" s="2"/>
    </row>
    <row r="879" spans="1:1" ht="13.5" customHeight="1" x14ac:dyDescent="0.25">
      <c r="A879" s="2"/>
    </row>
    <row r="880" spans="1:1" ht="13.5" customHeight="1" x14ac:dyDescent="0.25">
      <c r="A880" s="2"/>
    </row>
    <row r="881" spans="1:1" ht="13.5" customHeight="1" x14ac:dyDescent="0.25">
      <c r="A881" s="2"/>
    </row>
    <row r="882" spans="1:1" ht="13.5" customHeight="1" x14ac:dyDescent="0.25">
      <c r="A882" s="2"/>
    </row>
    <row r="883" spans="1:1" ht="13.5" customHeight="1" x14ac:dyDescent="0.25">
      <c r="A883" s="2"/>
    </row>
    <row r="884" spans="1:1" ht="13.5" customHeight="1" x14ac:dyDescent="0.25">
      <c r="A884" s="2"/>
    </row>
    <row r="885" spans="1:1" ht="13.5" customHeight="1" x14ac:dyDescent="0.25">
      <c r="A885" s="2"/>
    </row>
    <row r="886" spans="1:1" ht="13.5" customHeight="1" x14ac:dyDescent="0.25">
      <c r="A886" s="2"/>
    </row>
    <row r="887" spans="1:1" ht="13.5" customHeight="1" x14ac:dyDescent="0.25">
      <c r="A887" s="2"/>
    </row>
    <row r="888" spans="1:1" ht="13.5" customHeight="1" x14ac:dyDescent="0.25">
      <c r="A888" s="2"/>
    </row>
    <row r="889" spans="1:1" ht="13.5" customHeight="1" x14ac:dyDescent="0.25">
      <c r="A889" s="2"/>
    </row>
    <row r="890" spans="1:1" ht="13.5" customHeight="1" x14ac:dyDescent="0.25">
      <c r="A890" s="2"/>
    </row>
    <row r="891" spans="1:1" ht="13.5" customHeight="1" x14ac:dyDescent="0.25">
      <c r="A891" s="2"/>
    </row>
    <row r="892" spans="1:1" ht="13.5" customHeight="1" x14ac:dyDescent="0.25">
      <c r="A892" s="2"/>
    </row>
    <row r="893" spans="1:1" ht="13.5" customHeight="1" x14ac:dyDescent="0.25">
      <c r="A893" s="2"/>
    </row>
    <row r="894" spans="1:1" ht="13.5" customHeight="1" x14ac:dyDescent="0.25">
      <c r="A894" s="2"/>
    </row>
    <row r="895" spans="1:1" ht="13.5" customHeight="1" x14ac:dyDescent="0.25">
      <c r="A895" s="2"/>
    </row>
    <row r="896" spans="1:1" ht="13.5" customHeight="1" x14ac:dyDescent="0.25">
      <c r="A896" s="2"/>
    </row>
    <row r="897" spans="1:1" ht="13.5" customHeight="1" x14ac:dyDescent="0.25">
      <c r="A897" s="2"/>
    </row>
    <row r="898" spans="1:1" ht="13.5" customHeight="1" x14ac:dyDescent="0.25">
      <c r="A898" s="2"/>
    </row>
    <row r="899" spans="1:1" ht="13.5" customHeight="1" x14ac:dyDescent="0.25">
      <c r="A899" s="2"/>
    </row>
    <row r="900" spans="1:1" ht="13.5" customHeight="1" x14ac:dyDescent="0.25">
      <c r="A900" s="2"/>
    </row>
    <row r="901" spans="1:1" ht="13.5" customHeight="1" x14ac:dyDescent="0.25">
      <c r="A901" s="2"/>
    </row>
    <row r="902" spans="1:1" ht="13.5" customHeight="1" x14ac:dyDescent="0.25">
      <c r="A902" s="2"/>
    </row>
    <row r="903" spans="1:1" ht="13.5" customHeight="1" x14ac:dyDescent="0.25">
      <c r="A903" s="2"/>
    </row>
    <row r="904" spans="1:1" ht="13.5" customHeight="1" x14ac:dyDescent="0.25">
      <c r="A904" s="2"/>
    </row>
    <row r="905" spans="1:1" ht="13.5" customHeight="1" x14ac:dyDescent="0.25">
      <c r="A905" s="2"/>
    </row>
    <row r="906" spans="1:1" ht="13.5" customHeight="1" x14ac:dyDescent="0.25">
      <c r="A906" s="2"/>
    </row>
    <row r="907" spans="1:1" ht="13.5" customHeight="1" x14ac:dyDescent="0.25">
      <c r="A907" s="2"/>
    </row>
    <row r="908" spans="1:1" ht="13.5" customHeight="1" x14ac:dyDescent="0.25">
      <c r="A908" s="2"/>
    </row>
    <row r="909" spans="1:1" ht="13.5" customHeight="1" x14ac:dyDescent="0.25">
      <c r="A909" s="2"/>
    </row>
    <row r="910" spans="1:1" ht="13.5" customHeight="1" x14ac:dyDescent="0.25">
      <c r="A910" s="2"/>
    </row>
    <row r="911" spans="1:1" ht="13.5" customHeight="1" x14ac:dyDescent="0.25">
      <c r="A911" s="2"/>
    </row>
    <row r="912" spans="1:1" ht="13.5" customHeight="1" x14ac:dyDescent="0.25">
      <c r="A912" s="2"/>
    </row>
    <row r="913" spans="1:1" ht="13.5" customHeight="1" x14ac:dyDescent="0.25">
      <c r="A913" s="2"/>
    </row>
    <row r="914" spans="1:1" ht="13.5" customHeight="1" x14ac:dyDescent="0.25">
      <c r="A914" s="2"/>
    </row>
    <row r="915" spans="1:1" ht="13.5" customHeight="1" x14ac:dyDescent="0.25">
      <c r="A915" s="2"/>
    </row>
    <row r="916" spans="1:1" ht="13.5" customHeight="1" x14ac:dyDescent="0.25">
      <c r="A916" s="2"/>
    </row>
    <row r="917" spans="1:1" ht="13.5" customHeight="1" x14ac:dyDescent="0.25">
      <c r="A917" s="2"/>
    </row>
    <row r="918" spans="1:1" ht="13.5" customHeight="1" x14ac:dyDescent="0.25">
      <c r="A918" s="2"/>
    </row>
    <row r="919" spans="1:1" ht="13.5" customHeight="1" x14ac:dyDescent="0.25">
      <c r="A919" s="2"/>
    </row>
    <row r="920" spans="1:1" ht="13.5" customHeight="1" x14ac:dyDescent="0.25">
      <c r="A920" s="2"/>
    </row>
    <row r="921" spans="1:1" ht="13.5" customHeight="1" x14ac:dyDescent="0.25">
      <c r="A921" s="2"/>
    </row>
    <row r="922" spans="1:1" ht="13.5" customHeight="1" x14ac:dyDescent="0.25">
      <c r="A922" s="2"/>
    </row>
    <row r="923" spans="1:1" ht="13.5" customHeight="1" x14ac:dyDescent="0.25">
      <c r="A923" s="2"/>
    </row>
    <row r="924" spans="1:1" ht="13.5" customHeight="1" x14ac:dyDescent="0.25">
      <c r="A924" s="2"/>
    </row>
    <row r="925" spans="1:1" ht="13.5" customHeight="1" x14ac:dyDescent="0.25">
      <c r="A925" s="2"/>
    </row>
    <row r="926" spans="1:1" ht="13.5" customHeight="1" x14ac:dyDescent="0.25">
      <c r="A926" s="2"/>
    </row>
    <row r="927" spans="1:1" ht="13.5" customHeight="1" x14ac:dyDescent="0.25">
      <c r="A927" s="2"/>
    </row>
    <row r="928" spans="1:1" ht="13.5" customHeight="1" x14ac:dyDescent="0.25">
      <c r="A928" s="2"/>
    </row>
    <row r="929" spans="1:1" ht="13.5" customHeight="1" x14ac:dyDescent="0.25">
      <c r="A929" s="2"/>
    </row>
    <row r="930" spans="1:1" ht="13.5" customHeight="1" x14ac:dyDescent="0.25">
      <c r="A930" s="2"/>
    </row>
    <row r="931" spans="1:1" ht="13.5" customHeight="1" x14ac:dyDescent="0.25">
      <c r="A931" s="2"/>
    </row>
    <row r="932" spans="1:1" ht="13.5" customHeight="1" x14ac:dyDescent="0.25">
      <c r="A932" s="2"/>
    </row>
    <row r="933" spans="1:1" ht="13.5" customHeight="1" x14ac:dyDescent="0.25">
      <c r="A933" s="2"/>
    </row>
    <row r="934" spans="1:1" ht="13.5" customHeight="1" x14ac:dyDescent="0.25">
      <c r="A934" s="2"/>
    </row>
    <row r="935" spans="1:1" ht="13.5" customHeight="1" x14ac:dyDescent="0.25">
      <c r="A935" s="2"/>
    </row>
    <row r="936" spans="1:1" ht="13.5" customHeight="1" x14ac:dyDescent="0.25">
      <c r="A936" s="2"/>
    </row>
    <row r="937" spans="1:1" ht="13.5" customHeight="1" x14ac:dyDescent="0.25">
      <c r="A937" s="2"/>
    </row>
    <row r="938" spans="1:1" ht="13.5" customHeight="1" x14ac:dyDescent="0.25">
      <c r="A938" s="2"/>
    </row>
    <row r="939" spans="1:1" ht="13.5" customHeight="1" x14ac:dyDescent="0.25">
      <c r="A939" s="2"/>
    </row>
    <row r="940" spans="1:1" ht="13.5" customHeight="1" x14ac:dyDescent="0.25">
      <c r="A940" s="2"/>
    </row>
    <row r="941" spans="1:1" ht="13.5" customHeight="1" x14ac:dyDescent="0.25">
      <c r="A941" s="2"/>
    </row>
    <row r="942" spans="1:1" ht="13.5" customHeight="1" x14ac:dyDescent="0.25">
      <c r="A942" s="2"/>
    </row>
    <row r="943" spans="1:1" ht="13.5" customHeight="1" x14ac:dyDescent="0.25">
      <c r="A943" s="2"/>
    </row>
    <row r="944" spans="1:1" ht="13.5" customHeight="1" x14ac:dyDescent="0.25">
      <c r="A944" s="2"/>
    </row>
    <row r="945" spans="1:1" ht="13.5" customHeight="1" x14ac:dyDescent="0.25">
      <c r="A945" s="2"/>
    </row>
    <row r="946" spans="1:1" ht="13.5" customHeight="1" x14ac:dyDescent="0.25">
      <c r="A946" s="2"/>
    </row>
    <row r="947" spans="1:1" ht="13.5" customHeight="1" x14ac:dyDescent="0.25">
      <c r="A947" s="2"/>
    </row>
    <row r="948" spans="1:1" ht="13.5" customHeight="1" x14ac:dyDescent="0.25">
      <c r="A948" s="2"/>
    </row>
    <row r="949" spans="1:1" ht="13.5" customHeight="1" x14ac:dyDescent="0.25">
      <c r="A949" s="2"/>
    </row>
    <row r="950" spans="1:1" ht="13.5" customHeight="1" x14ac:dyDescent="0.25">
      <c r="A950" s="2"/>
    </row>
    <row r="951" spans="1:1" ht="13.5" customHeight="1" x14ac:dyDescent="0.25">
      <c r="A951" s="2"/>
    </row>
    <row r="952" spans="1:1" ht="13.5" customHeight="1" x14ac:dyDescent="0.25">
      <c r="A952" s="2"/>
    </row>
    <row r="953" spans="1:1" ht="13.5" customHeight="1" x14ac:dyDescent="0.25">
      <c r="A953" s="2"/>
    </row>
    <row r="954" spans="1:1" ht="13.5" customHeight="1" x14ac:dyDescent="0.25">
      <c r="A954" s="2"/>
    </row>
    <row r="955" spans="1:1" ht="13.5" customHeight="1" x14ac:dyDescent="0.25">
      <c r="A955" s="2"/>
    </row>
    <row r="956" spans="1:1" ht="13.5" customHeight="1" x14ac:dyDescent="0.25">
      <c r="A956" s="2"/>
    </row>
    <row r="957" spans="1:1" ht="13.5" customHeight="1" x14ac:dyDescent="0.25">
      <c r="A957" s="2"/>
    </row>
    <row r="958" spans="1:1" ht="13.5" customHeight="1" x14ac:dyDescent="0.25">
      <c r="A958" s="2"/>
    </row>
    <row r="959" spans="1:1" ht="13.5" customHeight="1" x14ac:dyDescent="0.25">
      <c r="A959" s="2"/>
    </row>
    <row r="960" spans="1:1" ht="13.5" customHeight="1" x14ac:dyDescent="0.25">
      <c r="A960" s="2"/>
    </row>
    <row r="961" spans="1:1" ht="13.5" customHeight="1" x14ac:dyDescent="0.25">
      <c r="A961" s="2"/>
    </row>
    <row r="962" spans="1:1" ht="13.5" customHeight="1" x14ac:dyDescent="0.25">
      <c r="A962" s="2"/>
    </row>
    <row r="963" spans="1:1" ht="13.5" customHeight="1" x14ac:dyDescent="0.25">
      <c r="A963" s="2"/>
    </row>
    <row r="964" spans="1:1" ht="13.5" customHeight="1" x14ac:dyDescent="0.25">
      <c r="A964" s="2"/>
    </row>
    <row r="965" spans="1:1" ht="13.5" customHeight="1" x14ac:dyDescent="0.25">
      <c r="A965" s="2"/>
    </row>
    <row r="966" spans="1:1" ht="13.5" customHeight="1" x14ac:dyDescent="0.25">
      <c r="A966" s="2"/>
    </row>
    <row r="967" spans="1:1" ht="13.5" customHeight="1" x14ac:dyDescent="0.25">
      <c r="A967" s="2"/>
    </row>
    <row r="968" spans="1:1" ht="13.5" customHeight="1" x14ac:dyDescent="0.25">
      <c r="A968" s="2"/>
    </row>
    <row r="969" spans="1:1" ht="13.5" customHeight="1" x14ac:dyDescent="0.25">
      <c r="A969" s="2"/>
    </row>
    <row r="970" spans="1:1" ht="13.5" customHeight="1" x14ac:dyDescent="0.25">
      <c r="A970" s="2"/>
    </row>
    <row r="971" spans="1:1" ht="13.5" customHeight="1" x14ac:dyDescent="0.25">
      <c r="A971" s="2"/>
    </row>
    <row r="972" spans="1:1" ht="13.5" customHeight="1" x14ac:dyDescent="0.25">
      <c r="A972" s="2"/>
    </row>
    <row r="973" spans="1:1" ht="13.5" customHeight="1" x14ac:dyDescent="0.25">
      <c r="A973" s="2"/>
    </row>
    <row r="974" spans="1:1" ht="13.5" customHeight="1" x14ac:dyDescent="0.25">
      <c r="A974" s="2"/>
    </row>
    <row r="975" spans="1:1" ht="13.5" customHeight="1" x14ac:dyDescent="0.25">
      <c r="A975" s="2"/>
    </row>
    <row r="976" spans="1:1" ht="13.5" customHeight="1" x14ac:dyDescent="0.25">
      <c r="A976" s="2"/>
    </row>
    <row r="977" spans="1:1" ht="13.5" customHeight="1" x14ac:dyDescent="0.25">
      <c r="A977" s="2"/>
    </row>
    <row r="978" spans="1:1" ht="13.5" customHeight="1" x14ac:dyDescent="0.25">
      <c r="A978" s="2"/>
    </row>
    <row r="979" spans="1:1" ht="13.5" customHeight="1" x14ac:dyDescent="0.25">
      <c r="A979" s="2"/>
    </row>
    <row r="980" spans="1:1" ht="13.5" customHeight="1" x14ac:dyDescent="0.25">
      <c r="A980" s="2"/>
    </row>
    <row r="981" spans="1:1" ht="13.5" customHeight="1" x14ac:dyDescent="0.25">
      <c r="A981" s="2"/>
    </row>
    <row r="982" spans="1:1" ht="13.5" customHeight="1" x14ac:dyDescent="0.25">
      <c r="A982" s="2"/>
    </row>
    <row r="983" spans="1:1" ht="13.5" customHeight="1" x14ac:dyDescent="0.25">
      <c r="A983" s="2"/>
    </row>
    <row r="984" spans="1:1" ht="13.5" customHeight="1" x14ac:dyDescent="0.25">
      <c r="A984" s="2"/>
    </row>
    <row r="985" spans="1:1" ht="13.5" customHeight="1" x14ac:dyDescent="0.25">
      <c r="A985" s="2"/>
    </row>
    <row r="986" spans="1:1" ht="13.5" customHeight="1" x14ac:dyDescent="0.25">
      <c r="A986" s="2"/>
    </row>
    <row r="987" spans="1:1" ht="13.5" customHeight="1" x14ac:dyDescent="0.25">
      <c r="A987" s="2"/>
    </row>
    <row r="988" spans="1:1" ht="13.5" customHeight="1" x14ac:dyDescent="0.25">
      <c r="A988" s="2"/>
    </row>
    <row r="989" spans="1:1" ht="13.5" customHeight="1" x14ac:dyDescent="0.25">
      <c r="A989" s="2"/>
    </row>
    <row r="990" spans="1:1" ht="13.5" customHeight="1" x14ac:dyDescent="0.25">
      <c r="A990" s="2"/>
    </row>
    <row r="991" spans="1:1" ht="13.5" customHeight="1" x14ac:dyDescent="0.25">
      <c r="A991" s="2"/>
    </row>
    <row r="992" spans="1:1" ht="13.5" customHeight="1" x14ac:dyDescent="0.25">
      <c r="A992" s="2"/>
    </row>
    <row r="993" spans="1:1" ht="13.5" customHeight="1" x14ac:dyDescent="0.25">
      <c r="A993" s="2"/>
    </row>
    <row r="994" spans="1:1" ht="13.5" customHeight="1" x14ac:dyDescent="0.25">
      <c r="A994" s="2"/>
    </row>
    <row r="995" spans="1:1" ht="13.5" customHeight="1" x14ac:dyDescent="0.25">
      <c r="A995" s="2"/>
    </row>
    <row r="996" spans="1:1" ht="13.5" customHeight="1" x14ac:dyDescent="0.25">
      <c r="A996" s="2"/>
    </row>
    <row r="997" spans="1:1" ht="13.5" customHeight="1" x14ac:dyDescent="0.25">
      <c r="A997" s="2"/>
    </row>
    <row r="998" spans="1:1" ht="13.5" customHeight="1" x14ac:dyDescent="0.25">
      <c r="A998" s="2"/>
    </row>
    <row r="999" spans="1:1" ht="13.5" customHeight="1" x14ac:dyDescent="0.25">
      <c r="A999" s="2"/>
    </row>
    <row r="1000" spans="1:1" ht="13.5" customHeight="1" x14ac:dyDescent="0.25">
      <c r="A1000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workbookViewId="0">
      <selection activeCell="T13" sqref="T13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000"/>
  <sheetViews>
    <sheetView topLeftCell="A2" workbookViewId="0">
      <selection activeCell="C185" sqref="C185"/>
    </sheetView>
  </sheetViews>
  <sheetFormatPr defaultColWidth="12.42578125" defaultRowHeight="15" customHeight="1" x14ac:dyDescent="0.25"/>
  <cols>
    <col min="1" max="1" width="56" customWidth="1"/>
    <col min="2" max="2" width="7.7109375" customWidth="1"/>
    <col min="3" max="3" width="9.7109375" bestFit="1" customWidth="1"/>
    <col min="4" max="8" width="7.7109375" customWidth="1"/>
    <col min="9" max="9" width="11.42578125" customWidth="1"/>
    <col min="10" max="13" width="7.7109375" customWidth="1"/>
    <col min="14" max="15" width="18.140625" customWidth="1"/>
    <col min="16" max="26" width="7.7109375" customWidth="1"/>
  </cols>
  <sheetData>
    <row r="1" spans="1:15" ht="13.5" customHeight="1" x14ac:dyDescent="0.25">
      <c r="A1" s="43" t="s">
        <v>157</v>
      </c>
      <c r="C1" s="4" t="s">
        <v>3</v>
      </c>
      <c r="D1" s="4" t="s">
        <v>6</v>
      </c>
      <c r="E1" s="4" t="s">
        <v>7</v>
      </c>
      <c r="F1" s="4" t="s">
        <v>282</v>
      </c>
      <c r="G1" s="4" t="s">
        <v>283</v>
      </c>
      <c r="H1" s="1" t="s">
        <v>134</v>
      </c>
      <c r="I1" s="2"/>
      <c r="M1" s="40"/>
      <c r="N1" s="2" t="s">
        <v>13</v>
      </c>
      <c r="O1" s="2"/>
    </row>
    <row r="2" spans="1:15" ht="13.5" customHeight="1" x14ac:dyDescent="0.25">
      <c r="A2" s="43" t="s">
        <v>158</v>
      </c>
      <c r="C2" s="11">
        <f t="shared" ref="C2:C182" si="0">N12</f>
        <v>26299</v>
      </c>
      <c r="D2" s="14">
        <f t="shared" ref="D2:D182" si="1">YEAR(C2)</f>
        <v>1972</v>
      </c>
      <c r="E2" s="38">
        <f t="shared" ref="E2:E182" si="2">O12/100</f>
        <v>3.2356599999999999E-2</v>
      </c>
      <c r="F2" s="27"/>
      <c r="G2" s="27"/>
      <c r="H2" s="2">
        <v>0</v>
      </c>
      <c r="I2" s="2"/>
      <c r="M2" s="40"/>
      <c r="N2" s="2" t="s">
        <v>20</v>
      </c>
      <c r="O2" s="2"/>
    </row>
    <row r="3" spans="1:15" ht="13.5" customHeight="1" x14ac:dyDescent="0.25">
      <c r="A3" s="43" t="s">
        <v>159</v>
      </c>
      <c r="C3" s="11">
        <f t="shared" si="0"/>
        <v>26390</v>
      </c>
      <c r="D3" s="14">
        <f t="shared" si="1"/>
        <v>1972</v>
      </c>
      <c r="E3" s="38">
        <f t="shared" si="2"/>
        <v>2.5755799999999999E-2</v>
      </c>
      <c r="F3" s="27"/>
      <c r="G3" s="27"/>
      <c r="H3" s="2">
        <v>0</v>
      </c>
      <c r="I3" s="2"/>
      <c r="M3" s="40"/>
      <c r="N3" s="2" t="s">
        <v>27</v>
      </c>
      <c r="O3" s="2"/>
    </row>
    <row r="4" spans="1:15" ht="13.5" customHeight="1" x14ac:dyDescent="0.25">
      <c r="A4" s="43" t="s">
        <v>160</v>
      </c>
      <c r="C4" s="11">
        <f t="shared" si="0"/>
        <v>26481</v>
      </c>
      <c r="D4" s="14">
        <f t="shared" si="1"/>
        <v>1972</v>
      </c>
      <c r="E4" s="38">
        <f t="shared" si="2"/>
        <v>3.1891799999999998E-2</v>
      </c>
      <c r="F4" s="27"/>
      <c r="G4" s="27"/>
      <c r="H4" s="2">
        <v>0</v>
      </c>
      <c r="I4" s="2"/>
      <c r="M4" s="40"/>
      <c r="N4" s="2" t="s">
        <v>31</v>
      </c>
      <c r="O4" s="2"/>
    </row>
    <row r="5" spans="1:15" ht="13.5" customHeight="1" x14ac:dyDescent="0.25">
      <c r="A5" s="43" t="s">
        <v>25</v>
      </c>
      <c r="C5" s="11">
        <f t="shared" si="0"/>
        <v>26573</v>
      </c>
      <c r="D5" s="14">
        <f t="shared" si="1"/>
        <v>1972</v>
      </c>
      <c r="E5" s="38">
        <f t="shared" si="2"/>
        <v>4.1186600000000004E-2</v>
      </c>
      <c r="F5" s="27"/>
      <c r="G5" s="27"/>
      <c r="H5" s="2">
        <v>0</v>
      </c>
      <c r="I5" s="1" t="s">
        <v>281</v>
      </c>
      <c r="J5" s="13">
        <f>AVERAGEIFS(E:E,D:D,"&gt;=2001",D:D, "&lt;=2007")</f>
        <v>2.7006378571428572E-2</v>
      </c>
      <c r="M5" s="40"/>
      <c r="N5" s="2" t="s">
        <v>33</v>
      </c>
      <c r="O5" s="2"/>
    </row>
    <row r="6" spans="1:15" ht="13.5" customHeight="1" x14ac:dyDescent="0.25">
      <c r="A6" s="42" t="str">
        <f>HYPERLINK("http://research.stlouisfed.org/fred2/series/CPIAUCSL","Go to: http://research.stlouisfed.org/fred2/series/CPIAUCSL")</f>
        <v>Go to: http://research.stlouisfed.org/fred2/series/CPIAUCSL</v>
      </c>
      <c r="C6" s="11">
        <f t="shared" si="0"/>
        <v>26665</v>
      </c>
      <c r="D6" s="14">
        <f t="shared" si="1"/>
        <v>1973</v>
      </c>
      <c r="E6" s="38">
        <f t="shared" si="2"/>
        <v>6.2390000000000001E-2</v>
      </c>
      <c r="F6" s="27"/>
      <c r="G6" s="27"/>
      <c r="H6" s="2">
        <v>0</v>
      </c>
      <c r="I6" s="2"/>
      <c r="J6" s="48"/>
      <c r="M6" s="40"/>
      <c r="N6" s="2" t="s">
        <v>35</v>
      </c>
      <c r="O6" s="2"/>
    </row>
    <row r="7" spans="1:15" ht="13.5" customHeight="1" x14ac:dyDescent="0.25">
      <c r="A7" s="43" t="s">
        <v>38</v>
      </c>
      <c r="C7" s="11">
        <f t="shared" si="0"/>
        <v>26755</v>
      </c>
      <c r="D7" s="14">
        <f t="shared" si="1"/>
        <v>1973</v>
      </c>
      <c r="E7" s="38">
        <f t="shared" si="2"/>
        <v>8.279389999999999E-2</v>
      </c>
      <c r="F7" s="27"/>
      <c r="G7" s="27"/>
      <c r="H7" s="2">
        <v>0</v>
      </c>
      <c r="I7" s="1" t="s">
        <v>280</v>
      </c>
      <c r="J7" s="13">
        <f>AVERAGEIFS(E:E,D:D,"&gt;=2009",D:D,"&lt;=2016")</f>
        <v>1.5581325000000002E-2</v>
      </c>
      <c r="M7" s="40"/>
      <c r="N7" s="2"/>
      <c r="O7" s="2"/>
    </row>
    <row r="8" spans="1:15" ht="13.5" customHeight="1" x14ac:dyDescent="0.25">
      <c r="A8" s="43" t="s">
        <v>40</v>
      </c>
      <c r="C8" s="11">
        <f t="shared" si="0"/>
        <v>26846</v>
      </c>
      <c r="D8" s="14">
        <f t="shared" si="1"/>
        <v>1973</v>
      </c>
      <c r="E8" s="38">
        <f t="shared" si="2"/>
        <v>7.8169600000000006E-2</v>
      </c>
      <c r="F8" s="27"/>
      <c r="G8" s="27"/>
      <c r="H8" s="2">
        <v>0</v>
      </c>
      <c r="I8" s="2"/>
      <c r="M8" s="40"/>
      <c r="N8" s="2" t="s">
        <v>161</v>
      </c>
      <c r="O8" s="2" t="s">
        <v>162</v>
      </c>
    </row>
    <row r="9" spans="1:15" ht="13.5" customHeight="1" x14ac:dyDescent="0.25">
      <c r="A9" s="43" t="s">
        <v>42</v>
      </c>
      <c r="C9" s="11">
        <f t="shared" si="0"/>
        <v>26938</v>
      </c>
      <c r="D9" s="14">
        <f t="shared" si="1"/>
        <v>1973</v>
      </c>
      <c r="E9" s="38">
        <f t="shared" si="2"/>
        <v>9.9902700000000011E-2</v>
      </c>
      <c r="F9" s="27"/>
      <c r="G9" s="27"/>
      <c r="H9" s="2">
        <v>0</v>
      </c>
      <c r="I9" s="2"/>
      <c r="M9" s="40"/>
      <c r="N9" s="2"/>
      <c r="O9" s="2"/>
    </row>
    <row r="10" spans="1:15" ht="13.5" customHeight="1" x14ac:dyDescent="0.25">
      <c r="A10" s="43" t="s">
        <v>163</v>
      </c>
      <c r="C10" s="11">
        <f t="shared" si="0"/>
        <v>27030</v>
      </c>
      <c r="D10" s="14">
        <f t="shared" si="1"/>
        <v>1974</v>
      </c>
      <c r="E10" s="38">
        <f t="shared" si="2"/>
        <v>0.11730589999999999</v>
      </c>
      <c r="F10" s="27"/>
      <c r="G10" s="27"/>
      <c r="H10" s="2">
        <v>0</v>
      </c>
      <c r="I10" s="2"/>
      <c r="M10" s="40"/>
      <c r="N10" s="2" t="s">
        <v>39</v>
      </c>
      <c r="O10" s="2"/>
    </row>
    <row r="11" spans="1:15" ht="13.5" customHeight="1" x14ac:dyDescent="0.25">
      <c r="A11" s="2"/>
      <c r="C11" s="11">
        <f t="shared" si="0"/>
        <v>27120</v>
      </c>
      <c r="D11" s="14">
        <f t="shared" si="1"/>
        <v>1974</v>
      </c>
      <c r="E11" s="38">
        <f t="shared" si="2"/>
        <v>0.10573600000000001</v>
      </c>
      <c r="F11" s="27"/>
      <c r="G11" s="27"/>
      <c r="H11" s="2">
        <v>0</v>
      </c>
      <c r="I11" s="2"/>
      <c r="M11" s="40"/>
      <c r="N11" s="2" t="s">
        <v>41</v>
      </c>
      <c r="O11" s="2" t="s">
        <v>161</v>
      </c>
    </row>
    <row r="12" spans="1:15" ht="13.5" customHeight="1" x14ac:dyDescent="0.25">
      <c r="A12" s="2"/>
      <c r="C12" s="11">
        <f t="shared" si="0"/>
        <v>27211</v>
      </c>
      <c r="D12" s="14">
        <f t="shared" si="1"/>
        <v>1974</v>
      </c>
      <c r="E12" s="38">
        <f t="shared" si="2"/>
        <v>0.11095129999999999</v>
      </c>
      <c r="F12" s="27"/>
      <c r="G12" s="27"/>
      <c r="H12" s="2">
        <v>0</v>
      </c>
      <c r="I12" s="2"/>
      <c r="M12" s="40"/>
      <c r="N12" s="64">
        <v>26299</v>
      </c>
      <c r="O12" s="65">
        <v>3.2356600000000002</v>
      </c>
    </row>
    <row r="13" spans="1:15" ht="13.5" customHeight="1" x14ac:dyDescent="0.25">
      <c r="A13" s="2"/>
      <c r="C13" s="11">
        <f t="shared" si="0"/>
        <v>27303</v>
      </c>
      <c r="D13" s="14">
        <f t="shared" si="1"/>
        <v>1974</v>
      </c>
      <c r="E13" s="38">
        <f t="shared" si="2"/>
        <v>0.1210349</v>
      </c>
      <c r="F13" s="27"/>
      <c r="G13" s="27"/>
      <c r="H13" s="2">
        <v>0</v>
      </c>
      <c r="I13" s="2"/>
      <c r="M13" s="40"/>
      <c r="N13" s="64">
        <v>26390</v>
      </c>
      <c r="O13" s="65">
        <v>2.57558</v>
      </c>
    </row>
    <row r="14" spans="1:15" ht="13.5" customHeight="1" x14ac:dyDescent="0.25">
      <c r="A14" s="2"/>
      <c r="C14" s="11">
        <f t="shared" si="0"/>
        <v>27395</v>
      </c>
      <c r="D14" s="14">
        <f t="shared" si="1"/>
        <v>1975</v>
      </c>
      <c r="E14" s="38">
        <f t="shared" si="2"/>
        <v>8.4590899999999997E-2</v>
      </c>
      <c r="F14" s="27"/>
      <c r="G14" s="27"/>
      <c r="H14" s="2">
        <v>0</v>
      </c>
      <c r="I14" s="2"/>
      <c r="M14" s="40"/>
      <c r="N14" s="64">
        <v>26481</v>
      </c>
      <c r="O14" s="65">
        <v>3.1891799999999999</v>
      </c>
    </row>
    <row r="15" spans="1:15" ht="13.5" customHeight="1" x14ac:dyDescent="0.25">
      <c r="A15" s="2"/>
      <c r="C15" s="11">
        <f t="shared" si="0"/>
        <v>27485</v>
      </c>
      <c r="D15" s="14">
        <f t="shared" si="1"/>
        <v>1975</v>
      </c>
      <c r="E15" s="38">
        <f t="shared" si="2"/>
        <v>4.7879399999999996E-2</v>
      </c>
      <c r="F15" s="27"/>
      <c r="G15" s="27"/>
      <c r="H15" s="2">
        <v>0</v>
      </c>
      <c r="I15" s="2"/>
      <c r="M15" s="40"/>
      <c r="N15" s="64">
        <v>26573</v>
      </c>
      <c r="O15" s="65">
        <v>4.1186600000000002</v>
      </c>
    </row>
    <row r="16" spans="1:15" ht="13.5" customHeight="1" x14ac:dyDescent="0.25">
      <c r="A16" s="2"/>
      <c r="C16" s="11">
        <f t="shared" si="0"/>
        <v>27576</v>
      </c>
      <c r="D16" s="14">
        <f t="shared" si="1"/>
        <v>1975</v>
      </c>
      <c r="E16" s="38">
        <f t="shared" si="2"/>
        <v>7.9431599999999991E-2</v>
      </c>
      <c r="F16" s="27"/>
      <c r="G16" s="27"/>
      <c r="H16" s="2">
        <v>0</v>
      </c>
      <c r="I16" s="2"/>
      <c r="M16" s="40"/>
      <c r="N16" s="64">
        <v>26665</v>
      </c>
      <c r="O16" s="65">
        <v>6.2389999999999999</v>
      </c>
    </row>
    <row r="17" spans="1:15" ht="13.5" customHeight="1" x14ac:dyDescent="0.25">
      <c r="A17" s="2"/>
      <c r="C17" s="11">
        <f t="shared" si="0"/>
        <v>27668</v>
      </c>
      <c r="D17" s="14">
        <f t="shared" si="1"/>
        <v>1975</v>
      </c>
      <c r="E17" s="38">
        <f t="shared" si="2"/>
        <v>7.3038699999999998E-2</v>
      </c>
      <c r="F17" s="27"/>
      <c r="G17" s="27"/>
      <c r="H17" s="2">
        <v>0</v>
      </c>
      <c r="I17" s="2"/>
      <c r="M17" s="40"/>
      <c r="N17" s="64">
        <v>26755</v>
      </c>
      <c r="O17" s="65">
        <v>8.2793899999999994</v>
      </c>
    </row>
    <row r="18" spans="1:15" ht="13.5" customHeight="1" x14ac:dyDescent="0.25">
      <c r="A18" s="2"/>
      <c r="C18" s="11">
        <f t="shared" si="0"/>
        <v>27760</v>
      </c>
      <c r="D18" s="14">
        <f t="shared" si="1"/>
        <v>1976</v>
      </c>
      <c r="E18" s="38">
        <f t="shared" si="2"/>
        <v>4.55536E-2</v>
      </c>
      <c r="F18" s="13"/>
      <c r="G18" s="27"/>
      <c r="H18" s="2">
        <v>0</v>
      </c>
      <c r="I18" s="2"/>
      <c r="M18" s="40"/>
      <c r="N18" s="64">
        <v>26846</v>
      </c>
      <c r="O18" s="65">
        <v>7.8169599999999999</v>
      </c>
    </row>
    <row r="19" spans="1:15" ht="13.5" customHeight="1" x14ac:dyDescent="0.25">
      <c r="A19" s="2"/>
      <c r="C19" s="11">
        <f t="shared" si="0"/>
        <v>27851</v>
      </c>
      <c r="D19" s="14">
        <f t="shared" si="1"/>
        <v>1976</v>
      </c>
      <c r="E19" s="38">
        <f t="shared" si="2"/>
        <v>3.5619100000000001E-2</v>
      </c>
      <c r="F19" s="13"/>
      <c r="G19" s="27"/>
      <c r="H19" s="2">
        <v>0</v>
      </c>
      <c r="I19" s="2"/>
      <c r="M19" s="40"/>
      <c r="N19" s="64">
        <v>26938</v>
      </c>
      <c r="O19" s="65">
        <v>9.9902700000000006</v>
      </c>
    </row>
    <row r="20" spans="1:15" ht="13.5" customHeight="1" x14ac:dyDescent="0.25">
      <c r="A20" s="2"/>
      <c r="C20" s="11">
        <f t="shared" si="0"/>
        <v>27942</v>
      </c>
      <c r="D20" s="14">
        <f t="shared" si="1"/>
        <v>1976</v>
      </c>
      <c r="E20" s="38">
        <f t="shared" si="2"/>
        <v>6.3325899999999991E-2</v>
      </c>
      <c r="F20" s="13"/>
      <c r="G20" s="27"/>
      <c r="H20" s="2">
        <v>0</v>
      </c>
      <c r="I20" s="2"/>
      <c r="M20" s="40"/>
      <c r="N20" s="64">
        <v>27030</v>
      </c>
      <c r="O20" s="65">
        <v>11.730589999999999</v>
      </c>
    </row>
    <row r="21" spans="1:15" ht="13.5" customHeight="1" x14ac:dyDescent="0.25">
      <c r="A21" s="2"/>
      <c r="C21" s="11">
        <f t="shared" si="0"/>
        <v>28034</v>
      </c>
      <c r="D21" s="14">
        <f t="shared" si="1"/>
        <v>1976</v>
      </c>
      <c r="E21" s="38">
        <f t="shared" si="2"/>
        <v>5.7731500000000005E-2</v>
      </c>
      <c r="F21" s="13"/>
      <c r="G21" s="27"/>
      <c r="H21" s="2">
        <v>0</v>
      </c>
      <c r="I21" s="2"/>
      <c r="M21" s="40"/>
      <c r="N21" s="64">
        <v>27120</v>
      </c>
      <c r="O21" s="65">
        <v>10.573600000000001</v>
      </c>
    </row>
    <row r="22" spans="1:15" ht="13.5" customHeight="1" x14ac:dyDescent="0.25">
      <c r="A22" s="2"/>
      <c r="C22" s="11">
        <f t="shared" si="0"/>
        <v>28126</v>
      </c>
      <c r="D22" s="14">
        <f t="shared" si="1"/>
        <v>1977</v>
      </c>
      <c r="E22" s="38">
        <f t="shared" si="2"/>
        <v>7.2752200000000003E-2</v>
      </c>
      <c r="F22" s="13"/>
      <c r="G22" s="27"/>
      <c r="H22" s="2">
        <v>0</v>
      </c>
      <c r="I22" s="2"/>
      <c r="M22" s="40"/>
      <c r="N22" s="64">
        <v>27211</v>
      </c>
      <c r="O22" s="65">
        <v>11.095129999999999</v>
      </c>
    </row>
    <row r="23" spans="1:15" ht="13.5" customHeight="1" x14ac:dyDescent="0.25">
      <c r="A23" s="2"/>
      <c r="C23" s="11">
        <f t="shared" si="0"/>
        <v>28216</v>
      </c>
      <c r="D23" s="14">
        <f t="shared" si="1"/>
        <v>1977</v>
      </c>
      <c r="E23" s="38">
        <f t="shared" si="2"/>
        <v>6.9195300000000001E-2</v>
      </c>
      <c r="F23" s="13"/>
      <c r="G23" s="27"/>
      <c r="H23" s="2">
        <v>0</v>
      </c>
      <c r="I23" s="2"/>
      <c r="M23" s="40"/>
      <c r="N23" s="64">
        <v>27303</v>
      </c>
      <c r="O23" s="65">
        <v>12.103490000000001</v>
      </c>
    </row>
    <row r="24" spans="1:15" ht="13.5" customHeight="1" x14ac:dyDescent="0.25">
      <c r="A24" s="2"/>
      <c r="C24" s="11">
        <f t="shared" si="0"/>
        <v>28307</v>
      </c>
      <c r="D24" s="14">
        <f t="shared" si="1"/>
        <v>1977</v>
      </c>
      <c r="E24" s="38">
        <f t="shared" si="2"/>
        <v>5.5004999999999998E-2</v>
      </c>
      <c r="F24" s="13"/>
      <c r="G24" s="27"/>
      <c r="H24" s="2">
        <v>0</v>
      </c>
      <c r="I24" s="2"/>
      <c r="M24" s="40"/>
      <c r="N24" s="64">
        <v>27395</v>
      </c>
      <c r="O24" s="65">
        <v>8.4590899999999998</v>
      </c>
    </row>
    <row r="25" spans="1:15" ht="13.5" customHeight="1" x14ac:dyDescent="0.25">
      <c r="A25" s="2"/>
      <c r="C25" s="11">
        <f t="shared" si="0"/>
        <v>28399</v>
      </c>
      <c r="D25" s="14">
        <f t="shared" si="1"/>
        <v>1977</v>
      </c>
      <c r="E25" s="38">
        <f t="shared" si="2"/>
        <v>5.8521499999999997E-2</v>
      </c>
      <c r="F25" s="13"/>
      <c r="G25" s="27"/>
      <c r="H25" s="2">
        <v>0</v>
      </c>
      <c r="I25" s="2"/>
      <c r="M25" s="40"/>
      <c r="N25" s="64">
        <v>27485</v>
      </c>
      <c r="O25" s="65">
        <v>4.7879399999999999</v>
      </c>
    </row>
    <row r="26" spans="1:15" ht="13.5" customHeight="1" x14ac:dyDescent="0.25">
      <c r="A26" s="2"/>
      <c r="C26" s="11">
        <f t="shared" si="0"/>
        <v>28491</v>
      </c>
      <c r="D26" s="14">
        <f t="shared" si="1"/>
        <v>1978</v>
      </c>
      <c r="E26" s="38">
        <f t="shared" si="2"/>
        <v>6.82257E-2</v>
      </c>
      <c r="F26" s="13"/>
      <c r="G26" s="27"/>
      <c r="H26" s="2">
        <v>0</v>
      </c>
      <c r="I26" s="2"/>
      <c r="M26" s="40"/>
      <c r="N26" s="64">
        <v>27576</v>
      </c>
      <c r="O26" s="65">
        <v>7.9431599999999998</v>
      </c>
    </row>
    <row r="27" spans="1:15" ht="13.5" customHeight="1" x14ac:dyDescent="0.25">
      <c r="A27" s="2"/>
      <c r="C27" s="11">
        <f t="shared" si="0"/>
        <v>28581</v>
      </c>
      <c r="D27" s="14">
        <f t="shared" si="1"/>
        <v>1978</v>
      </c>
      <c r="E27" s="38">
        <f t="shared" si="2"/>
        <v>8.9980299999999999E-2</v>
      </c>
      <c r="F27" s="13"/>
      <c r="G27" s="27"/>
      <c r="H27" s="2">
        <v>0</v>
      </c>
      <c r="I27" s="2"/>
      <c r="M27" s="40"/>
      <c r="N27" s="64">
        <v>27668</v>
      </c>
      <c r="O27" s="65">
        <v>7.3038699999999999</v>
      </c>
    </row>
    <row r="28" spans="1:15" ht="13.5" customHeight="1" x14ac:dyDescent="0.25">
      <c r="A28" s="2"/>
      <c r="C28" s="11">
        <f t="shared" si="0"/>
        <v>28672</v>
      </c>
      <c r="D28" s="14">
        <f t="shared" si="1"/>
        <v>1978</v>
      </c>
      <c r="E28" s="38">
        <f t="shared" si="2"/>
        <v>9.2004599999999992E-2</v>
      </c>
      <c r="F28" s="13"/>
      <c r="G28" s="27"/>
      <c r="H28" s="2">
        <v>0</v>
      </c>
      <c r="I28" s="2"/>
      <c r="M28" s="40"/>
      <c r="N28" s="64">
        <v>27760</v>
      </c>
      <c r="O28" s="65">
        <v>4.5553600000000003</v>
      </c>
    </row>
    <row r="29" spans="1:15" ht="13.5" customHeight="1" x14ac:dyDescent="0.25">
      <c r="A29" s="2"/>
      <c r="C29" s="11">
        <f t="shared" si="0"/>
        <v>28764</v>
      </c>
      <c r="D29" s="14">
        <f t="shared" si="1"/>
        <v>1978</v>
      </c>
      <c r="E29" s="38">
        <f t="shared" si="2"/>
        <v>9.1891899999999999E-2</v>
      </c>
      <c r="F29" s="13"/>
      <c r="G29" s="27"/>
      <c r="H29" s="2">
        <v>0</v>
      </c>
      <c r="I29" s="2"/>
      <c r="M29" s="40"/>
      <c r="N29" s="64">
        <v>27851</v>
      </c>
      <c r="O29" s="65">
        <v>3.5619100000000001</v>
      </c>
    </row>
    <row r="30" spans="1:15" ht="13.5" customHeight="1" x14ac:dyDescent="0.25">
      <c r="A30" s="2"/>
      <c r="C30" s="11">
        <f t="shared" si="0"/>
        <v>28856</v>
      </c>
      <c r="D30" s="14">
        <f t="shared" si="1"/>
        <v>1979</v>
      </c>
      <c r="E30" s="38">
        <f t="shared" si="2"/>
        <v>9.9493100000000001E-2</v>
      </c>
      <c r="F30" s="13"/>
      <c r="G30" s="27"/>
      <c r="H30" s="2">
        <v>0</v>
      </c>
      <c r="I30" s="2"/>
      <c r="M30" s="40"/>
      <c r="N30" s="64">
        <v>27942</v>
      </c>
      <c r="O30" s="65">
        <v>6.3325899999999997</v>
      </c>
    </row>
    <row r="31" spans="1:15" ht="13.5" customHeight="1" x14ac:dyDescent="0.25">
      <c r="A31" s="2"/>
      <c r="C31" s="11">
        <f t="shared" si="0"/>
        <v>28946</v>
      </c>
      <c r="D31" s="14">
        <f t="shared" si="1"/>
        <v>1979</v>
      </c>
      <c r="E31" s="38">
        <f t="shared" si="2"/>
        <v>0.12518799999999999</v>
      </c>
      <c r="F31" s="13"/>
      <c r="G31" s="27"/>
      <c r="H31" s="2">
        <v>0</v>
      </c>
      <c r="I31" s="2"/>
      <c r="M31" s="40"/>
      <c r="N31" s="64">
        <v>28034</v>
      </c>
      <c r="O31" s="65">
        <v>5.7731500000000002</v>
      </c>
    </row>
    <row r="32" spans="1:15" ht="13.5" customHeight="1" x14ac:dyDescent="0.25">
      <c r="A32" s="2"/>
      <c r="C32" s="11">
        <f t="shared" si="0"/>
        <v>29037</v>
      </c>
      <c r="D32" s="14">
        <f t="shared" si="1"/>
        <v>1979</v>
      </c>
      <c r="E32" s="38">
        <f t="shared" si="2"/>
        <v>0.12681970000000001</v>
      </c>
      <c r="F32" s="13"/>
      <c r="G32" s="27"/>
      <c r="H32" s="2">
        <v>0</v>
      </c>
      <c r="I32" s="2"/>
      <c r="M32" s="40"/>
      <c r="N32" s="64">
        <v>28126</v>
      </c>
      <c r="O32" s="65">
        <v>7.27522</v>
      </c>
    </row>
    <row r="33" spans="1:15" ht="13.5" customHeight="1" x14ac:dyDescent="0.25">
      <c r="A33" s="2"/>
      <c r="C33" s="11">
        <f t="shared" si="0"/>
        <v>29129</v>
      </c>
      <c r="D33" s="14">
        <f t="shared" si="1"/>
        <v>1979</v>
      </c>
      <c r="E33" s="38">
        <f t="shared" si="2"/>
        <v>0.12465859999999999</v>
      </c>
      <c r="F33" s="13"/>
      <c r="G33" s="27"/>
      <c r="H33" s="2">
        <v>0</v>
      </c>
      <c r="I33" s="2"/>
      <c r="M33" s="40"/>
      <c r="N33" s="64">
        <v>28216</v>
      </c>
      <c r="O33" s="65">
        <v>6.91953</v>
      </c>
    </row>
    <row r="34" spans="1:15" ht="13.5" customHeight="1" x14ac:dyDescent="0.25">
      <c r="A34" s="2"/>
      <c r="C34" s="11">
        <f t="shared" si="0"/>
        <v>29221</v>
      </c>
      <c r="D34" s="14">
        <f t="shared" si="1"/>
        <v>1980</v>
      </c>
      <c r="E34" s="38">
        <f t="shared" si="2"/>
        <v>0.15479209999999999</v>
      </c>
      <c r="F34" s="13"/>
      <c r="G34" s="27"/>
      <c r="H34" s="2">
        <v>0</v>
      </c>
      <c r="I34" s="2"/>
      <c r="M34" s="40"/>
      <c r="N34" s="64">
        <v>28307</v>
      </c>
      <c r="O34" s="65">
        <v>5.5004999999999997</v>
      </c>
    </row>
    <row r="35" spans="1:15" ht="13.5" customHeight="1" x14ac:dyDescent="0.25">
      <c r="A35" s="2"/>
      <c r="C35" s="11">
        <f t="shared" si="0"/>
        <v>29312</v>
      </c>
      <c r="D35" s="14">
        <f t="shared" si="1"/>
        <v>1980</v>
      </c>
      <c r="E35" s="38">
        <f t="shared" si="2"/>
        <v>0.13275410000000001</v>
      </c>
      <c r="F35" s="13"/>
      <c r="G35" s="27"/>
      <c r="H35" s="2">
        <v>0</v>
      </c>
      <c r="I35" s="2"/>
      <c r="M35" s="40"/>
      <c r="N35" s="64">
        <v>28399</v>
      </c>
      <c r="O35" s="65">
        <v>5.85215</v>
      </c>
    </row>
    <row r="36" spans="1:15" ht="13.5" customHeight="1" x14ac:dyDescent="0.25">
      <c r="A36" s="2"/>
      <c r="C36" s="11">
        <f t="shared" si="0"/>
        <v>29403</v>
      </c>
      <c r="D36" s="14">
        <f t="shared" si="1"/>
        <v>1980</v>
      </c>
      <c r="E36" s="38">
        <f t="shared" si="2"/>
        <v>7.4359599999999998E-2</v>
      </c>
      <c r="F36" s="13"/>
      <c r="G36" s="27"/>
      <c r="H36" s="2">
        <v>0</v>
      </c>
      <c r="I36" s="2"/>
      <c r="M36" s="40"/>
      <c r="N36" s="64">
        <v>28491</v>
      </c>
      <c r="O36" s="65">
        <v>6.8225699999999998</v>
      </c>
    </row>
    <row r="37" spans="1:15" ht="13.5" customHeight="1" x14ac:dyDescent="0.25">
      <c r="A37" s="2"/>
      <c r="C37" s="11">
        <f t="shared" si="0"/>
        <v>29495</v>
      </c>
      <c r="D37" s="14">
        <f t="shared" si="1"/>
        <v>1980</v>
      </c>
      <c r="E37" s="38">
        <f t="shared" si="2"/>
        <v>0.11062319999999999</v>
      </c>
      <c r="F37" s="13"/>
      <c r="G37" s="27"/>
      <c r="H37" s="2">
        <v>0</v>
      </c>
      <c r="I37" s="2"/>
      <c r="M37" s="40"/>
      <c r="N37" s="64">
        <v>28581</v>
      </c>
      <c r="O37" s="65">
        <v>8.99803</v>
      </c>
    </row>
    <row r="38" spans="1:15" ht="13.5" customHeight="1" x14ac:dyDescent="0.25">
      <c r="A38" s="2"/>
      <c r="C38" s="11">
        <f t="shared" si="0"/>
        <v>29587</v>
      </c>
      <c r="D38" s="14">
        <f t="shared" si="1"/>
        <v>1981</v>
      </c>
      <c r="E38" s="38">
        <f t="shared" si="2"/>
        <v>0.1091019</v>
      </c>
      <c r="F38" s="13"/>
      <c r="G38" s="27"/>
      <c r="H38" s="2">
        <v>0</v>
      </c>
      <c r="I38" s="2"/>
      <c r="M38" s="40"/>
      <c r="N38" s="64">
        <v>28672</v>
      </c>
      <c r="O38" s="65">
        <v>9.2004599999999996</v>
      </c>
    </row>
    <row r="39" spans="1:15" ht="13.5" customHeight="1" x14ac:dyDescent="0.25">
      <c r="A39" s="2"/>
      <c r="C39" s="11">
        <f t="shared" si="0"/>
        <v>29677</v>
      </c>
      <c r="D39" s="14">
        <f t="shared" si="1"/>
        <v>1981</v>
      </c>
      <c r="E39" s="38">
        <f t="shared" si="2"/>
        <v>8.2569099999999993E-2</v>
      </c>
      <c r="F39" s="13"/>
      <c r="G39" s="27"/>
      <c r="H39" s="2">
        <v>0</v>
      </c>
      <c r="I39" s="2"/>
      <c r="M39" s="40"/>
      <c r="N39" s="64">
        <v>28764</v>
      </c>
      <c r="O39" s="65">
        <v>9.18919</v>
      </c>
    </row>
    <row r="40" spans="1:15" ht="13.5" customHeight="1" x14ac:dyDescent="0.25">
      <c r="A40" s="2"/>
      <c r="C40" s="11">
        <f t="shared" si="0"/>
        <v>29768</v>
      </c>
      <c r="D40" s="14">
        <f t="shared" si="1"/>
        <v>1981</v>
      </c>
      <c r="E40" s="38">
        <f t="shared" si="2"/>
        <v>0.1098765</v>
      </c>
      <c r="F40" s="13"/>
      <c r="G40" s="27"/>
      <c r="H40" s="2">
        <v>0</v>
      </c>
      <c r="I40" s="2"/>
      <c r="M40" s="40"/>
      <c r="N40" s="64">
        <v>28856</v>
      </c>
      <c r="O40" s="65">
        <v>9.9493100000000005</v>
      </c>
    </row>
    <row r="41" spans="1:15" ht="13.5" customHeight="1" x14ac:dyDescent="0.25">
      <c r="A41" s="2"/>
      <c r="C41" s="11">
        <f t="shared" si="0"/>
        <v>29860</v>
      </c>
      <c r="D41" s="14">
        <f t="shared" si="1"/>
        <v>1981</v>
      </c>
      <c r="E41" s="38">
        <f t="shared" si="2"/>
        <v>6.4505699999999999E-2</v>
      </c>
      <c r="F41" s="13"/>
      <c r="G41" s="27"/>
      <c r="H41" s="2">
        <v>0</v>
      </c>
      <c r="I41" s="2"/>
      <c r="M41" s="40"/>
      <c r="N41" s="64">
        <v>28946</v>
      </c>
      <c r="O41" s="65">
        <v>12.518800000000001</v>
      </c>
    </row>
    <row r="42" spans="1:15" ht="13.5" customHeight="1" x14ac:dyDescent="0.25">
      <c r="A42" s="2"/>
      <c r="C42" s="11">
        <f t="shared" si="0"/>
        <v>29952</v>
      </c>
      <c r="D42" s="14">
        <f t="shared" si="1"/>
        <v>1982</v>
      </c>
      <c r="E42" s="38">
        <f t="shared" si="2"/>
        <v>3.5378E-2</v>
      </c>
      <c r="F42" s="13"/>
      <c r="G42" s="27"/>
      <c r="H42" s="2">
        <v>0</v>
      </c>
      <c r="I42" s="2"/>
      <c r="M42" s="40"/>
      <c r="N42" s="64">
        <v>29037</v>
      </c>
      <c r="O42" s="65">
        <v>12.68197</v>
      </c>
    </row>
    <row r="43" spans="1:15" ht="13.5" customHeight="1" x14ac:dyDescent="0.25">
      <c r="A43" s="2"/>
      <c r="C43" s="11">
        <f t="shared" si="0"/>
        <v>30042</v>
      </c>
      <c r="D43" s="14">
        <f t="shared" si="1"/>
        <v>1982</v>
      </c>
      <c r="E43" s="38">
        <f t="shared" si="2"/>
        <v>5.7387600000000004E-2</v>
      </c>
      <c r="F43" s="13"/>
      <c r="G43" s="27"/>
      <c r="H43" s="2">
        <v>0</v>
      </c>
      <c r="I43" s="2"/>
      <c r="M43" s="40"/>
      <c r="N43" s="64">
        <v>29129</v>
      </c>
      <c r="O43" s="65">
        <v>12.465859999999999</v>
      </c>
    </row>
    <row r="44" spans="1:15" ht="13.5" customHeight="1" x14ac:dyDescent="0.25">
      <c r="A44" s="2"/>
      <c r="C44" s="11">
        <f t="shared" si="0"/>
        <v>30133</v>
      </c>
      <c r="D44" s="14">
        <f t="shared" si="1"/>
        <v>1982</v>
      </c>
      <c r="E44" s="38">
        <f t="shared" si="2"/>
        <v>6.8844700000000009E-2</v>
      </c>
      <c r="F44" s="13"/>
      <c r="G44" s="27"/>
      <c r="H44" s="2">
        <v>0</v>
      </c>
      <c r="I44" s="2"/>
      <c r="M44" s="40"/>
      <c r="N44" s="64">
        <v>29221</v>
      </c>
      <c r="O44" s="65">
        <v>15.47921</v>
      </c>
    </row>
    <row r="45" spans="1:15" ht="13.5" customHeight="1" x14ac:dyDescent="0.25">
      <c r="A45" s="2"/>
      <c r="C45" s="11">
        <f t="shared" si="0"/>
        <v>30225</v>
      </c>
      <c r="D45" s="14">
        <f t="shared" si="1"/>
        <v>1982</v>
      </c>
      <c r="E45" s="38">
        <f t="shared" si="2"/>
        <v>1.2272099999999999E-2</v>
      </c>
      <c r="F45" s="13"/>
      <c r="G45" s="27"/>
      <c r="H45" s="2">
        <v>0</v>
      </c>
      <c r="I45" s="2"/>
      <c r="M45" s="40"/>
      <c r="N45" s="64">
        <v>29312</v>
      </c>
      <c r="O45" s="65">
        <v>13.275410000000001</v>
      </c>
    </row>
    <row r="46" spans="1:15" ht="13.5" customHeight="1" x14ac:dyDescent="0.25">
      <c r="A46" s="2"/>
      <c r="C46" s="11">
        <f t="shared" si="0"/>
        <v>30317</v>
      </c>
      <c r="D46" s="14">
        <f t="shared" si="1"/>
        <v>1983</v>
      </c>
      <c r="E46" s="38">
        <f t="shared" si="2"/>
        <v>2.7356000000000004E-3</v>
      </c>
      <c r="F46" s="13"/>
      <c r="G46" s="27"/>
      <c r="H46" s="2">
        <v>0</v>
      </c>
      <c r="I46" s="2"/>
      <c r="M46" s="40"/>
      <c r="N46" s="64">
        <v>29403</v>
      </c>
      <c r="O46" s="65">
        <v>7.4359599999999997</v>
      </c>
    </row>
    <row r="47" spans="1:15" ht="13.5" customHeight="1" x14ac:dyDescent="0.25">
      <c r="A47" s="2"/>
      <c r="C47" s="11">
        <f t="shared" si="0"/>
        <v>30407</v>
      </c>
      <c r="D47" s="14">
        <f t="shared" si="1"/>
        <v>1983</v>
      </c>
      <c r="E47" s="38">
        <f t="shared" si="2"/>
        <v>4.5979599999999995E-2</v>
      </c>
      <c r="F47" s="13"/>
      <c r="G47" s="27"/>
      <c r="H47" s="2">
        <v>0</v>
      </c>
      <c r="I47" s="2"/>
      <c r="M47" s="40"/>
      <c r="N47" s="64">
        <v>29495</v>
      </c>
      <c r="O47" s="65">
        <v>11.06232</v>
      </c>
    </row>
    <row r="48" spans="1:15" ht="13.5" customHeight="1" x14ac:dyDescent="0.25">
      <c r="A48" s="2"/>
      <c r="C48" s="11">
        <f t="shared" si="0"/>
        <v>30498</v>
      </c>
      <c r="D48" s="14">
        <f t="shared" si="1"/>
        <v>1983</v>
      </c>
      <c r="E48" s="38">
        <f t="shared" si="2"/>
        <v>3.8829200000000001E-2</v>
      </c>
      <c r="F48" s="13"/>
      <c r="G48" s="27"/>
      <c r="H48" s="2">
        <v>0</v>
      </c>
      <c r="I48" s="2"/>
      <c r="M48" s="40"/>
      <c r="N48" s="64">
        <v>29587</v>
      </c>
      <c r="O48" s="65">
        <v>10.91019</v>
      </c>
    </row>
    <row r="49" spans="1:15" ht="13.5" customHeight="1" x14ac:dyDescent="0.25">
      <c r="A49" s="2"/>
      <c r="C49" s="11">
        <f t="shared" si="0"/>
        <v>30590</v>
      </c>
      <c r="D49" s="14">
        <f t="shared" si="1"/>
        <v>1983</v>
      </c>
      <c r="E49" s="38">
        <f t="shared" si="2"/>
        <v>3.97618E-2</v>
      </c>
      <c r="F49" s="13"/>
      <c r="G49" s="27"/>
      <c r="H49" s="2">
        <v>0</v>
      </c>
      <c r="I49" s="2"/>
      <c r="M49" s="40"/>
      <c r="N49" s="64">
        <v>29677</v>
      </c>
      <c r="O49" s="65">
        <v>8.2569099999999995</v>
      </c>
    </row>
    <row r="50" spans="1:15" ht="13.5" customHeight="1" x14ac:dyDescent="0.25">
      <c r="A50" s="2"/>
      <c r="C50" s="11">
        <f t="shared" si="0"/>
        <v>30682</v>
      </c>
      <c r="D50" s="14">
        <f t="shared" si="1"/>
        <v>1984</v>
      </c>
      <c r="E50" s="38">
        <f t="shared" si="2"/>
        <v>5.6298300000000003E-2</v>
      </c>
      <c r="F50" s="13"/>
      <c r="G50" s="27"/>
      <c r="H50" s="2">
        <v>0</v>
      </c>
      <c r="I50" s="2"/>
      <c r="M50" s="40"/>
      <c r="N50" s="64">
        <v>29768</v>
      </c>
      <c r="O50" s="65">
        <v>10.98765</v>
      </c>
    </row>
    <row r="51" spans="1:15" ht="13.5" customHeight="1" x14ac:dyDescent="0.25">
      <c r="A51" s="2"/>
      <c r="C51" s="11">
        <f t="shared" si="0"/>
        <v>30773</v>
      </c>
      <c r="D51" s="14">
        <f t="shared" si="1"/>
        <v>1984</v>
      </c>
      <c r="E51" s="38">
        <f t="shared" si="2"/>
        <v>3.7547700000000003E-2</v>
      </c>
      <c r="F51" s="13"/>
      <c r="G51" s="27"/>
      <c r="H51" s="2">
        <v>0</v>
      </c>
      <c r="I51" s="2"/>
      <c r="M51" s="40"/>
      <c r="N51" s="64">
        <v>29860</v>
      </c>
      <c r="O51" s="65">
        <v>6.4505699999999999</v>
      </c>
    </row>
    <row r="52" spans="1:15" ht="13.5" customHeight="1" x14ac:dyDescent="0.25">
      <c r="A52" s="2"/>
      <c r="C52" s="11">
        <f t="shared" si="0"/>
        <v>30864</v>
      </c>
      <c r="D52" s="14">
        <f t="shared" si="1"/>
        <v>1984</v>
      </c>
      <c r="E52" s="38">
        <f t="shared" si="2"/>
        <v>3.4632299999999998E-2</v>
      </c>
      <c r="F52" s="13"/>
      <c r="G52" s="27"/>
      <c r="H52" s="2">
        <v>0</v>
      </c>
      <c r="I52" s="2"/>
      <c r="M52" s="40"/>
      <c r="N52" s="64">
        <v>29952</v>
      </c>
      <c r="O52" s="65">
        <v>3.5377999999999998</v>
      </c>
    </row>
    <row r="53" spans="1:15" ht="13.5" customHeight="1" x14ac:dyDescent="0.25">
      <c r="A53" s="2"/>
      <c r="C53" s="11">
        <f t="shared" si="0"/>
        <v>30956</v>
      </c>
      <c r="D53" s="14">
        <f t="shared" si="1"/>
        <v>1984</v>
      </c>
      <c r="E53" s="38">
        <f t="shared" si="2"/>
        <v>3.4334999999999997E-2</v>
      </c>
      <c r="F53" s="13"/>
      <c r="G53" s="27"/>
      <c r="H53" s="2">
        <v>0</v>
      </c>
      <c r="I53" s="2"/>
      <c r="M53" s="40"/>
      <c r="N53" s="64">
        <v>30042</v>
      </c>
      <c r="O53" s="65">
        <v>5.7387600000000001</v>
      </c>
    </row>
    <row r="54" spans="1:15" ht="13.5" customHeight="1" x14ac:dyDescent="0.25">
      <c r="A54" s="2"/>
      <c r="C54" s="11">
        <f t="shared" si="0"/>
        <v>31048</v>
      </c>
      <c r="D54" s="14">
        <f t="shared" si="1"/>
        <v>1985</v>
      </c>
      <c r="E54" s="38">
        <f t="shared" si="2"/>
        <v>3.6565500000000001E-2</v>
      </c>
      <c r="F54" s="13"/>
      <c r="G54" s="27"/>
      <c r="H54" s="2">
        <v>0</v>
      </c>
      <c r="I54" s="2"/>
      <c r="M54" s="40"/>
      <c r="N54" s="64">
        <v>30133</v>
      </c>
      <c r="O54" s="65">
        <v>6.8844700000000003</v>
      </c>
    </row>
    <row r="55" spans="1:15" ht="13.5" customHeight="1" x14ac:dyDescent="0.25">
      <c r="A55" s="2"/>
      <c r="C55" s="11">
        <f t="shared" si="0"/>
        <v>31138</v>
      </c>
      <c r="D55" s="14">
        <f t="shared" si="1"/>
        <v>1985</v>
      </c>
      <c r="E55" s="38">
        <f t="shared" si="2"/>
        <v>3.6197E-2</v>
      </c>
      <c r="F55" s="13"/>
      <c r="G55" s="27"/>
      <c r="H55" s="2">
        <v>0</v>
      </c>
      <c r="I55" s="2"/>
      <c r="M55" s="40"/>
      <c r="N55" s="64">
        <v>30225</v>
      </c>
      <c r="O55" s="65">
        <v>1.2272099999999999</v>
      </c>
    </row>
    <row r="56" spans="1:15" ht="13.5" customHeight="1" x14ac:dyDescent="0.25">
      <c r="A56" s="2"/>
      <c r="C56" s="11">
        <f t="shared" si="0"/>
        <v>31229</v>
      </c>
      <c r="D56" s="14">
        <f t="shared" si="1"/>
        <v>1985</v>
      </c>
      <c r="E56" s="38">
        <f t="shared" si="2"/>
        <v>2.48033E-2</v>
      </c>
      <c r="F56" s="13"/>
      <c r="G56" s="27"/>
      <c r="H56" s="2">
        <v>0</v>
      </c>
      <c r="I56" s="2"/>
      <c r="M56" s="40"/>
      <c r="N56" s="64">
        <v>30317</v>
      </c>
      <c r="O56" s="65">
        <v>0.27356000000000003</v>
      </c>
    </row>
    <row r="57" spans="1:15" ht="13.5" customHeight="1" x14ac:dyDescent="0.25">
      <c r="A57" s="2"/>
      <c r="C57" s="11">
        <f t="shared" si="0"/>
        <v>31321</v>
      </c>
      <c r="D57" s="14">
        <f t="shared" si="1"/>
        <v>1985</v>
      </c>
      <c r="E57" s="38">
        <f t="shared" si="2"/>
        <v>4.0571999999999997E-2</v>
      </c>
      <c r="F57" s="13"/>
      <c r="G57" s="27"/>
      <c r="H57" s="2">
        <v>0</v>
      </c>
      <c r="I57" s="2"/>
      <c r="M57" s="40"/>
      <c r="N57" s="64">
        <v>30407</v>
      </c>
      <c r="O57" s="65">
        <v>4.5979599999999996</v>
      </c>
    </row>
    <row r="58" spans="1:15" ht="13.5" customHeight="1" x14ac:dyDescent="0.25">
      <c r="A58" s="2"/>
      <c r="C58" s="11">
        <f t="shared" si="0"/>
        <v>31413</v>
      </c>
      <c r="D58" s="14">
        <f t="shared" si="1"/>
        <v>1986</v>
      </c>
      <c r="E58" s="38">
        <f t="shared" si="2"/>
        <v>2.0753400000000002E-2</v>
      </c>
      <c r="F58" s="13"/>
      <c r="G58" s="27"/>
      <c r="H58" s="2">
        <v>0</v>
      </c>
      <c r="I58" s="2"/>
      <c r="M58" s="40"/>
      <c r="N58" s="64">
        <v>30498</v>
      </c>
      <c r="O58" s="65">
        <v>3.8829199999999999</v>
      </c>
    </row>
    <row r="59" spans="1:15" ht="13.5" customHeight="1" x14ac:dyDescent="0.25">
      <c r="A59" s="2"/>
      <c r="C59" s="11">
        <f t="shared" si="0"/>
        <v>31503</v>
      </c>
      <c r="D59" s="14">
        <f t="shared" si="1"/>
        <v>1986</v>
      </c>
      <c r="E59" s="38">
        <f t="shared" si="2"/>
        <v>-1.95426E-2</v>
      </c>
      <c r="F59" s="13"/>
      <c r="G59" s="27"/>
      <c r="H59" s="2">
        <v>0</v>
      </c>
      <c r="I59" s="2"/>
      <c r="M59" s="40"/>
      <c r="N59" s="64">
        <v>30590</v>
      </c>
      <c r="O59" s="65">
        <v>3.9761799999999998</v>
      </c>
    </row>
    <row r="60" spans="1:15" ht="13.5" customHeight="1" x14ac:dyDescent="0.25">
      <c r="A60" s="2"/>
      <c r="C60" s="11">
        <f t="shared" si="0"/>
        <v>31594</v>
      </c>
      <c r="D60" s="14">
        <f t="shared" si="1"/>
        <v>1986</v>
      </c>
      <c r="E60" s="38">
        <f t="shared" si="2"/>
        <v>2.4395099999999999E-2</v>
      </c>
      <c r="F60" s="13"/>
      <c r="G60" s="27"/>
      <c r="H60" s="2">
        <v>0</v>
      </c>
      <c r="I60" s="2"/>
      <c r="M60" s="40"/>
      <c r="N60" s="64">
        <v>30682</v>
      </c>
      <c r="O60" s="65">
        <v>5.6298300000000001</v>
      </c>
    </row>
    <row r="61" spans="1:15" ht="13.5" customHeight="1" x14ac:dyDescent="0.25">
      <c r="A61" s="2"/>
      <c r="C61" s="11">
        <f t="shared" si="0"/>
        <v>31686</v>
      </c>
      <c r="D61" s="14">
        <f t="shared" si="1"/>
        <v>1986</v>
      </c>
      <c r="E61" s="38">
        <f t="shared" si="2"/>
        <v>2.78699E-2</v>
      </c>
      <c r="F61" s="13"/>
      <c r="G61" s="27"/>
      <c r="H61" s="2">
        <v>0</v>
      </c>
      <c r="I61" s="2"/>
      <c r="M61" s="40"/>
      <c r="N61" s="64">
        <v>30773</v>
      </c>
      <c r="O61" s="65">
        <v>3.7547700000000002</v>
      </c>
    </row>
    <row r="62" spans="1:15" ht="13.5" customHeight="1" x14ac:dyDescent="0.25">
      <c r="A62" s="2"/>
      <c r="C62" s="11">
        <f t="shared" si="0"/>
        <v>31778</v>
      </c>
      <c r="D62" s="14">
        <f t="shared" si="1"/>
        <v>1987</v>
      </c>
      <c r="E62" s="38">
        <f t="shared" si="2"/>
        <v>4.7978899999999998E-2</v>
      </c>
      <c r="F62" s="13"/>
      <c r="G62" s="27"/>
      <c r="H62" s="2">
        <v>0</v>
      </c>
      <c r="I62" s="2"/>
      <c r="M62" s="40"/>
      <c r="N62" s="64">
        <v>30864</v>
      </c>
      <c r="O62" s="65">
        <v>3.4632299999999998</v>
      </c>
    </row>
    <row r="63" spans="1:15" ht="13.5" customHeight="1" x14ac:dyDescent="0.25">
      <c r="A63" s="2"/>
      <c r="C63" s="11">
        <f t="shared" si="0"/>
        <v>31868</v>
      </c>
      <c r="D63" s="14">
        <f t="shared" si="1"/>
        <v>1987</v>
      </c>
      <c r="E63" s="38">
        <f t="shared" si="2"/>
        <v>4.5075999999999998E-2</v>
      </c>
      <c r="F63" s="13"/>
      <c r="G63" s="27"/>
      <c r="H63" s="2">
        <v>0</v>
      </c>
      <c r="I63" s="2"/>
      <c r="M63" s="40"/>
      <c r="N63" s="64">
        <v>30956</v>
      </c>
      <c r="O63" s="65">
        <v>3.4335</v>
      </c>
    </row>
    <row r="64" spans="1:15" ht="13.5" customHeight="1" x14ac:dyDescent="0.25">
      <c r="A64" s="2"/>
      <c r="C64" s="11">
        <f t="shared" si="0"/>
        <v>31959</v>
      </c>
      <c r="D64" s="14">
        <f t="shared" si="1"/>
        <v>1987</v>
      </c>
      <c r="E64" s="38">
        <f t="shared" si="2"/>
        <v>4.2229000000000003E-2</v>
      </c>
      <c r="F64" s="13"/>
      <c r="G64" s="27"/>
      <c r="H64" s="2">
        <v>0</v>
      </c>
      <c r="I64" s="2"/>
      <c r="M64" s="40"/>
      <c r="N64" s="64">
        <v>31048</v>
      </c>
      <c r="O64" s="65">
        <v>3.6565500000000002</v>
      </c>
    </row>
    <row r="65" spans="1:15" ht="13.5" customHeight="1" x14ac:dyDescent="0.25">
      <c r="A65" s="2"/>
      <c r="C65" s="11">
        <f t="shared" si="0"/>
        <v>32051</v>
      </c>
      <c r="D65" s="14">
        <f t="shared" si="1"/>
        <v>1987</v>
      </c>
      <c r="E65" s="38">
        <f t="shared" si="2"/>
        <v>3.7143099999999998E-2</v>
      </c>
      <c r="F65" s="13"/>
      <c r="G65" s="27"/>
      <c r="H65" s="2">
        <v>0</v>
      </c>
      <c r="I65" s="2"/>
      <c r="M65" s="40"/>
      <c r="N65" s="64">
        <v>31138</v>
      </c>
      <c r="O65" s="65">
        <v>3.6196999999999999</v>
      </c>
    </row>
    <row r="66" spans="1:15" ht="13.5" customHeight="1" x14ac:dyDescent="0.25">
      <c r="A66" s="2"/>
      <c r="C66" s="11">
        <f t="shared" si="0"/>
        <v>32143</v>
      </c>
      <c r="D66" s="14">
        <f t="shared" si="1"/>
        <v>1988</v>
      </c>
      <c r="E66" s="38">
        <f t="shared" si="2"/>
        <v>3.10928E-2</v>
      </c>
      <c r="F66" s="13"/>
      <c r="G66" s="27"/>
      <c r="H66" s="2">
        <v>0</v>
      </c>
      <c r="I66" s="2"/>
      <c r="M66" s="40"/>
      <c r="N66" s="64">
        <v>31229</v>
      </c>
      <c r="O66" s="65">
        <v>2.4803299999999999</v>
      </c>
    </row>
    <row r="67" spans="1:15" ht="13.5" customHeight="1" x14ac:dyDescent="0.25">
      <c r="A67" s="2"/>
      <c r="C67" s="11">
        <f t="shared" si="0"/>
        <v>32234</v>
      </c>
      <c r="D67" s="14">
        <f t="shared" si="1"/>
        <v>1988</v>
      </c>
      <c r="E67" s="38">
        <f t="shared" si="2"/>
        <v>4.5646300000000001E-2</v>
      </c>
      <c r="F67" s="13"/>
      <c r="G67" s="27"/>
      <c r="H67" s="2">
        <v>0</v>
      </c>
      <c r="I67" s="2"/>
      <c r="M67" s="40"/>
      <c r="N67" s="64">
        <v>31321</v>
      </c>
      <c r="O67" s="65">
        <v>4.0571999999999999</v>
      </c>
    </row>
    <row r="68" spans="1:15" ht="13.5" customHeight="1" x14ac:dyDescent="0.25">
      <c r="A68" s="2"/>
      <c r="C68" s="11">
        <f t="shared" si="0"/>
        <v>32325</v>
      </c>
      <c r="D68" s="14">
        <f t="shared" si="1"/>
        <v>1988</v>
      </c>
      <c r="E68" s="38">
        <f t="shared" si="2"/>
        <v>4.8460400000000001E-2</v>
      </c>
      <c r="F68" s="13"/>
      <c r="G68" s="27"/>
      <c r="H68" s="2">
        <v>0</v>
      </c>
      <c r="I68" s="2"/>
      <c r="M68" s="40"/>
      <c r="N68" s="64">
        <v>31413</v>
      </c>
      <c r="O68" s="65">
        <v>2.0753400000000002</v>
      </c>
    </row>
    <row r="69" spans="1:15" ht="13.5" customHeight="1" x14ac:dyDescent="0.25">
      <c r="A69" s="2"/>
      <c r="C69" s="11">
        <f t="shared" si="0"/>
        <v>32417</v>
      </c>
      <c r="D69" s="14">
        <f t="shared" si="1"/>
        <v>1988</v>
      </c>
      <c r="E69" s="38">
        <f t="shared" si="2"/>
        <v>4.3460499999999999E-2</v>
      </c>
      <c r="F69" s="13"/>
      <c r="G69" s="27"/>
      <c r="H69" s="2">
        <v>0</v>
      </c>
      <c r="I69" s="2"/>
      <c r="M69" s="40"/>
      <c r="N69" s="64">
        <v>31503</v>
      </c>
      <c r="O69" s="65">
        <v>-1.9542600000000001</v>
      </c>
    </row>
    <row r="70" spans="1:15" ht="13.5" customHeight="1" x14ac:dyDescent="0.25">
      <c r="A70" s="2"/>
      <c r="C70" s="11">
        <f t="shared" si="0"/>
        <v>32509</v>
      </c>
      <c r="D70" s="14">
        <f t="shared" si="1"/>
        <v>1989</v>
      </c>
      <c r="E70" s="38">
        <f t="shared" si="2"/>
        <v>4.5196699999999999E-2</v>
      </c>
      <c r="F70" s="13"/>
      <c r="G70" s="27"/>
      <c r="H70" s="2">
        <v>0</v>
      </c>
      <c r="I70" s="2"/>
      <c r="M70" s="40"/>
      <c r="N70" s="64">
        <v>31594</v>
      </c>
      <c r="O70" s="65">
        <v>2.4395099999999998</v>
      </c>
    </row>
    <row r="71" spans="1:15" ht="13.5" customHeight="1" x14ac:dyDescent="0.25">
      <c r="A71" s="2"/>
      <c r="C71" s="11">
        <f t="shared" si="0"/>
        <v>32599</v>
      </c>
      <c r="D71" s="14">
        <f t="shared" si="1"/>
        <v>1989</v>
      </c>
      <c r="E71" s="38">
        <f t="shared" si="2"/>
        <v>6.4118800000000004E-2</v>
      </c>
      <c r="F71" s="13"/>
      <c r="G71" s="27"/>
      <c r="H71" s="2">
        <v>0</v>
      </c>
      <c r="I71" s="2"/>
      <c r="M71" s="40"/>
      <c r="N71" s="64">
        <v>31686</v>
      </c>
      <c r="O71" s="65">
        <v>2.7869899999999999</v>
      </c>
    </row>
    <row r="72" spans="1:15" ht="13.5" customHeight="1" x14ac:dyDescent="0.25">
      <c r="A72" s="2"/>
      <c r="C72" s="11">
        <f t="shared" si="0"/>
        <v>32690</v>
      </c>
      <c r="D72" s="14">
        <f t="shared" si="1"/>
        <v>1989</v>
      </c>
      <c r="E72" s="38">
        <f t="shared" si="2"/>
        <v>3.1164399999999998E-2</v>
      </c>
      <c r="F72" s="13"/>
      <c r="G72" s="27"/>
      <c r="H72" s="2">
        <v>0</v>
      </c>
      <c r="I72" s="2"/>
      <c r="M72" s="40"/>
      <c r="N72" s="64">
        <v>31778</v>
      </c>
      <c r="O72" s="65">
        <v>4.7978899999999998</v>
      </c>
    </row>
    <row r="73" spans="1:15" ht="13.5" customHeight="1" x14ac:dyDescent="0.25">
      <c r="A73" s="2"/>
      <c r="C73" s="11">
        <f t="shared" si="0"/>
        <v>32782</v>
      </c>
      <c r="D73" s="14">
        <f t="shared" si="1"/>
        <v>1989</v>
      </c>
      <c r="E73" s="38">
        <f t="shared" si="2"/>
        <v>4.0468799999999999E-2</v>
      </c>
      <c r="F73" s="13"/>
      <c r="G73" s="27"/>
      <c r="H73" s="2">
        <v>0</v>
      </c>
      <c r="I73" s="2"/>
      <c r="M73" s="40"/>
      <c r="N73" s="64">
        <v>31868</v>
      </c>
      <c r="O73" s="65">
        <v>4.5076000000000001</v>
      </c>
    </row>
    <row r="74" spans="1:15" ht="13.5" customHeight="1" x14ac:dyDescent="0.25">
      <c r="A74" s="2"/>
      <c r="C74" s="11">
        <f t="shared" si="0"/>
        <v>32874</v>
      </c>
      <c r="D74" s="14">
        <f t="shared" si="1"/>
        <v>1990</v>
      </c>
      <c r="E74" s="38">
        <f t="shared" si="2"/>
        <v>6.8249000000000004E-2</v>
      </c>
      <c r="F74" s="13"/>
      <c r="G74" s="27"/>
      <c r="H74" s="2">
        <v>0</v>
      </c>
      <c r="I74" s="2"/>
      <c r="M74" s="40"/>
      <c r="N74" s="64">
        <v>31959</v>
      </c>
      <c r="O74" s="65">
        <v>4.2229000000000001</v>
      </c>
    </row>
    <row r="75" spans="1:15" ht="13.5" customHeight="1" x14ac:dyDescent="0.25">
      <c r="A75" s="2"/>
      <c r="C75" s="11">
        <f t="shared" si="0"/>
        <v>32964</v>
      </c>
      <c r="D75" s="14">
        <f t="shared" si="1"/>
        <v>1990</v>
      </c>
      <c r="E75" s="38">
        <f t="shared" si="2"/>
        <v>3.9389E-2</v>
      </c>
      <c r="F75" s="13"/>
      <c r="G75" s="27"/>
      <c r="H75" s="2">
        <v>0</v>
      </c>
      <c r="I75" s="2"/>
      <c r="M75" s="40"/>
      <c r="N75" s="64">
        <v>32051</v>
      </c>
      <c r="O75" s="65">
        <v>3.7143099999999998</v>
      </c>
    </row>
    <row r="76" spans="1:15" ht="13.5" customHeight="1" x14ac:dyDescent="0.25">
      <c r="A76" s="2"/>
      <c r="C76" s="11">
        <f t="shared" si="0"/>
        <v>33055</v>
      </c>
      <c r="D76" s="14">
        <f t="shared" si="1"/>
        <v>1990</v>
      </c>
      <c r="E76" s="38">
        <f t="shared" si="2"/>
        <v>6.8489899999999992E-2</v>
      </c>
      <c r="F76" s="13"/>
      <c r="G76" s="27"/>
      <c r="H76" s="2">
        <v>0</v>
      </c>
      <c r="I76" s="2"/>
      <c r="M76" s="40"/>
      <c r="N76" s="64">
        <v>32143</v>
      </c>
      <c r="O76" s="65">
        <v>3.10928</v>
      </c>
    </row>
    <row r="77" spans="1:15" ht="13.5" customHeight="1" x14ac:dyDescent="0.25">
      <c r="A77" s="2"/>
      <c r="C77" s="11">
        <f t="shared" si="0"/>
        <v>33147</v>
      </c>
      <c r="D77" s="14">
        <f t="shared" si="1"/>
        <v>1990</v>
      </c>
      <c r="E77" s="38">
        <f t="shared" si="2"/>
        <v>6.7366800000000004E-2</v>
      </c>
      <c r="F77" s="13"/>
      <c r="G77" s="27"/>
      <c r="H77" s="2">
        <v>0</v>
      </c>
      <c r="I77" s="2"/>
      <c r="M77" s="40"/>
      <c r="N77" s="64">
        <v>32234</v>
      </c>
      <c r="O77" s="65">
        <v>4.5646300000000002</v>
      </c>
    </row>
    <row r="78" spans="1:15" ht="13.5" customHeight="1" x14ac:dyDescent="0.25">
      <c r="A78" s="2"/>
      <c r="C78" s="11">
        <f t="shared" si="0"/>
        <v>33239</v>
      </c>
      <c r="D78" s="14">
        <f t="shared" si="1"/>
        <v>1991</v>
      </c>
      <c r="E78" s="38">
        <f t="shared" si="2"/>
        <v>2.9791500000000002E-2</v>
      </c>
      <c r="F78" s="13"/>
      <c r="G78" s="27"/>
      <c r="H78" s="2">
        <v>0</v>
      </c>
      <c r="I78" s="2"/>
      <c r="M78" s="40"/>
      <c r="N78" s="64">
        <v>32325</v>
      </c>
      <c r="O78" s="65">
        <v>4.8460400000000003</v>
      </c>
    </row>
    <row r="79" spans="1:15" ht="13.5" customHeight="1" x14ac:dyDescent="0.25">
      <c r="A79" s="2"/>
      <c r="C79" s="11">
        <f t="shared" si="0"/>
        <v>33329</v>
      </c>
      <c r="D79" s="14">
        <f t="shared" si="1"/>
        <v>1991</v>
      </c>
      <c r="E79" s="38">
        <f t="shared" si="2"/>
        <v>2.3674499999999998E-2</v>
      </c>
      <c r="F79" s="13"/>
      <c r="G79" s="27"/>
      <c r="H79" s="2">
        <v>0</v>
      </c>
      <c r="I79" s="2"/>
      <c r="M79" s="40"/>
      <c r="N79" s="64">
        <v>32417</v>
      </c>
      <c r="O79" s="65">
        <v>4.34605</v>
      </c>
    </row>
    <row r="80" spans="1:15" ht="13.5" customHeight="1" x14ac:dyDescent="0.25">
      <c r="A80" s="2"/>
      <c r="C80" s="11">
        <f t="shared" si="0"/>
        <v>33420</v>
      </c>
      <c r="D80" s="14">
        <f t="shared" si="1"/>
        <v>1991</v>
      </c>
      <c r="E80" s="38">
        <f t="shared" si="2"/>
        <v>3.0363899999999999E-2</v>
      </c>
      <c r="F80" s="13"/>
      <c r="G80" s="27"/>
      <c r="H80" s="2">
        <v>0</v>
      </c>
      <c r="I80" s="2"/>
      <c r="M80" s="40"/>
      <c r="N80" s="64">
        <v>32509</v>
      </c>
      <c r="O80" s="65">
        <v>4.5196699999999996</v>
      </c>
    </row>
    <row r="81" spans="1:15" ht="13.5" customHeight="1" x14ac:dyDescent="0.25">
      <c r="A81" s="2"/>
      <c r="C81" s="11">
        <f t="shared" si="0"/>
        <v>33512</v>
      </c>
      <c r="D81" s="14">
        <f t="shared" si="1"/>
        <v>1991</v>
      </c>
      <c r="E81" s="38">
        <f t="shared" si="2"/>
        <v>3.3040300000000002E-2</v>
      </c>
      <c r="F81" s="13"/>
      <c r="G81" s="27"/>
      <c r="H81" s="2">
        <v>0</v>
      </c>
      <c r="I81" s="2"/>
      <c r="M81" s="40"/>
      <c r="N81" s="64">
        <v>32599</v>
      </c>
      <c r="O81" s="65">
        <v>6.41188</v>
      </c>
    </row>
    <row r="82" spans="1:15" ht="13.5" customHeight="1" x14ac:dyDescent="0.25">
      <c r="A82" s="2"/>
      <c r="C82" s="11">
        <f t="shared" si="0"/>
        <v>33604</v>
      </c>
      <c r="D82" s="14">
        <f t="shared" si="1"/>
        <v>1992</v>
      </c>
      <c r="E82" s="38">
        <f t="shared" si="2"/>
        <v>2.7033399999999999E-2</v>
      </c>
      <c r="F82" s="13"/>
      <c r="G82" s="27"/>
      <c r="H82" s="2">
        <v>0</v>
      </c>
      <c r="I82" s="2"/>
      <c r="M82" s="40"/>
      <c r="N82" s="64">
        <v>32690</v>
      </c>
      <c r="O82" s="65">
        <v>3.1164399999999999</v>
      </c>
    </row>
    <row r="83" spans="1:15" ht="13.5" customHeight="1" x14ac:dyDescent="0.25">
      <c r="A83" s="2"/>
      <c r="C83" s="11">
        <f t="shared" si="0"/>
        <v>33695</v>
      </c>
      <c r="D83" s="14">
        <f t="shared" si="1"/>
        <v>1992</v>
      </c>
      <c r="E83" s="38">
        <f t="shared" si="2"/>
        <v>3.0632299999999998E-2</v>
      </c>
      <c r="F83" s="13"/>
      <c r="G83" s="27"/>
      <c r="H83" s="2">
        <v>0</v>
      </c>
      <c r="I83" s="2"/>
      <c r="M83" s="40"/>
      <c r="N83" s="64">
        <v>32782</v>
      </c>
      <c r="O83" s="65">
        <v>4.0468799999999998</v>
      </c>
    </row>
    <row r="84" spans="1:15" ht="13.5" customHeight="1" x14ac:dyDescent="0.25">
      <c r="A84" s="2"/>
      <c r="C84" s="11">
        <f t="shared" si="0"/>
        <v>33786</v>
      </c>
      <c r="D84" s="14">
        <f t="shared" si="1"/>
        <v>1992</v>
      </c>
      <c r="E84" s="38">
        <f t="shared" si="2"/>
        <v>3.0427900000000001E-2</v>
      </c>
      <c r="F84" s="13"/>
      <c r="G84" s="27"/>
      <c r="H84" s="2">
        <v>0</v>
      </c>
      <c r="I84" s="2"/>
      <c r="M84" s="40"/>
      <c r="N84" s="64">
        <v>32874</v>
      </c>
      <c r="O84" s="65">
        <v>6.8249000000000004</v>
      </c>
    </row>
    <row r="85" spans="1:15" ht="13.5" customHeight="1" x14ac:dyDescent="0.25">
      <c r="A85" s="2"/>
      <c r="C85" s="11">
        <f t="shared" si="0"/>
        <v>33878</v>
      </c>
      <c r="D85" s="14">
        <f t="shared" si="1"/>
        <v>1992</v>
      </c>
      <c r="E85" s="38">
        <f t="shared" si="2"/>
        <v>3.4875900000000001E-2</v>
      </c>
      <c r="F85" s="13"/>
      <c r="G85" s="27"/>
      <c r="H85" s="2">
        <v>0</v>
      </c>
      <c r="I85" s="2"/>
      <c r="M85" s="40"/>
      <c r="N85" s="64">
        <v>32964</v>
      </c>
      <c r="O85" s="65">
        <v>3.9388999999999998</v>
      </c>
    </row>
    <row r="86" spans="1:15" ht="13.5" customHeight="1" x14ac:dyDescent="0.25">
      <c r="A86" s="2"/>
      <c r="C86" s="11">
        <f t="shared" si="0"/>
        <v>33970</v>
      </c>
      <c r="D86" s="14">
        <f t="shared" si="1"/>
        <v>1993</v>
      </c>
      <c r="E86" s="38">
        <f t="shared" si="2"/>
        <v>2.9014500000000002E-2</v>
      </c>
      <c r="F86" s="13"/>
      <c r="G86" s="27"/>
      <c r="H86" s="2">
        <v>0</v>
      </c>
      <c r="I86" s="2"/>
      <c r="M86" s="40"/>
      <c r="N86" s="64">
        <v>33055</v>
      </c>
      <c r="O86" s="65">
        <v>6.8489899999999997</v>
      </c>
    </row>
    <row r="87" spans="1:15" ht="13.5" customHeight="1" x14ac:dyDescent="0.25">
      <c r="A87" s="2"/>
      <c r="C87" s="11">
        <f t="shared" si="0"/>
        <v>34060</v>
      </c>
      <c r="D87" s="14">
        <f t="shared" si="1"/>
        <v>1993</v>
      </c>
      <c r="E87" s="38">
        <f t="shared" si="2"/>
        <v>2.8777799999999999E-2</v>
      </c>
      <c r="F87" s="13"/>
      <c r="G87" s="27"/>
      <c r="H87" s="2">
        <v>0</v>
      </c>
      <c r="I87" s="2"/>
      <c r="M87" s="40"/>
      <c r="N87" s="64">
        <v>33147</v>
      </c>
      <c r="O87" s="65">
        <v>6.7366799999999998</v>
      </c>
    </row>
    <row r="88" spans="1:15" ht="13.5" customHeight="1" x14ac:dyDescent="0.25">
      <c r="A88" s="2"/>
      <c r="C88" s="11">
        <f t="shared" si="0"/>
        <v>34151</v>
      </c>
      <c r="D88" s="14">
        <f t="shared" si="1"/>
        <v>1993</v>
      </c>
      <c r="E88" s="38">
        <f t="shared" si="2"/>
        <v>1.8472200000000001E-2</v>
      </c>
      <c r="F88" s="13"/>
      <c r="G88" s="27"/>
      <c r="H88" s="2">
        <v>0</v>
      </c>
      <c r="I88" s="2"/>
      <c r="M88" s="40"/>
      <c r="N88" s="64">
        <v>33239</v>
      </c>
      <c r="O88" s="65">
        <v>2.9791500000000002</v>
      </c>
    </row>
    <row r="89" spans="1:15" ht="13.5" customHeight="1" x14ac:dyDescent="0.25">
      <c r="A89" s="2"/>
      <c r="C89" s="11">
        <f t="shared" si="0"/>
        <v>34243</v>
      </c>
      <c r="D89" s="14">
        <f t="shared" si="1"/>
        <v>1993</v>
      </c>
      <c r="E89" s="38">
        <f t="shared" si="2"/>
        <v>3.3020100000000004E-2</v>
      </c>
      <c r="F89" s="13"/>
      <c r="G89" s="27"/>
      <c r="H89" s="2">
        <v>0</v>
      </c>
      <c r="I89" s="2"/>
      <c r="M89" s="40"/>
      <c r="N89" s="64">
        <v>33329</v>
      </c>
      <c r="O89" s="65">
        <v>2.3674499999999998</v>
      </c>
    </row>
    <row r="90" spans="1:15" ht="13.5" customHeight="1" x14ac:dyDescent="0.25">
      <c r="A90" s="2"/>
      <c r="C90" s="11">
        <f t="shared" si="0"/>
        <v>34335</v>
      </c>
      <c r="D90" s="14">
        <f t="shared" si="1"/>
        <v>1994</v>
      </c>
      <c r="E90" s="38">
        <f t="shared" si="2"/>
        <v>2.0036499999999999E-2</v>
      </c>
      <c r="F90" s="13"/>
      <c r="G90" s="27"/>
      <c r="H90" s="2">
        <v>0</v>
      </c>
      <c r="I90" s="2"/>
      <c r="M90" s="40"/>
      <c r="N90" s="64">
        <v>33420</v>
      </c>
      <c r="O90" s="65">
        <v>3.0363899999999999</v>
      </c>
    </row>
    <row r="91" spans="1:15" ht="13.5" customHeight="1" x14ac:dyDescent="0.25">
      <c r="A91" s="2"/>
      <c r="C91" s="11">
        <f t="shared" si="0"/>
        <v>34425</v>
      </c>
      <c r="D91" s="14">
        <f t="shared" si="1"/>
        <v>1994</v>
      </c>
      <c r="E91" s="38">
        <f t="shared" si="2"/>
        <v>2.2648799999999997E-2</v>
      </c>
      <c r="F91" s="13"/>
      <c r="G91" s="27"/>
      <c r="H91" s="2">
        <v>0</v>
      </c>
      <c r="I91" s="2"/>
      <c r="M91" s="40"/>
      <c r="N91" s="64">
        <v>33512</v>
      </c>
      <c r="O91" s="65">
        <v>3.30403</v>
      </c>
    </row>
    <row r="92" spans="1:15" ht="13.5" customHeight="1" x14ac:dyDescent="0.25">
      <c r="A92" s="2"/>
      <c r="C92" s="11">
        <f t="shared" si="0"/>
        <v>34516</v>
      </c>
      <c r="D92" s="14">
        <f t="shared" si="1"/>
        <v>1994</v>
      </c>
      <c r="E92" s="38">
        <f t="shared" si="2"/>
        <v>3.68922E-2</v>
      </c>
      <c r="F92" s="13"/>
      <c r="G92" s="27"/>
      <c r="H92" s="2">
        <v>0</v>
      </c>
      <c r="I92" s="2"/>
      <c r="M92" s="40"/>
      <c r="N92" s="64">
        <v>33604</v>
      </c>
      <c r="O92" s="65">
        <v>2.7033399999999999</v>
      </c>
    </row>
    <row r="93" spans="1:15" ht="13.5" customHeight="1" x14ac:dyDescent="0.25">
      <c r="A93" s="2"/>
      <c r="C93" s="11">
        <f t="shared" si="0"/>
        <v>34608</v>
      </c>
      <c r="D93" s="14">
        <f t="shared" si="1"/>
        <v>1994</v>
      </c>
      <c r="E93" s="38">
        <f t="shared" si="2"/>
        <v>2.3223299999999999E-2</v>
      </c>
      <c r="F93" s="13"/>
      <c r="G93" s="27"/>
      <c r="H93" s="2">
        <v>0</v>
      </c>
      <c r="I93" s="2"/>
      <c r="M93" s="40"/>
      <c r="N93" s="64">
        <v>33695</v>
      </c>
      <c r="O93" s="65">
        <v>3.0632299999999999</v>
      </c>
    </row>
    <row r="94" spans="1:15" ht="13.5" customHeight="1" x14ac:dyDescent="0.25">
      <c r="A94" s="2"/>
      <c r="C94" s="11">
        <f t="shared" si="0"/>
        <v>34700</v>
      </c>
      <c r="D94" s="14">
        <f t="shared" si="1"/>
        <v>1995</v>
      </c>
      <c r="E94" s="38">
        <f t="shared" si="2"/>
        <v>2.9271600000000002E-2</v>
      </c>
      <c r="F94" s="13"/>
      <c r="G94" s="27"/>
      <c r="H94" s="2">
        <v>0</v>
      </c>
      <c r="I94" s="2"/>
      <c r="M94" s="40"/>
      <c r="N94" s="64">
        <v>33786</v>
      </c>
      <c r="O94" s="65">
        <v>3.0427900000000001</v>
      </c>
    </row>
    <row r="95" spans="1:15" ht="13.5" customHeight="1" x14ac:dyDescent="0.25">
      <c r="A95" s="2"/>
      <c r="C95" s="11">
        <f t="shared" si="0"/>
        <v>34790</v>
      </c>
      <c r="D95" s="14">
        <f t="shared" si="1"/>
        <v>1995</v>
      </c>
      <c r="E95" s="38">
        <f t="shared" si="2"/>
        <v>3.2558200000000002E-2</v>
      </c>
      <c r="F95" s="13"/>
      <c r="G95" s="27"/>
      <c r="H95" s="2">
        <v>0</v>
      </c>
      <c r="I95" s="2"/>
      <c r="M95" s="40"/>
      <c r="N95" s="64">
        <v>33878</v>
      </c>
      <c r="O95" s="65">
        <v>3.48759</v>
      </c>
    </row>
    <row r="96" spans="1:15" ht="13.5" customHeight="1" x14ac:dyDescent="0.25">
      <c r="A96" s="2"/>
      <c r="C96" s="11">
        <f t="shared" si="0"/>
        <v>34881</v>
      </c>
      <c r="D96" s="14">
        <f t="shared" si="1"/>
        <v>1995</v>
      </c>
      <c r="E96" s="38">
        <f t="shared" si="2"/>
        <v>2.0120300000000001E-2</v>
      </c>
      <c r="F96" s="13"/>
      <c r="G96" s="27"/>
      <c r="H96" s="2">
        <v>0</v>
      </c>
      <c r="I96" s="2"/>
      <c r="M96" s="40"/>
      <c r="N96" s="64">
        <v>33970</v>
      </c>
      <c r="O96" s="65">
        <v>2.9014500000000001</v>
      </c>
    </row>
    <row r="97" spans="1:15" ht="13.5" customHeight="1" x14ac:dyDescent="0.25">
      <c r="A97" s="2"/>
      <c r="C97" s="11">
        <f t="shared" si="0"/>
        <v>34973</v>
      </c>
      <c r="D97" s="14">
        <f t="shared" si="1"/>
        <v>1995</v>
      </c>
      <c r="E97" s="38">
        <f t="shared" si="2"/>
        <v>2.1737600000000003E-2</v>
      </c>
      <c r="F97" s="13"/>
      <c r="G97" s="27"/>
      <c r="H97" s="2">
        <v>0</v>
      </c>
      <c r="I97" s="2"/>
      <c r="M97" s="40"/>
      <c r="N97" s="64">
        <v>34060</v>
      </c>
      <c r="O97" s="65">
        <v>2.87778</v>
      </c>
    </row>
    <row r="98" spans="1:15" ht="13.5" customHeight="1" x14ac:dyDescent="0.25">
      <c r="A98" s="2"/>
      <c r="C98" s="11">
        <f t="shared" si="0"/>
        <v>35065</v>
      </c>
      <c r="D98" s="14">
        <f t="shared" si="1"/>
        <v>1996</v>
      </c>
      <c r="E98" s="38">
        <f t="shared" si="2"/>
        <v>3.5418499999999999E-2</v>
      </c>
      <c r="F98" s="13"/>
      <c r="G98" s="27"/>
      <c r="H98" s="2">
        <v>0</v>
      </c>
      <c r="I98" s="2"/>
      <c r="M98" s="40"/>
      <c r="N98" s="64">
        <v>34151</v>
      </c>
      <c r="O98" s="65">
        <v>1.8472200000000001</v>
      </c>
    </row>
    <row r="99" spans="1:15" ht="13.5" customHeight="1" x14ac:dyDescent="0.25">
      <c r="A99" s="2"/>
      <c r="C99" s="11">
        <f t="shared" si="0"/>
        <v>35156</v>
      </c>
      <c r="D99" s="14">
        <f t="shared" si="1"/>
        <v>1996</v>
      </c>
      <c r="E99" s="38">
        <f t="shared" si="2"/>
        <v>3.4238200000000003E-2</v>
      </c>
      <c r="F99" s="13"/>
      <c r="G99" s="27"/>
      <c r="H99" s="2">
        <v>0</v>
      </c>
      <c r="I99" s="2"/>
      <c r="M99" s="40"/>
      <c r="N99" s="64">
        <v>34243</v>
      </c>
      <c r="O99" s="65">
        <v>3.3020100000000001</v>
      </c>
    </row>
    <row r="100" spans="1:15" ht="13.5" customHeight="1" x14ac:dyDescent="0.25">
      <c r="A100" s="2"/>
      <c r="C100" s="11">
        <f t="shared" si="0"/>
        <v>35247</v>
      </c>
      <c r="D100" s="14">
        <f t="shared" si="1"/>
        <v>1996</v>
      </c>
      <c r="E100" s="38">
        <f t="shared" si="2"/>
        <v>2.2951899999999997E-2</v>
      </c>
      <c r="F100" s="13"/>
      <c r="G100" s="27"/>
      <c r="H100" s="2">
        <v>0</v>
      </c>
      <c r="I100" s="2"/>
      <c r="M100" s="40"/>
      <c r="N100" s="64">
        <v>34335</v>
      </c>
      <c r="O100" s="65">
        <v>2.0036499999999999</v>
      </c>
    </row>
    <row r="101" spans="1:15" ht="13.5" customHeight="1" x14ac:dyDescent="0.25">
      <c r="A101" s="2"/>
      <c r="C101" s="11">
        <f t="shared" si="0"/>
        <v>35339</v>
      </c>
      <c r="D101" s="14">
        <f t="shared" si="1"/>
        <v>1996</v>
      </c>
      <c r="E101" s="38">
        <f t="shared" si="2"/>
        <v>3.46114E-2</v>
      </c>
      <c r="F101" s="13"/>
      <c r="G101" s="27"/>
      <c r="H101" s="2">
        <v>0</v>
      </c>
      <c r="I101" s="2"/>
      <c r="M101" s="40"/>
      <c r="N101" s="64">
        <v>34425</v>
      </c>
      <c r="O101" s="65">
        <v>2.2648799999999998</v>
      </c>
    </row>
    <row r="102" spans="1:15" ht="13.5" customHeight="1" x14ac:dyDescent="0.25">
      <c r="A102" s="2"/>
      <c r="C102" s="11">
        <f t="shared" si="0"/>
        <v>35431</v>
      </c>
      <c r="D102" s="14">
        <f t="shared" si="1"/>
        <v>1997</v>
      </c>
      <c r="E102" s="38">
        <f t="shared" si="2"/>
        <v>2.4279099999999998E-2</v>
      </c>
      <c r="F102" s="13"/>
      <c r="G102" s="27"/>
      <c r="H102" s="2">
        <v>0</v>
      </c>
      <c r="I102" s="2"/>
      <c r="M102" s="40"/>
      <c r="N102" s="64">
        <v>34516</v>
      </c>
      <c r="O102" s="65">
        <v>3.6892200000000002</v>
      </c>
    </row>
    <row r="103" spans="1:15" ht="13.5" customHeight="1" x14ac:dyDescent="0.25">
      <c r="A103" s="2"/>
      <c r="C103" s="11">
        <f t="shared" si="0"/>
        <v>35521</v>
      </c>
      <c r="D103" s="14">
        <f t="shared" si="1"/>
        <v>1997</v>
      </c>
      <c r="E103" s="38">
        <f t="shared" si="2"/>
        <v>9.1854999999999992E-3</v>
      </c>
      <c r="F103" s="13"/>
      <c r="G103" s="27"/>
      <c r="H103" s="2">
        <v>0</v>
      </c>
      <c r="I103" s="2"/>
      <c r="M103" s="40"/>
      <c r="N103" s="64">
        <v>34608</v>
      </c>
      <c r="O103" s="65">
        <v>2.32233</v>
      </c>
    </row>
    <row r="104" spans="1:15" ht="13.5" customHeight="1" x14ac:dyDescent="0.25">
      <c r="A104" s="2"/>
      <c r="C104" s="11">
        <f t="shared" si="0"/>
        <v>35612</v>
      </c>
      <c r="D104" s="14">
        <f t="shared" si="1"/>
        <v>1997</v>
      </c>
      <c r="E104" s="38">
        <f t="shared" si="2"/>
        <v>1.9950200000000001E-2</v>
      </c>
      <c r="F104" s="13"/>
      <c r="G104" s="27"/>
      <c r="H104" s="2">
        <v>0</v>
      </c>
      <c r="I104" s="2"/>
      <c r="M104" s="40"/>
      <c r="N104" s="64">
        <v>34700</v>
      </c>
      <c r="O104" s="65">
        <v>2.9271600000000002</v>
      </c>
    </row>
    <row r="105" spans="1:15" ht="13.5" customHeight="1" x14ac:dyDescent="0.25">
      <c r="A105" s="2"/>
      <c r="C105" s="11">
        <f t="shared" si="0"/>
        <v>35704</v>
      </c>
      <c r="D105" s="14">
        <f t="shared" si="1"/>
        <v>1997</v>
      </c>
      <c r="E105" s="38">
        <f t="shared" si="2"/>
        <v>2.1509200000000003E-2</v>
      </c>
      <c r="F105" s="13"/>
      <c r="G105" s="27"/>
      <c r="H105" s="2">
        <v>0</v>
      </c>
      <c r="I105" s="2"/>
      <c r="M105" s="40"/>
      <c r="N105" s="64">
        <v>34790</v>
      </c>
      <c r="O105" s="65">
        <v>3.2558199999999999</v>
      </c>
    </row>
    <row r="106" spans="1:15" ht="13.5" customHeight="1" x14ac:dyDescent="0.25">
      <c r="A106" s="2"/>
      <c r="C106" s="11">
        <f t="shared" si="0"/>
        <v>35796</v>
      </c>
      <c r="D106" s="14">
        <f t="shared" si="1"/>
        <v>1998</v>
      </c>
      <c r="E106" s="38">
        <f t="shared" si="2"/>
        <v>8.2307000000000005E-3</v>
      </c>
      <c r="F106" s="13"/>
      <c r="G106" s="27"/>
      <c r="H106" s="2">
        <v>0</v>
      </c>
      <c r="I106" s="2"/>
      <c r="M106" s="40"/>
      <c r="N106" s="64">
        <v>34881</v>
      </c>
      <c r="O106" s="65">
        <v>2.0120300000000002</v>
      </c>
    </row>
    <row r="107" spans="1:15" ht="13.5" customHeight="1" x14ac:dyDescent="0.25">
      <c r="A107" s="2"/>
      <c r="C107" s="11">
        <f t="shared" si="0"/>
        <v>35886</v>
      </c>
      <c r="D107" s="14">
        <f t="shared" si="1"/>
        <v>1998</v>
      </c>
      <c r="E107" s="38">
        <f t="shared" si="2"/>
        <v>1.31389E-2</v>
      </c>
      <c r="F107" s="13"/>
      <c r="G107" s="27"/>
      <c r="H107" s="2">
        <v>0</v>
      </c>
      <c r="I107" s="2"/>
      <c r="M107" s="40"/>
      <c r="N107" s="64">
        <v>34973</v>
      </c>
      <c r="O107" s="65">
        <v>2.1737600000000001</v>
      </c>
    </row>
    <row r="108" spans="1:15" ht="13.5" customHeight="1" x14ac:dyDescent="0.25">
      <c r="A108" s="2"/>
      <c r="C108" s="11">
        <f t="shared" si="0"/>
        <v>35977</v>
      </c>
      <c r="D108" s="14">
        <f t="shared" si="1"/>
        <v>1998</v>
      </c>
      <c r="E108" s="38">
        <f t="shared" si="2"/>
        <v>2.0472600000000001E-2</v>
      </c>
      <c r="F108" s="13"/>
      <c r="G108" s="27"/>
      <c r="H108" s="2">
        <v>0</v>
      </c>
      <c r="I108" s="2"/>
      <c r="M108" s="40"/>
      <c r="N108" s="64">
        <v>35065</v>
      </c>
      <c r="O108" s="65">
        <v>3.5418500000000002</v>
      </c>
    </row>
    <row r="109" spans="1:15" ht="13.5" customHeight="1" x14ac:dyDescent="0.25">
      <c r="A109" s="2"/>
      <c r="C109" s="11">
        <f t="shared" si="0"/>
        <v>36069</v>
      </c>
      <c r="D109" s="14">
        <f t="shared" si="1"/>
        <v>1998</v>
      </c>
      <c r="E109" s="38">
        <f t="shared" si="2"/>
        <v>1.8711500000000002E-2</v>
      </c>
      <c r="F109" s="13"/>
      <c r="G109" s="27"/>
      <c r="H109" s="2">
        <v>0</v>
      </c>
      <c r="I109" s="2"/>
      <c r="M109" s="40"/>
      <c r="N109" s="64">
        <v>35156</v>
      </c>
      <c r="O109" s="65">
        <v>3.4238200000000001</v>
      </c>
    </row>
    <row r="110" spans="1:15" ht="13.5" customHeight="1" x14ac:dyDescent="0.25">
      <c r="A110" s="2"/>
      <c r="C110" s="11">
        <f t="shared" si="0"/>
        <v>36161</v>
      </c>
      <c r="D110" s="14">
        <f t="shared" si="1"/>
        <v>1999</v>
      </c>
      <c r="E110" s="38">
        <f t="shared" si="2"/>
        <v>1.45956E-2</v>
      </c>
      <c r="F110" s="13"/>
      <c r="G110" s="27"/>
      <c r="H110" s="2">
        <v>0</v>
      </c>
      <c r="I110" s="2"/>
      <c r="M110" s="40"/>
      <c r="N110" s="64">
        <v>35247</v>
      </c>
      <c r="O110" s="65">
        <v>2.2951899999999998</v>
      </c>
    </row>
    <row r="111" spans="1:15" ht="13.5" customHeight="1" x14ac:dyDescent="0.25">
      <c r="A111" s="2"/>
      <c r="C111" s="11">
        <f t="shared" si="0"/>
        <v>36251</v>
      </c>
      <c r="D111" s="14">
        <f t="shared" si="1"/>
        <v>1999</v>
      </c>
      <c r="E111" s="38">
        <f t="shared" si="2"/>
        <v>2.9852E-2</v>
      </c>
      <c r="F111" s="13"/>
      <c r="G111" s="27"/>
      <c r="H111" s="2">
        <v>0</v>
      </c>
      <c r="I111" s="2"/>
      <c r="M111" s="40"/>
      <c r="N111" s="64">
        <v>35339</v>
      </c>
      <c r="O111" s="65">
        <v>3.4611399999999999</v>
      </c>
    </row>
    <row r="112" spans="1:15" ht="13.5" customHeight="1" x14ac:dyDescent="0.25">
      <c r="A112" s="2"/>
      <c r="C112" s="11">
        <f t="shared" si="0"/>
        <v>36342</v>
      </c>
      <c r="D112" s="14">
        <f t="shared" si="1"/>
        <v>1999</v>
      </c>
      <c r="E112" s="38">
        <f t="shared" si="2"/>
        <v>2.9606900000000002E-2</v>
      </c>
      <c r="F112" s="13"/>
      <c r="G112" s="27"/>
      <c r="H112" s="2">
        <v>0</v>
      </c>
      <c r="I112" s="2"/>
      <c r="M112" s="40"/>
      <c r="N112" s="64">
        <v>35431</v>
      </c>
      <c r="O112" s="65">
        <v>2.4279099999999998</v>
      </c>
    </row>
    <row r="113" spans="1:15" ht="13.5" customHeight="1" x14ac:dyDescent="0.25">
      <c r="A113" s="2"/>
      <c r="C113" s="11">
        <f t="shared" si="0"/>
        <v>36434</v>
      </c>
      <c r="D113" s="14">
        <f t="shared" si="1"/>
        <v>1999</v>
      </c>
      <c r="E113" s="38">
        <f t="shared" si="2"/>
        <v>2.93894E-2</v>
      </c>
      <c r="F113" s="13"/>
      <c r="G113" s="27"/>
      <c r="H113" s="2">
        <v>0</v>
      </c>
      <c r="I113" s="2"/>
      <c r="M113" s="40"/>
      <c r="N113" s="64">
        <v>35521</v>
      </c>
      <c r="O113" s="65">
        <v>0.91854999999999998</v>
      </c>
    </row>
    <row r="114" spans="1:15" ht="13.5" customHeight="1" x14ac:dyDescent="0.25">
      <c r="A114" s="2"/>
      <c r="C114" s="11">
        <f t="shared" si="0"/>
        <v>36526</v>
      </c>
      <c r="D114" s="14">
        <f t="shared" si="1"/>
        <v>2000</v>
      </c>
      <c r="E114" s="38">
        <f t="shared" si="2"/>
        <v>3.93938E-2</v>
      </c>
      <c r="F114" s="13"/>
      <c r="G114" s="27"/>
      <c r="H114" s="2">
        <v>0</v>
      </c>
      <c r="I114" s="2"/>
      <c r="M114" s="40"/>
      <c r="N114" s="64">
        <v>35612</v>
      </c>
      <c r="O114" s="65">
        <v>1.99502</v>
      </c>
    </row>
    <row r="115" spans="1:15" ht="13.5" customHeight="1" x14ac:dyDescent="0.25">
      <c r="A115" s="2"/>
      <c r="C115" s="11">
        <f t="shared" si="0"/>
        <v>36617</v>
      </c>
      <c r="D115" s="14">
        <f t="shared" si="1"/>
        <v>2000</v>
      </c>
      <c r="E115" s="38">
        <f t="shared" si="2"/>
        <v>3.1224099999999998E-2</v>
      </c>
      <c r="F115" s="13"/>
      <c r="G115" s="27"/>
      <c r="H115" s="2">
        <v>0</v>
      </c>
      <c r="I115" s="2"/>
      <c r="M115" s="40"/>
      <c r="N115" s="64">
        <v>35704</v>
      </c>
      <c r="O115" s="65">
        <v>2.1509200000000002</v>
      </c>
    </row>
    <row r="116" spans="1:15" ht="13.5" customHeight="1" x14ac:dyDescent="0.25">
      <c r="A116" s="2"/>
      <c r="C116" s="11">
        <f t="shared" si="0"/>
        <v>36708</v>
      </c>
      <c r="D116" s="14">
        <f t="shared" si="1"/>
        <v>2000</v>
      </c>
      <c r="E116" s="38">
        <f t="shared" si="2"/>
        <v>3.6396299999999999E-2</v>
      </c>
      <c r="F116" s="13"/>
      <c r="G116" s="27"/>
      <c r="H116" s="2">
        <v>0</v>
      </c>
      <c r="I116" s="2"/>
      <c r="M116" s="40"/>
      <c r="N116" s="64">
        <v>35796</v>
      </c>
      <c r="O116" s="65">
        <v>0.82306999999999997</v>
      </c>
    </row>
    <row r="117" spans="1:15" ht="13.5" customHeight="1" x14ac:dyDescent="0.25">
      <c r="A117" s="2"/>
      <c r="C117" s="11">
        <f t="shared" si="0"/>
        <v>36800</v>
      </c>
      <c r="D117" s="14">
        <f t="shared" si="1"/>
        <v>2000</v>
      </c>
      <c r="E117" s="38">
        <f t="shared" si="2"/>
        <v>2.8407599999999998E-2</v>
      </c>
      <c r="F117" s="13"/>
      <c r="G117" s="27"/>
      <c r="H117" s="2">
        <v>0</v>
      </c>
      <c r="I117" s="2"/>
      <c r="M117" s="40"/>
      <c r="N117" s="64">
        <v>35886</v>
      </c>
      <c r="O117" s="65">
        <v>1.31389</v>
      </c>
    </row>
    <row r="118" spans="1:15" ht="13.5" customHeight="1" x14ac:dyDescent="0.25">
      <c r="A118" s="2"/>
      <c r="C118" s="11">
        <f t="shared" si="0"/>
        <v>36892</v>
      </c>
      <c r="D118" s="14">
        <f t="shared" si="1"/>
        <v>2001</v>
      </c>
      <c r="E118" s="38">
        <f t="shared" si="2"/>
        <v>3.8088700000000003E-2</v>
      </c>
      <c r="F118" s="13">
        <f t="shared" ref="F118:F142" si="3">$J$5</f>
        <v>2.7006378571428572E-2</v>
      </c>
      <c r="G118" s="27"/>
      <c r="H118" s="2">
        <v>0</v>
      </c>
      <c r="I118" s="2"/>
      <c r="M118" s="40"/>
      <c r="N118" s="64">
        <v>35977</v>
      </c>
      <c r="O118" s="65">
        <v>2.0472600000000001</v>
      </c>
    </row>
    <row r="119" spans="1:15" ht="13.5" customHeight="1" x14ac:dyDescent="0.25">
      <c r="A119" s="2"/>
      <c r="C119" s="11">
        <f t="shared" si="0"/>
        <v>36982</v>
      </c>
      <c r="D119" s="14">
        <f t="shared" si="1"/>
        <v>2001</v>
      </c>
      <c r="E119" s="38">
        <f t="shared" si="2"/>
        <v>2.7940800000000002E-2</v>
      </c>
      <c r="F119" s="13">
        <f t="shared" si="3"/>
        <v>2.7006378571428572E-2</v>
      </c>
      <c r="G119" s="27"/>
      <c r="H119" s="2">
        <v>0</v>
      </c>
      <c r="I119" s="2"/>
      <c r="M119" s="40"/>
      <c r="N119" s="64">
        <v>36069</v>
      </c>
      <c r="O119" s="65">
        <v>1.8711500000000001</v>
      </c>
    </row>
    <row r="120" spans="1:15" ht="13.5" customHeight="1" x14ac:dyDescent="0.25">
      <c r="A120" s="2"/>
      <c r="C120" s="11">
        <f t="shared" si="0"/>
        <v>37073</v>
      </c>
      <c r="D120" s="14">
        <f t="shared" si="1"/>
        <v>2001</v>
      </c>
      <c r="E120" s="38">
        <f t="shared" si="2"/>
        <v>1.1275E-2</v>
      </c>
      <c r="F120" s="13">
        <f t="shared" si="3"/>
        <v>2.7006378571428572E-2</v>
      </c>
      <c r="G120" s="27"/>
      <c r="H120" s="2">
        <v>0</v>
      </c>
      <c r="I120" s="2"/>
      <c r="M120" s="40"/>
      <c r="N120" s="64">
        <v>36161</v>
      </c>
      <c r="O120" s="65">
        <v>1.45956</v>
      </c>
    </row>
    <row r="121" spans="1:15" ht="13.5" customHeight="1" x14ac:dyDescent="0.25">
      <c r="A121" s="2"/>
      <c r="C121" s="11">
        <f t="shared" si="0"/>
        <v>37165</v>
      </c>
      <c r="D121" s="14">
        <f t="shared" si="1"/>
        <v>2001</v>
      </c>
      <c r="E121" s="38">
        <f t="shared" si="2"/>
        <v>-2.9960999999999998E-3</v>
      </c>
      <c r="F121" s="13">
        <f t="shared" si="3"/>
        <v>2.7006378571428572E-2</v>
      </c>
      <c r="G121" s="27"/>
      <c r="H121" s="2">
        <v>0</v>
      </c>
      <c r="I121" s="2"/>
      <c r="M121" s="40"/>
      <c r="N121" s="64">
        <v>36251</v>
      </c>
      <c r="O121" s="65">
        <v>2.9851999999999999</v>
      </c>
    </row>
    <row r="122" spans="1:15" ht="13.5" customHeight="1" x14ac:dyDescent="0.25">
      <c r="A122" s="2"/>
      <c r="C122" s="11">
        <f t="shared" si="0"/>
        <v>37257</v>
      </c>
      <c r="D122" s="14">
        <f t="shared" si="1"/>
        <v>2002</v>
      </c>
      <c r="E122" s="38">
        <f t="shared" si="2"/>
        <v>1.2757099999999999E-2</v>
      </c>
      <c r="F122" s="13">
        <f t="shared" si="3"/>
        <v>2.7006378571428572E-2</v>
      </c>
      <c r="G122" s="27"/>
      <c r="H122" s="2">
        <v>0</v>
      </c>
      <c r="I122" s="2"/>
      <c r="M122" s="40"/>
      <c r="N122" s="64">
        <v>36342</v>
      </c>
      <c r="O122" s="65">
        <v>2.96069</v>
      </c>
    </row>
    <row r="123" spans="1:15" ht="13.5" customHeight="1" x14ac:dyDescent="0.25">
      <c r="A123" s="2"/>
      <c r="C123" s="11">
        <f t="shared" si="0"/>
        <v>37347</v>
      </c>
      <c r="D123" s="14">
        <f t="shared" si="1"/>
        <v>2002</v>
      </c>
      <c r="E123" s="38">
        <f t="shared" si="2"/>
        <v>3.1325899999999997E-2</v>
      </c>
      <c r="F123" s="13">
        <f t="shared" si="3"/>
        <v>2.7006378571428572E-2</v>
      </c>
      <c r="G123" s="27"/>
      <c r="H123" s="2">
        <v>0</v>
      </c>
      <c r="I123" s="2"/>
      <c r="M123" s="40"/>
      <c r="N123" s="64">
        <v>36434</v>
      </c>
      <c r="O123" s="65">
        <v>2.9389400000000001</v>
      </c>
    </row>
    <row r="124" spans="1:15" ht="13.5" customHeight="1" x14ac:dyDescent="0.25">
      <c r="A124" s="2"/>
      <c r="C124" s="11">
        <f t="shared" si="0"/>
        <v>37438</v>
      </c>
      <c r="D124" s="14">
        <f t="shared" si="1"/>
        <v>2002</v>
      </c>
      <c r="E124" s="38">
        <f t="shared" si="2"/>
        <v>2.1472699999999997E-2</v>
      </c>
      <c r="F124" s="13">
        <f t="shared" si="3"/>
        <v>2.7006378571428572E-2</v>
      </c>
      <c r="G124" s="27"/>
      <c r="H124" s="2">
        <v>0</v>
      </c>
      <c r="I124" s="2"/>
      <c r="M124" s="40"/>
      <c r="N124" s="64">
        <v>36526</v>
      </c>
      <c r="O124" s="65">
        <v>3.9393799999999999</v>
      </c>
    </row>
    <row r="125" spans="1:15" ht="13.5" customHeight="1" x14ac:dyDescent="0.25">
      <c r="A125" s="2"/>
      <c r="C125" s="11">
        <f t="shared" si="0"/>
        <v>37530</v>
      </c>
      <c r="D125" s="14">
        <f t="shared" si="1"/>
        <v>2002</v>
      </c>
      <c r="E125" s="38">
        <f t="shared" si="2"/>
        <v>2.3584499999999998E-2</v>
      </c>
      <c r="F125" s="13">
        <f t="shared" si="3"/>
        <v>2.7006378571428572E-2</v>
      </c>
      <c r="G125" s="27"/>
      <c r="H125" s="2">
        <v>0</v>
      </c>
      <c r="I125" s="2"/>
      <c r="M125" s="40"/>
      <c r="N125" s="64">
        <v>36617</v>
      </c>
      <c r="O125" s="65">
        <v>3.1224099999999999</v>
      </c>
    </row>
    <row r="126" spans="1:15" ht="13.5" customHeight="1" x14ac:dyDescent="0.25">
      <c r="A126" s="2"/>
      <c r="C126" s="11">
        <f t="shared" si="0"/>
        <v>37622</v>
      </c>
      <c r="D126" s="14">
        <f t="shared" si="1"/>
        <v>2003</v>
      </c>
      <c r="E126" s="38">
        <f t="shared" si="2"/>
        <v>4.0935800000000001E-2</v>
      </c>
      <c r="F126" s="13">
        <f t="shared" si="3"/>
        <v>2.7006378571428572E-2</v>
      </c>
      <c r="G126" s="27"/>
      <c r="H126" s="2">
        <v>0</v>
      </c>
      <c r="I126" s="2"/>
      <c r="M126" s="40"/>
      <c r="N126" s="64">
        <v>36708</v>
      </c>
      <c r="O126" s="65">
        <v>3.6396299999999999</v>
      </c>
    </row>
    <row r="127" spans="1:15" ht="13.5" customHeight="1" x14ac:dyDescent="0.25">
      <c r="A127" s="2"/>
      <c r="C127" s="11">
        <f t="shared" si="0"/>
        <v>37712</v>
      </c>
      <c r="D127" s="14">
        <f t="shared" si="1"/>
        <v>2003</v>
      </c>
      <c r="E127" s="38">
        <f t="shared" si="2"/>
        <v>-6.5496E-3</v>
      </c>
      <c r="F127" s="13">
        <f t="shared" si="3"/>
        <v>2.7006378571428572E-2</v>
      </c>
      <c r="G127" s="27"/>
      <c r="H127" s="2">
        <v>0</v>
      </c>
      <c r="I127" s="2"/>
      <c r="M127" s="40"/>
      <c r="N127" s="64">
        <v>36800</v>
      </c>
      <c r="O127" s="65">
        <v>2.84076</v>
      </c>
    </row>
    <row r="128" spans="1:15" ht="13.5" customHeight="1" x14ac:dyDescent="0.25">
      <c r="A128" s="2"/>
      <c r="C128" s="11">
        <f t="shared" si="0"/>
        <v>37803</v>
      </c>
      <c r="D128" s="14">
        <f t="shared" si="1"/>
        <v>2003</v>
      </c>
      <c r="E128" s="38">
        <f t="shared" si="2"/>
        <v>2.9736200000000001E-2</v>
      </c>
      <c r="F128" s="13">
        <f t="shared" si="3"/>
        <v>2.7006378571428572E-2</v>
      </c>
      <c r="G128" s="27"/>
      <c r="H128" s="2">
        <v>0</v>
      </c>
      <c r="I128" s="2"/>
      <c r="M128" s="40"/>
      <c r="N128" s="64">
        <v>36892</v>
      </c>
      <c r="O128" s="65">
        <v>3.8088700000000002</v>
      </c>
    </row>
    <row r="129" spans="1:15" ht="13.5" customHeight="1" x14ac:dyDescent="0.25">
      <c r="A129" s="2"/>
      <c r="C129" s="11">
        <f t="shared" si="0"/>
        <v>37895</v>
      </c>
      <c r="D129" s="14">
        <f t="shared" si="1"/>
        <v>2003</v>
      </c>
      <c r="E129" s="38">
        <f t="shared" si="2"/>
        <v>1.51529E-2</v>
      </c>
      <c r="F129" s="13">
        <f t="shared" si="3"/>
        <v>2.7006378571428572E-2</v>
      </c>
      <c r="G129" s="27"/>
      <c r="H129" s="2">
        <v>0</v>
      </c>
      <c r="I129" s="2"/>
      <c r="M129" s="40"/>
      <c r="N129" s="64">
        <v>36982</v>
      </c>
      <c r="O129" s="65">
        <v>2.7940800000000001</v>
      </c>
    </row>
    <row r="130" spans="1:15" ht="13.5" customHeight="1" x14ac:dyDescent="0.25">
      <c r="A130" s="2"/>
      <c r="C130" s="11">
        <f t="shared" si="0"/>
        <v>37987</v>
      </c>
      <c r="D130" s="14">
        <f t="shared" si="1"/>
        <v>2004</v>
      </c>
      <c r="E130" s="38">
        <f t="shared" si="2"/>
        <v>3.3714300000000003E-2</v>
      </c>
      <c r="F130" s="13">
        <f t="shared" si="3"/>
        <v>2.7006378571428572E-2</v>
      </c>
      <c r="G130" s="27"/>
      <c r="H130" s="2">
        <v>0</v>
      </c>
      <c r="I130" s="2"/>
      <c r="M130" s="40"/>
      <c r="N130" s="64">
        <v>37073</v>
      </c>
      <c r="O130" s="65">
        <v>1.1274999999999999</v>
      </c>
    </row>
    <row r="131" spans="1:15" ht="13.5" customHeight="1" x14ac:dyDescent="0.25">
      <c r="A131" s="2"/>
      <c r="C131" s="11">
        <f t="shared" si="0"/>
        <v>38078</v>
      </c>
      <c r="D131" s="14">
        <f t="shared" si="1"/>
        <v>2004</v>
      </c>
      <c r="E131" s="38">
        <f t="shared" si="2"/>
        <v>3.1307299999999996E-2</v>
      </c>
      <c r="F131" s="13">
        <f t="shared" si="3"/>
        <v>2.7006378571428572E-2</v>
      </c>
      <c r="G131" s="27"/>
      <c r="H131" s="2">
        <v>0</v>
      </c>
      <c r="I131" s="2"/>
      <c r="M131" s="40"/>
      <c r="N131" s="64">
        <v>37165</v>
      </c>
      <c r="O131" s="65">
        <v>-0.29960999999999999</v>
      </c>
    </row>
    <row r="132" spans="1:15" ht="13.5" customHeight="1" x14ac:dyDescent="0.25">
      <c r="A132" s="2"/>
      <c r="C132" s="11">
        <f t="shared" si="0"/>
        <v>38169</v>
      </c>
      <c r="D132" s="14">
        <f t="shared" si="1"/>
        <v>2004</v>
      </c>
      <c r="E132" s="38">
        <f t="shared" si="2"/>
        <v>2.5428300000000001E-2</v>
      </c>
      <c r="F132" s="13">
        <f t="shared" si="3"/>
        <v>2.7006378571428572E-2</v>
      </c>
      <c r="G132" s="27"/>
      <c r="H132" s="2">
        <v>0</v>
      </c>
      <c r="I132" s="2"/>
      <c r="M132" s="40"/>
      <c r="N132" s="64">
        <v>37257</v>
      </c>
      <c r="O132" s="65">
        <v>1.2757099999999999</v>
      </c>
    </row>
    <row r="133" spans="1:15" ht="13.5" customHeight="1" x14ac:dyDescent="0.25">
      <c r="A133" s="2"/>
      <c r="C133" s="11">
        <f t="shared" si="0"/>
        <v>38261</v>
      </c>
      <c r="D133" s="14">
        <f t="shared" si="1"/>
        <v>2004</v>
      </c>
      <c r="E133" s="38">
        <f t="shared" si="2"/>
        <v>4.2714200000000001E-2</v>
      </c>
      <c r="F133" s="13">
        <f t="shared" si="3"/>
        <v>2.7006378571428572E-2</v>
      </c>
      <c r="G133" s="27"/>
      <c r="H133" s="2">
        <v>0</v>
      </c>
      <c r="I133" s="2"/>
      <c r="M133" s="40"/>
      <c r="N133" s="64">
        <v>37347</v>
      </c>
      <c r="O133" s="65">
        <v>3.13259</v>
      </c>
    </row>
    <row r="134" spans="1:15" ht="13.5" customHeight="1" x14ac:dyDescent="0.25">
      <c r="A134" s="2"/>
      <c r="C134" s="11">
        <f t="shared" si="0"/>
        <v>38353</v>
      </c>
      <c r="D134" s="14">
        <f t="shared" si="1"/>
        <v>2005</v>
      </c>
      <c r="E134" s="38">
        <f t="shared" si="2"/>
        <v>2.0158100000000002E-2</v>
      </c>
      <c r="F134" s="13">
        <f t="shared" si="3"/>
        <v>2.7006378571428572E-2</v>
      </c>
      <c r="G134" s="27"/>
      <c r="H134" s="2">
        <v>0</v>
      </c>
      <c r="I134" s="2"/>
      <c r="M134" s="40"/>
      <c r="N134" s="64">
        <v>37438</v>
      </c>
      <c r="O134" s="65">
        <v>2.1472699999999998</v>
      </c>
    </row>
    <row r="135" spans="1:15" ht="13.5" customHeight="1" x14ac:dyDescent="0.25">
      <c r="A135" s="2"/>
      <c r="C135" s="11">
        <f t="shared" si="0"/>
        <v>38443</v>
      </c>
      <c r="D135" s="14">
        <f t="shared" si="1"/>
        <v>2005</v>
      </c>
      <c r="E135" s="38">
        <f t="shared" si="2"/>
        <v>2.6940699999999998E-2</v>
      </c>
      <c r="F135" s="13">
        <f t="shared" si="3"/>
        <v>2.7006378571428572E-2</v>
      </c>
      <c r="G135" s="27"/>
      <c r="H135" s="2">
        <v>0</v>
      </c>
      <c r="I135" s="2"/>
      <c r="M135" s="40"/>
      <c r="N135" s="64">
        <v>37530</v>
      </c>
      <c r="O135" s="65">
        <v>2.3584499999999999</v>
      </c>
    </row>
    <row r="136" spans="1:15" ht="13.5" customHeight="1" x14ac:dyDescent="0.25">
      <c r="A136" s="2"/>
      <c r="C136" s="11">
        <f t="shared" si="0"/>
        <v>38534</v>
      </c>
      <c r="D136" s="14">
        <f t="shared" si="1"/>
        <v>2005</v>
      </c>
      <c r="E136" s="38">
        <f t="shared" si="2"/>
        <v>6.01241E-2</v>
      </c>
      <c r="F136" s="13">
        <f t="shared" si="3"/>
        <v>2.7006378571428572E-2</v>
      </c>
      <c r="G136" s="27"/>
      <c r="H136" s="2">
        <v>0</v>
      </c>
      <c r="I136" s="2"/>
      <c r="M136" s="40"/>
      <c r="N136" s="64">
        <v>37622</v>
      </c>
      <c r="O136" s="65">
        <v>4.0935800000000002</v>
      </c>
    </row>
    <row r="137" spans="1:15" ht="13.5" customHeight="1" x14ac:dyDescent="0.25">
      <c r="A137" s="2"/>
      <c r="C137" s="11">
        <f t="shared" si="0"/>
        <v>38626</v>
      </c>
      <c r="D137" s="14">
        <f t="shared" si="1"/>
        <v>2005</v>
      </c>
      <c r="E137" s="38">
        <f t="shared" si="2"/>
        <v>3.71212E-2</v>
      </c>
      <c r="F137" s="13">
        <f t="shared" si="3"/>
        <v>2.7006378571428572E-2</v>
      </c>
      <c r="G137" s="27"/>
      <c r="H137" s="2">
        <v>0</v>
      </c>
      <c r="I137" s="2"/>
      <c r="M137" s="40"/>
      <c r="N137" s="64">
        <v>37712</v>
      </c>
      <c r="O137" s="65">
        <v>-0.65495999999999999</v>
      </c>
    </row>
    <row r="138" spans="1:15" ht="13.5" customHeight="1" x14ac:dyDescent="0.25">
      <c r="A138" s="2"/>
      <c r="C138" s="11">
        <f t="shared" si="0"/>
        <v>38718</v>
      </c>
      <c r="D138" s="14">
        <f t="shared" si="1"/>
        <v>2006</v>
      </c>
      <c r="E138" s="38">
        <f t="shared" si="2"/>
        <v>2.0789200000000001E-2</v>
      </c>
      <c r="F138" s="13">
        <f t="shared" si="3"/>
        <v>2.7006378571428572E-2</v>
      </c>
      <c r="G138" s="27"/>
      <c r="H138" s="2">
        <v>0</v>
      </c>
      <c r="I138" s="2"/>
      <c r="M138" s="40"/>
      <c r="N138" s="64">
        <v>37803</v>
      </c>
      <c r="O138" s="65">
        <v>2.9736199999999999</v>
      </c>
    </row>
    <row r="139" spans="1:15" ht="13.5" customHeight="1" x14ac:dyDescent="0.25">
      <c r="A139" s="2"/>
      <c r="C139" s="11">
        <f t="shared" si="0"/>
        <v>38808</v>
      </c>
      <c r="D139" s="14">
        <f t="shared" si="1"/>
        <v>2006</v>
      </c>
      <c r="E139" s="38">
        <f t="shared" si="2"/>
        <v>3.5934300000000002E-2</v>
      </c>
      <c r="F139" s="13">
        <f t="shared" si="3"/>
        <v>2.7006378571428572E-2</v>
      </c>
      <c r="G139" s="27"/>
      <c r="H139" s="2">
        <v>0</v>
      </c>
      <c r="I139" s="2"/>
      <c r="M139" s="40"/>
      <c r="N139" s="64">
        <v>37895</v>
      </c>
      <c r="O139" s="65">
        <v>1.51529</v>
      </c>
    </row>
    <row r="140" spans="1:15" ht="13.5" customHeight="1" x14ac:dyDescent="0.25">
      <c r="A140" s="2"/>
      <c r="C140" s="11">
        <f t="shared" si="0"/>
        <v>38899</v>
      </c>
      <c r="D140" s="14">
        <f t="shared" si="1"/>
        <v>2006</v>
      </c>
      <c r="E140" s="38">
        <f t="shared" si="2"/>
        <v>3.7583700000000005E-2</v>
      </c>
      <c r="F140" s="13">
        <f t="shared" si="3"/>
        <v>2.7006378571428572E-2</v>
      </c>
      <c r="G140" s="27"/>
      <c r="H140" s="2">
        <v>0</v>
      </c>
      <c r="I140" s="2"/>
      <c r="M140" s="40"/>
      <c r="N140" s="64">
        <v>37987</v>
      </c>
      <c r="O140" s="65">
        <v>3.3714300000000001</v>
      </c>
    </row>
    <row r="141" spans="1:15" ht="13.5" customHeight="1" x14ac:dyDescent="0.25">
      <c r="A141" s="2"/>
      <c r="C141" s="11">
        <f t="shared" si="0"/>
        <v>38991</v>
      </c>
      <c r="D141" s="14">
        <f t="shared" si="1"/>
        <v>2006</v>
      </c>
      <c r="E141" s="38">
        <f t="shared" si="2"/>
        <v>-1.6453800000000001E-2</v>
      </c>
      <c r="F141" s="13">
        <f t="shared" si="3"/>
        <v>2.7006378571428572E-2</v>
      </c>
      <c r="G141" s="27"/>
      <c r="H141" s="2">
        <v>0</v>
      </c>
      <c r="I141" s="2"/>
      <c r="M141" s="40"/>
      <c r="N141" s="64">
        <v>38078</v>
      </c>
      <c r="O141" s="65">
        <v>3.1307299999999998</v>
      </c>
    </row>
    <row r="142" spans="1:15" ht="13.5" customHeight="1" x14ac:dyDescent="0.25">
      <c r="A142" s="2"/>
      <c r="C142" s="11">
        <f t="shared" si="0"/>
        <v>39083</v>
      </c>
      <c r="D142" s="14">
        <f t="shared" si="1"/>
        <v>2007</v>
      </c>
      <c r="E142" s="38">
        <f t="shared" si="2"/>
        <v>3.9031400000000001E-2</v>
      </c>
      <c r="F142" s="13">
        <f t="shared" si="3"/>
        <v>2.7006378571428572E-2</v>
      </c>
      <c r="G142" s="13"/>
      <c r="H142" s="2">
        <v>0</v>
      </c>
      <c r="I142" s="2"/>
      <c r="M142" s="40"/>
      <c r="N142" s="64">
        <v>38169</v>
      </c>
      <c r="O142" s="65">
        <v>2.5428299999999999</v>
      </c>
    </row>
    <row r="143" spans="1:15" ht="13.5" customHeight="1" x14ac:dyDescent="0.25">
      <c r="A143" s="2"/>
      <c r="C143" s="11">
        <f t="shared" si="0"/>
        <v>39173</v>
      </c>
      <c r="D143" s="14">
        <f t="shared" si="1"/>
        <v>2007</v>
      </c>
      <c r="E143" s="38">
        <f t="shared" si="2"/>
        <v>4.5047499999999997E-2</v>
      </c>
      <c r="F143" s="13">
        <f t="shared" ref="F143:F145" si="4">$J$5</f>
        <v>2.7006378571428572E-2</v>
      </c>
      <c r="G143" s="13"/>
      <c r="H143" s="2">
        <v>0</v>
      </c>
      <c r="I143" s="2"/>
      <c r="M143" s="40"/>
      <c r="N143" s="64">
        <v>38261</v>
      </c>
      <c r="O143" s="65">
        <v>4.27142</v>
      </c>
    </row>
    <row r="144" spans="1:15" ht="13.5" customHeight="1" x14ac:dyDescent="0.25">
      <c r="A144" s="2"/>
      <c r="C144" s="11">
        <f t="shared" si="0"/>
        <v>39264</v>
      </c>
      <c r="D144" s="14">
        <f t="shared" si="1"/>
        <v>2007</v>
      </c>
      <c r="E144" s="38">
        <f t="shared" si="2"/>
        <v>2.5240700000000001E-2</v>
      </c>
      <c r="F144" s="13">
        <f t="shared" si="4"/>
        <v>2.7006378571428572E-2</v>
      </c>
      <c r="G144" s="13"/>
      <c r="H144" s="2">
        <v>0</v>
      </c>
      <c r="I144" s="2"/>
      <c r="M144" s="40"/>
      <c r="N144" s="64">
        <v>38353</v>
      </c>
      <c r="O144" s="65">
        <v>2.0158100000000001</v>
      </c>
    </row>
    <row r="145" spans="1:15" ht="13.5" customHeight="1" x14ac:dyDescent="0.25">
      <c r="A145" s="2"/>
      <c r="C145" s="11">
        <f t="shared" si="0"/>
        <v>39356</v>
      </c>
      <c r="D145" s="14">
        <f t="shared" si="1"/>
        <v>2007</v>
      </c>
      <c r="E145" s="38">
        <f t="shared" si="2"/>
        <v>4.8773499999999997E-2</v>
      </c>
      <c r="F145" s="13">
        <f t="shared" si="4"/>
        <v>2.7006378571428572E-2</v>
      </c>
      <c r="G145" s="13"/>
      <c r="H145" s="2">
        <v>0</v>
      </c>
      <c r="I145" s="2"/>
      <c r="M145" s="40"/>
      <c r="N145" s="64">
        <v>38443</v>
      </c>
      <c r="O145" s="65">
        <v>2.69407</v>
      </c>
    </row>
    <row r="146" spans="1:15" ht="13.5" customHeight="1" x14ac:dyDescent="0.25">
      <c r="A146" s="2"/>
      <c r="C146" s="11">
        <f t="shared" si="0"/>
        <v>39448</v>
      </c>
      <c r="D146" s="14">
        <f t="shared" si="1"/>
        <v>2008</v>
      </c>
      <c r="E146" s="38">
        <f t="shared" si="2"/>
        <v>4.3094500000000001E-2</v>
      </c>
      <c r="F146" s="27"/>
      <c r="G146" s="13"/>
      <c r="H146" s="2">
        <v>0</v>
      </c>
      <c r="I146" s="2"/>
      <c r="M146" s="40"/>
      <c r="N146" s="64">
        <v>38534</v>
      </c>
      <c r="O146" s="65">
        <v>6.01241</v>
      </c>
    </row>
    <row r="147" spans="1:15" ht="13.5" customHeight="1" x14ac:dyDescent="0.25">
      <c r="A147" s="2"/>
      <c r="C147" s="11">
        <f t="shared" si="0"/>
        <v>39539</v>
      </c>
      <c r="D147" s="14">
        <f t="shared" si="1"/>
        <v>2008</v>
      </c>
      <c r="E147" s="38">
        <f t="shared" si="2"/>
        <v>5.1701799999999999E-2</v>
      </c>
      <c r="F147" s="27"/>
      <c r="G147" s="13"/>
      <c r="H147" s="2">
        <v>0</v>
      </c>
      <c r="I147" s="2"/>
      <c r="M147" s="40"/>
      <c r="N147" s="64">
        <v>38626</v>
      </c>
      <c r="O147" s="65">
        <v>3.7121200000000001</v>
      </c>
    </row>
    <row r="148" spans="1:15" ht="13.5" customHeight="1" x14ac:dyDescent="0.25">
      <c r="A148" s="2"/>
      <c r="C148" s="11">
        <f t="shared" si="0"/>
        <v>39630</v>
      </c>
      <c r="D148" s="14">
        <f t="shared" si="1"/>
        <v>2008</v>
      </c>
      <c r="E148" s="38">
        <f t="shared" si="2"/>
        <v>6.11984E-2</v>
      </c>
      <c r="F148" s="27"/>
      <c r="G148" s="13"/>
      <c r="H148" s="2">
        <v>0</v>
      </c>
      <c r="I148" s="2"/>
      <c r="M148" s="40"/>
      <c r="N148" s="64">
        <v>38718</v>
      </c>
      <c r="O148" s="65">
        <v>2.0789200000000001</v>
      </c>
    </row>
    <row r="149" spans="1:15" ht="13.5" customHeight="1" x14ac:dyDescent="0.25">
      <c r="A149" s="2"/>
      <c r="C149" s="11">
        <f t="shared" si="0"/>
        <v>39722</v>
      </c>
      <c r="D149" s="14">
        <f t="shared" si="1"/>
        <v>2008</v>
      </c>
      <c r="E149" s="38">
        <f t="shared" si="2"/>
        <v>-9.2666699999999991E-2</v>
      </c>
      <c r="F149" s="27"/>
      <c r="G149" s="13"/>
      <c r="H149" s="2">
        <v>0</v>
      </c>
      <c r="I149" s="2"/>
      <c r="M149" s="40"/>
      <c r="N149" s="64">
        <v>38808</v>
      </c>
      <c r="O149" s="65">
        <v>3.5934300000000001</v>
      </c>
    </row>
    <row r="150" spans="1:15" ht="13.5" customHeight="1" x14ac:dyDescent="0.25">
      <c r="A150" s="2"/>
      <c r="C150" s="11">
        <f t="shared" si="0"/>
        <v>39814</v>
      </c>
      <c r="D150" s="14">
        <f t="shared" si="1"/>
        <v>2009</v>
      </c>
      <c r="E150" s="38">
        <f t="shared" si="2"/>
        <v>-2.76098E-2</v>
      </c>
      <c r="F150" s="27"/>
      <c r="G150" s="13">
        <f t="shared" ref="G150:G183" si="5">$J$7</f>
        <v>1.5581325000000002E-2</v>
      </c>
      <c r="H150" s="2">
        <v>0</v>
      </c>
      <c r="I150" s="2"/>
      <c r="M150" s="40"/>
      <c r="N150" s="64">
        <v>38899</v>
      </c>
      <c r="O150" s="65">
        <v>3.7583700000000002</v>
      </c>
    </row>
    <row r="151" spans="1:15" ht="13.5" customHeight="1" x14ac:dyDescent="0.25">
      <c r="A151" s="2"/>
      <c r="C151" s="11">
        <f t="shared" si="0"/>
        <v>39904</v>
      </c>
      <c r="D151" s="14">
        <f t="shared" si="1"/>
        <v>2009</v>
      </c>
      <c r="E151" s="38">
        <f t="shared" si="2"/>
        <v>2.1207699999999999E-2</v>
      </c>
      <c r="F151" s="27"/>
      <c r="G151" s="13">
        <f t="shared" si="5"/>
        <v>1.5581325000000002E-2</v>
      </c>
      <c r="H151" s="2">
        <v>0</v>
      </c>
      <c r="I151" s="2"/>
      <c r="M151" s="40"/>
      <c r="N151" s="64">
        <v>38991</v>
      </c>
      <c r="O151" s="65">
        <v>-1.6453800000000001</v>
      </c>
    </row>
    <row r="152" spans="1:15" ht="13.5" customHeight="1" x14ac:dyDescent="0.25">
      <c r="A152" s="2"/>
      <c r="C152" s="11">
        <f t="shared" si="0"/>
        <v>39995</v>
      </c>
      <c r="D152" s="14">
        <f t="shared" si="1"/>
        <v>2009</v>
      </c>
      <c r="E152" s="38">
        <f t="shared" si="2"/>
        <v>3.42685E-2</v>
      </c>
      <c r="F152" s="27"/>
      <c r="G152" s="13">
        <f t="shared" si="5"/>
        <v>1.5581325000000002E-2</v>
      </c>
      <c r="H152" s="2">
        <v>0</v>
      </c>
      <c r="I152" s="2"/>
      <c r="M152" s="40"/>
      <c r="N152" s="64">
        <v>39083</v>
      </c>
      <c r="O152" s="65">
        <v>3.9031400000000001</v>
      </c>
    </row>
    <row r="153" spans="1:15" ht="13.5" customHeight="1" x14ac:dyDescent="0.25">
      <c r="A153" s="2"/>
      <c r="C153" s="11">
        <f t="shared" si="0"/>
        <v>40087</v>
      </c>
      <c r="D153" s="14">
        <f t="shared" si="1"/>
        <v>2009</v>
      </c>
      <c r="E153" s="38">
        <f t="shared" si="2"/>
        <v>3.1195400000000002E-2</v>
      </c>
      <c r="F153" s="27"/>
      <c r="G153" s="13">
        <f t="shared" si="5"/>
        <v>1.5581325000000002E-2</v>
      </c>
      <c r="H153" s="2">
        <v>0</v>
      </c>
      <c r="I153" s="2"/>
      <c r="M153" s="40"/>
      <c r="N153" s="64">
        <v>39173</v>
      </c>
      <c r="O153" s="65">
        <v>4.5047499999999996</v>
      </c>
    </row>
    <row r="154" spans="1:15" ht="13.5" customHeight="1" x14ac:dyDescent="0.25">
      <c r="A154" s="2"/>
      <c r="C154" s="11">
        <f t="shared" si="0"/>
        <v>40179</v>
      </c>
      <c r="D154" s="14">
        <f t="shared" si="1"/>
        <v>2010</v>
      </c>
      <c r="E154" s="38">
        <f t="shared" si="2"/>
        <v>6.3350999999999998E-3</v>
      </c>
      <c r="F154" s="27"/>
      <c r="G154" s="13">
        <f t="shared" si="5"/>
        <v>1.5581325000000002E-2</v>
      </c>
      <c r="H154" s="2">
        <v>0</v>
      </c>
      <c r="I154" s="2"/>
      <c r="M154" s="40"/>
      <c r="N154" s="64">
        <v>39264</v>
      </c>
      <c r="O154" s="65">
        <v>2.52407</v>
      </c>
    </row>
    <row r="155" spans="1:15" ht="13.5" customHeight="1" x14ac:dyDescent="0.25">
      <c r="A155" s="2"/>
      <c r="C155" s="11">
        <f t="shared" si="0"/>
        <v>40269</v>
      </c>
      <c r="D155" s="14">
        <f t="shared" si="1"/>
        <v>2010</v>
      </c>
      <c r="E155" s="38">
        <f t="shared" si="2"/>
        <v>-1.4172000000000002E-3</v>
      </c>
      <c r="F155" s="27"/>
      <c r="G155" s="13">
        <f t="shared" si="5"/>
        <v>1.5581325000000002E-2</v>
      </c>
      <c r="H155" s="2">
        <v>0</v>
      </c>
      <c r="I155" s="2"/>
      <c r="M155" s="40"/>
      <c r="N155" s="64">
        <v>39356</v>
      </c>
      <c r="O155" s="65">
        <v>4.8773499999999999</v>
      </c>
    </row>
    <row r="156" spans="1:15" ht="13.5" customHeight="1" x14ac:dyDescent="0.25">
      <c r="A156" s="2"/>
      <c r="C156" s="11">
        <f t="shared" si="0"/>
        <v>40360</v>
      </c>
      <c r="D156" s="14">
        <f t="shared" si="1"/>
        <v>2010</v>
      </c>
      <c r="E156" s="38">
        <f t="shared" si="2"/>
        <v>1.1708700000000001E-2</v>
      </c>
      <c r="F156" s="27"/>
      <c r="G156" s="13">
        <f t="shared" si="5"/>
        <v>1.5581325000000002E-2</v>
      </c>
      <c r="H156" s="2">
        <v>0</v>
      </c>
      <c r="I156" s="2"/>
      <c r="M156" s="40"/>
      <c r="N156" s="64">
        <v>39448</v>
      </c>
      <c r="O156" s="65">
        <v>4.30945</v>
      </c>
    </row>
    <row r="157" spans="1:15" ht="13.5" customHeight="1" x14ac:dyDescent="0.25">
      <c r="A157" s="2"/>
      <c r="C157" s="11">
        <f t="shared" si="0"/>
        <v>40452</v>
      </c>
      <c r="D157" s="14">
        <f t="shared" si="1"/>
        <v>2010</v>
      </c>
      <c r="E157" s="38">
        <f t="shared" si="2"/>
        <v>3.22647E-2</v>
      </c>
      <c r="F157" s="27"/>
      <c r="G157" s="13">
        <f t="shared" si="5"/>
        <v>1.5581325000000002E-2</v>
      </c>
      <c r="H157" s="2">
        <v>0</v>
      </c>
      <c r="I157" s="2"/>
      <c r="M157" s="40"/>
      <c r="N157" s="64">
        <v>39539</v>
      </c>
      <c r="O157" s="65">
        <v>5.1701800000000002</v>
      </c>
    </row>
    <row r="158" spans="1:15" ht="13.5" customHeight="1" x14ac:dyDescent="0.25">
      <c r="A158" s="2"/>
      <c r="C158" s="11">
        <f t="shared" si="0"/>
        <v>40544</v>
      </c>
      <c r="D158" s="14">
        <f t="shared" si="1"/>
        <v>2011</v>
      </c>
      <c r="E158" s="38">
        <f t="shared" si="2"/>
        <v>4.2468499999999999E-2</v>
      </c>
      <c r="F158" s="27"/>
      <c r="G158" s="13">
        <f t="shared" si="5"/>
        <v>1.5581325000000002E-2</v>
      </c>
      <c r="H158" s="2">
        <v>0</v>
      </c>
      <c r="I158" s="2"/>
      <c r="M158" s="40"/>
      <c r="N158" s="64">
        <v>39630</v>
      </c>
      <c r="O158" s="65">
        <v>6.1198399999999999</v>
      </c>
    </row>
    <row r="159" spans="1:15" ht="13.5" customHeight="1" x14ac:dyDescent="0.25">
      <c r="A159" s="2"/>
      <c r="C159" s="11">
        <f t="shared" si="0"/>
        <v>40634</v>
      </c>
      <c r="D159" s="14">
        <f t="shared" si="1"/>
        <v>2011</v>
      </c>
      <c r="E159" s="38">
        <f t="shared" si="2"/>
        <v>4.5212000000000002E-2</v>
      </c>
      <c r="F159" s="27"/>
      <c r="G159" s="13">
        <f t="shared" si="5"/>
        <v>1.5581325000000002E-2</v>
      </c>
      <c r="H159" s="2">
        <v>0</v>
      </c>
      <c r="I159" s="2"/>
      <c r="M159" s="40"/>
      <c r="N159" s="64">
        <v>39722</v>
      </c>
      <c r="O159" s="65">
        <v>-9.2666699999999995</v>
      </c>
    </row>
    <row r="160" spans="1:15" ht="13.5" customHeight="1" x14ac:dyDescent="0.25">
      <c r="A160" s="2"/>
      <c r="C160" s="11">
        <f t="shared" si="0"/>
        <v>40725</v>
      </c>
      <c r="D160" s="14">
        <f t="shared" si="1"/>
        <v>2011</v>
      </c>
      <c r="E160" s="38">
        <f t="shared" si="2"/>
        <v>2.60098E-2</v>
      </c>
      <c r="F160" s="27"/>
      <c r="G160" s="13">
        <f t="shared" si="5"/>
        <v>1.5581325000000002E-2</v>
      </c>
      <c r="H160" s="2">
        <v>0</v>
      </c>
      <c r="I160" s="2"/>
      <c r="M160" s="40"/>
      <c r="N160" s="64">
        <v>39814</v>
      </c>
      <c r="O160" s="65">
        <v>-2.76098</v>
      </c>
    </row>
    <row r="161" spans="1:15" ht="13.5" customHeight="1" x14ac:dyDescent="0.25">
      <c r="A161" s="2"/>
      <c r="C161" s="11">
        <f t="shared" si="0"/>
        <v>40817</v>
      </c>
      <c r="D161" s="14">
        <f t="shared" si="1"/>
        <v>2011</v>
      </c>
      <c r="E161" s="38">
        <f t="shared" si="2"/>
        <v>1.7904199999999999E-2</v>
      </c>
      <c r="F161" s="27"/>
      <c r="G161" s="13">
        <f t="shared" si="5"/>
        <v>1.5581325000000002E-2</v>
      </c>
      <c r="H161" s="2">
        <v>0</v>
      </c>
      <c r="I161" s="2"/>
      <c r="M161" s="40"/>
      <c r="N161" s="64">
        <v>39904</v>
      </c>
      <c r="O161" s="65">
        <v>2.1207699999999998</v>
      </c>
    </row>
    <row r="162" spans="1:15" ht="13.5" customHeight="1" x14ac:dyDescent="0.25">
      <c r="A162" s="2"/>
      <c r="C162" s="11">
        <f t="shared" si="0"/>
        <v>40909</v>
      </c>
      <c r="D162" s="14">
        <f t="shared" si="1"/>
        <v>2012</v>
      </c>
      <c r="E162" s="38">
        <f t="shared" si="2"/>
        <v>2.2469599999999999E-2</v>
      </c>
      <c r="F162" s="27"/>
      <c r="G162" s="13">
        <f t="shared" si="5"/>
        <v>1.5581325000000002E-2</v>
      </c>
      <c r="H162" s="2">
        <v>0</v>
      </c>
      <c r="I162" s="2"/>
      <c r="M162" s="40"/>
      <c r="N162" s="64">
        <v>39995</v>
      </c>
      <c r="O162" s="65">
        <v>3.42685</v>
      </c>
    </row>
    <row r="163" spans="1:15" ht="13.5" customHeight="1" x14ac:dyDescent="0.25">
      <c r="A163" s="2"/>
      <c r="C163" s="11">
        <f t="shared" si="0"/>
        <v>41000</v>
      </c>
      <c r="D163" s="14">
        <f t="shared" si="1"/>
        <v>2012</v>
      </c>
      <c r="E163" s="38">
        <f t="shared" si="2"/>
        <v>8.4352000000000003E-3</v>
      </c>
      <c r="F163" s="27"/>
      <c r="G163" s="13">
        <f t="shared" si="5"/>
        <v>1.5581325000000002E-2</v>
      </c>
      <c r="H163" s="2">
        <v>0</v>
      </c>
      <c r="I163" s="2"/>
      <c r="M163" s="40"/>
      <c r="N163" s="64">
        <v>40087</v>
      </c>
      <c r="O163" s="65">
        <v>3.1195400000000002</v>
      </c>
    </row>
    <row r="164" spans="1:15" ht="13.5" customHeight="1" x14ac:dyDescent="0.25">
      <c r="A164" s="2"/>
      <c r="C164" s="11">
        <f t="shared" si="0"/>
        <v>41091</v>
      </c>
      <c r="D164" s="14">
        <f t="shared" si="1"/>
        <v>2012</v>
      </c>
      <c r="E164" s="38">
        <f t="shared" si="2"/>
        <v>1.8018199999999998E-2</v>
      </c>
      <c r="F164" s="27"/>
      <c r="G164" s="13">
        <f t="shared" si="5"/>
        <v>1.5581325000000002E-2</v>
      </c>
      <c r="H164" s="2">
        <v>0</v>
      </c>
      <c r="I164" s="2"/>
      <c r="M164" s="40"/>
      <c r="N164" s="64">
        <v>40179</v>
      </c>
      <c r="O164" s="65">
        <v>0.63351000000000002</v>
      </c>
    </row>
    <row r="165" spans="1:15" ht="13.5" customHeight="1" x14ac:dyDescent="0.25">
      <c r="A165" s="2"/>
      <c r="C165" s="11">
        <f t="shared" si="0"/>
        <v>41183</v>
      </c>
      <c r="D165" s="14">
        <f t="shared" si="1"/>
        <v>2012</v>
      </c>
      <c r="E165" s="38">
        <f t="shared" si="2"/>
        <v>2.6504300000000001E-2</v>
      </c>
      <c r="F165" s="27"/>
      <c r="G165" s="13">
        <f t="shared" si="5"/>
        <v>1.5581325000000002E-2</v>
      </c>
      <c r="H165" s="2">
        <v>0</v>
      </c>
      <c r="I165" s="2"/>
      <c r="M165" s="40"/>
      <c r="N165" s="64">
        <v>40269</v>
      </c>
      <c r="O165" s="65">
        <v>-0.14172000000000001</v>
      </c>
    </row>
    <row r="166" spans="1:15" ht="13.5" customHeight="1" x14ac:dyDescent="0.25">
      <c r="A166" s="2"/>
      <c r="C166" s="11">
        <f t="shared" si="0"/>
        <v>41275</v>
      </c>
      <c r="D166" s="14">
        <f t="shared" si="1"/>
        <v>2013</v>
      </c>
      <c r="E166" s="38">
        <f t="shared" si="2"/>
        <v>1.6046000000000001E-2</v>
      </c>
      <c r="F166" s="27"/>
      <c r="G166" s="13">
        <f t="shared" si="5"/>
        <v>1.5581325000000002E-2</v>
      </c>
      <c r="H166" s="2">
        <v>0</v>
      </c>
      <c r="I166" s="2"/>
      <c r="M166" s="40"/>
      <c r="N166" s="64">
        <v>40360</v>
      </c>
      <c r="O166" s="65">
        <v>1.1708700000000001</v>
      </c>
    </row>
    <row r="167" spans="1:15" ht="13.5" customHeight="1" x14ac:dyDescent="0.25">
      <c r="A167" s="2"/>
      <c r="C167" s="11">
        <f t="shared" si="0"/>
        <v>41365</v>
      </c>
      <c r="D167" s="14">
        <f t="shared" si="1"/>
        <v>2013</v>
      </c>
      <c r="E167" s="38">
        <f t="shared" si="2"/>
        <v>-4.6690999999999998E-3</v>
      </c>
      <c r="F167" s="27"/>
      <c r="G167" s="13">
        <f t="shared" si="5"/>
        <v>1.5581325000000002E-2</v>
      </c>
      <c r="H167" s="2">
        <v>0</v>
      </c>
      <c r="I167" s="2"/>
      <c r="M167" s="40"/>
      <c r="N167" s="64">
        <v>40452</v>
      </c>
      <c r="O167" s="65">
        <v>3.2264699999999999</v>
      </c>
    </row>
    <row r="168" spans="1:15" ht="13.5" customHeight="1" x14ac:dyDescent="0.25">
      <c r="A168" s="2"/>
      <c r="C168" s="11">
        <f t="shared" si="0"/>
        <v>41456</v>
      </c>
      <c r="D168" s="14">
        <f t="shared" si="1"/>
        <v>2013</v>
      </c>
      <c r="E168" s="38">
        <f t="shared" si="2"/>
        <v>2.1542699999999998E-2</v>
      </c>
      <c r="F168" s="27"/>
      <c r="G168" s="13">
        <f t="shared" si="5"/>
        <v>1.5581325000000002E-2</v>
      </c>
      <c r="H168" s="2">
        <v>0</v>
      </c>
      <c r="I168" s="2"/>
      <c r="M168" s="40"/>
      <c r="N168" s="64">
        <v>40544</v>
      </c>
      <c r="O168" s="65">
        <v>4.2468500000000002</v>
      </c>
    </row>
    <row r="169" spans="1:15" ht="13.5" customHeight="1" x14ac:dyDescent="0.25">
      <c r="A169" s="2"/>
      <c r="C169" s="11">
        <f t="shared" si="0"/>
        <v>41548</v>
      </c>
      <c r="D169" s="14">
        <f t="shared" si="1"/>
        <v>2013</v>
      </c>
      <c r="E169" s="38">
        <f t="shared" si="2"/>
        <v>1.5504800000000001E-2</v>
      </c>
      <c r="F169" s="27"/>
      <c r="G169" s="13">
        <f t="shared" si="5"/>
        <v>1.5581325000000002E-2</v>
      </c>
      <c r="H169" s="2">
        <v>0</v>
      </c>
      <c r="I169" s="2"/>
      <c r="M169" s="40"/>
      <c r="N169" s="64">
        <v>40634</v>
      </c>
      <c r="O169" s="65">
        <v>4.5212000000000003</v>
      </c>
    </row>
    <row r="170" spans="1:15" ht="13.5" customHeight="1" x14ac:dyDescent="0.25">
      <c r="A170" s="2"/>
      <c r="C170" s="11">
        <f t="shared" si="0"/>
        <v>41640</v>
      </c>
      <c r="D170" s="14">
        <f t="shared" si="1"/>
        <v>2014</v>
      </c>
      <c r="E170" s="38">
        <f t="shared" si="2"/>
        <v>2.5386099999999998E-2</v>
      </c>
      <c r="F170" s="27"/>
      <c r="G170" s="13">
        <f t="shared" si="5"/>
        <v>1.5581325000000002E-2</v>
      </c>
      <c r="H170" s="2">
        <v>0</v>
      </c>
      <c r="I170" s="2"/>
      <c r="M170" s="40"/>
      <c r="N170" s="64">
        <v>40725</v>
      </c>
      <c r="O170" s="65">
        <v>2.6009799999999998</v>
      </c>
    </row>
    <row r="171" spans="1:15" ht="13.5" customHeight="1" x14ac:dyDescent="0.25">
      <c r="A171" s="2"/>
      <c r="C171" s="11">
        <f t="shared" si="0"/>
        <v>41730</v>
      </c>
      <c r="D171" s="14">
        <f t="shared" si="1"/>
        <v>2014</v>
      </c>
      <c r="E171" s="38">
        <f t="shared" si="2"/>
        <v>1.8609199999999999E-2</v>
      </c>
      <c r="F171" s="27"/>
      <c r="G171" s="13">
        <f t="shared" si="5"/>
        <v>1.5581325000000002E-2</v>
      </c>
      <c r="H171" s="2">
        <v>0</v>
      </c>
      <c r="I171" s="2"/>
      <c r="M171" s="40"/>
      <c r="N171" s="64">
        <v>40817</v>
      </c>
      <c r="O171" s="65">
        <v>1.7904199999999999</v>
      </c>
    </row>
    <row r="172" spans="1:15" ht="13.5" customHeight="1" x14ac:dyDescent="0.25">
      <c r="A172" s="2"/>
      <c r="C172" s="11">
        <f t="shared" si="0"/>
        <v>41821</v>
      </c>
      <c r="D172" s="14">
        <f t="shared" si="1"/>
        <v>2014</v>
      </c>
      <c r="E172" s="38">
        <f t="shared" si="2"/>
        <v>1.0325500000000001E-2</v>
      </c>
      <c r="F172" s="27"/>
      <c r="G172" s="13">
        <f t="shared" si="5"/>
        <v>1.5581325000000002E-2</v>
      </c>
      <c r="H172" s="2">
        <v>0</v>
      </c>
      <c r="I172" s="2"/>
      <c r="M172" s="40"/>
      <c r="N172" s="64">
        <v>40909</v>
      </c>
      <c r="O172" s="65">
        <v>2.2469600000000001</v>
      </c>
    </row>
    <row r="173" spans="1:15" ht="13.5" customHeight="1" x14ac:dyDescent="0.25">
      <c r="A173" s="2"/>
      <c r="C173" s="11">
        <f t="shared" si="0"/>
        <v>41913</v>
      </c>
      <c r="D173" s="14">
        <f t="shared" si="1"/>
        <v>2014</v>
      </c>
      <c r="E173" s="38">
        <f t="shared" si="2"/>
        <v>-7.0494999999999993E-3</v>
      </c>
      <c r="F173" s="27"/>
      <c r="G173" s="13">
        <f t="shared" si="5"/>
        <v>1.5581325000000002E-2</v>
      </c>
      <c r="H173" s="2">
        <v>0</v>
      </c>
      <c r="I173" s="2"/>
      <c r="M173" s="40"/>
      <c r="N173" s="64">
        <v>41000</v>
      </c>
      <c r="O173" s="65">
        <v>0.84352000000000005</v>
      </c>
    </row>
    <row r="174" spans="1:15" ht="13.5" customHeight="1" x14ac:dyDescent="0.25">
      <c r="A174" s="2"/>
      <c r="C174" s="11">
        <f t="shared" si="0"/>
        <v>42005</v>
      </c>
      <c r="D174" s="14">
        <f t="shared" si="1"/>
        <v>2015</v>
      </c>
      <c r="E174" s="38">
        <f t="shared" si="2"/>
        <v>-2.5518900000000001E-2</v>
      </c>
      <c r="F174" s="27"/>
      <c r="G174" s="13">
        <f t="shared" si="5"/>
        <v>1.5581325000000002E-2</v>
      </c>
      <c r="H174" s="2">
        <v>0</v>
      </c>
      <c r="I174" s="2"/>
      <c r="M174" s="40"/>
      <c r="N174" s="64">
        <v>41091</v>
      </c>
      <c r="O174" s="65">
        <v>1.80182</v>
      </c>
    </row>
    <row r="175" spans="1:15" ht="13.5" customHeight="1" x14ac:dyDescent="0.25">
      <c r="A175" s="2"/>
      <c r="C175" s="11">
        <f t="shared" si="0"/>
        <v>42095</v>
      </c>
      <c r="D175" s="14">
        <f t="shared" si="1"/>
        <v>2015</v>
      </c>
      <c r="E175" s="38">
        <f t="shared" si="2"/>
        <v>2.32564E-2</v>
      </c>
      <c r="F175" s="27"/>
      <c r="G175" s="13">
        <f t="shared" si="5"/>
        <v>1.5581325000000002E-2</v>
      </c>
      <c r="H175" s="2">
        <v>0</v>
      </c>
      <c r="I175" s="2"/>
      <c r="M175" s="40"/>
      <c r="N175" s="64">
        <v>41183</v>
      </c>
      <c r="O175" s="65">
        <v>2.6504300000000001</v>
      </c>
    </row>
    <row r="176" spans="1:15" ht="13.5" customHeight="1" x14ac:dyDescent="0.25">
      <c r="A176" s="2"/>
      <c r="C176" s="11">
        <f t="shared" si="0"/>
        <v>42186</v>
      </c>
      <c r="D176" s="14">
        <f t="shared" si="1"/>
        <v>2015</v>
      </c>
      <c r="E176" s="38">
        <f t="shared" si="2"/>
        <v>1.48518E-2</v>
      </c>
      <c r="G176" s="13">
        <f t="shared" si="5"/>
        <v>1.5581325000000002E-2</v>
      </c>
      <c r="H176" s="2">
        <v>0</v>
      </c>
      <c r="I176" s="2"/>
      <c r="M176" s="40"/>
      <c r="N176" s="64">
        <v>41275</v>
      </c>
      <c r="O176" s="65">
        <v>1.6046</v>
      </c>
    </row>
    <row r="177" spans="1:15" ht="13.5" customHeight="1" x14ac:dyDescent="0.25">
      <c r="A177" s="2"/>
      <c r="C177" s="11">
        <f t="shared" si="0"/>
        <v>42278</v>
      </c>
      <c r="D177" s="14">
        <f t="shared" si="1"/>
        <v>2015</v>
      </c>
      <c r="E177" s="38">
        <f t="shared" si="2"/>
        <v>3.5656999999999998E-3</v>
      </c>
      <c r="G177" s="13">
        <f t="shared" si="5"/>
        <v>1.5581325000000002E-2</v>
      </c>
      <c r="H177" s="2">
        <v>0</v>
      </c>
      <c r="I177" s="2"/>
      <c r="M177" s="40"/>
      <c r="N177" s="64">
        <v>41365</v>
      </c>
      <c r="O177" s="65">
        <v>-0.46690999999999999</v>
      </c>
    </row>
    <row r="178" spans="1:15" ht="13.5" customHeight="1" x14ac:dyDescent="0.25">
      <c r="A178" s="2"/>
      <c r="C178" s="11">
        <f t="shared" si="0"/>
        <v>42370</v>
      </c>
      <c r="D178" s="14">
        <f t="shared" si="1"/>
        <v>2016</v>
      </c>
      <c r="E178" s="38">
        <f t="shared" si="2"/>
        <v>1.1261999999999999E-3</v>
      </c>
      <c r="G178" s="13">
        <f t="shared" si="5"/>
        <v>1.5581325000000002E-2</v>
      </c>
      <c r="H178" s="2">
        <v>0</v>
      </c>
      <c r="I178" s="2"/>
      <c r="M178" s="40"/>
      <c r="N178" s="64">
        <v>41456</v>
      </c>
      <c r="O178" s="65">
        <v>2.1542699999999999</v>
      </c>
    </row>
    <row r="179" spans="1:15" ht="13.5" customHeight="1" x14ac:dyDescent="0.25">
      <c r="A179" s="2"/>
      <c r="C179" s="11">
        <f t="shared" si="0"/>
        <v>42461</v>
      </c>
      <c r="D179" s="14">
        <f t="shared" si="1"/>
        <v>2016</v>
      </c>
      <c r="E179" s="38">
        <f t="shared" si="2"/>
        <v>2.3026300000000003E-2</v>
      </c>
      <c r="G179" s="13">
        <f t="shared" si="5"/>
        <v>1.5581325000000002E-2</v>
      </c>
      <c r="H179" s="2">
        <v>0</v>
      </c>
      <c r="I179" s="2"/>
      <c r="M179" s="40"/>
      <c r="N179" s="64">
        <v>41548</v>
      </c>
      <c r="O179" s="65">
        <v>1.5504800000000001</v>
      </c>
    </row>
    <row r="180" spans="1:15" ht="13.5" customHeight="1" x14ac:dyDescent="0.25">
      <c r="A180" s="2"/>
      <c r="C180" s="11">
        <f t="shared" si="0"/>
        <v>42552</v>
      </c>
      <c r="D180" s="14">
        <f t="shared" si="1"/>
        <v>2016</v>
      </c>
      <c r="E180" s="38">
        <f t="shared" si="2"/>
        <v>1.7674000000000002E-2</v>
      </c>
      <c r="G180" s="13">
        <f t="shared" si="5"/>
        <v>1.5581325000000002E-2</v>
      </c>
      <c r="H180" s="2">
        <v>0</v>
      </c>
      <c r="I180" s="2"/>
      <c r="M180" s="40"/>
      <c r="N180" s="64">
        <v>41640</v>
      </c>
      <c r="O180" s="65">
        <v>2.5386099999999998</v>
      </c>
    </row>
    <row r="181" spans="1:15" ht="13.5" customHeight="1" x14ac:dyDescent="0.25">
      <c r="A181" s="2"/>
      <c r="C181" s="11">
        <f t="shared" si="0"/>
        <v>42644</v>
      </c>
      <c r="D181" s="14">
        <f t="shared" si="1"/>
        <v>2016</v>
      </c>
      <c r="E181" s="38">
        <f t="shared" si="2"/>
        <v>2.9950299999999999E-2</v>
      </c>
      <c r="G181" s="13">
        <f t="shared" si="5"/>
        <v>1.5581325000000002E-2</v>
      </c>
      <c r="H181" s="2">
        <v>0</v>
      </c>
      <c r="I181" s="2"/>
      <c r="M181" s="40"/>
      <c r="N181" s="64">
        <v>41730</v>
      </c>
      <c r="O181" s="65">
        <v>1.8609199999999999</v>
      </c>
    </row>
    <row r="182" spans="1:15" ht="13.5" customHeight="1" x14ac:dyDescent="0.25">
      <c r="A182" s="2"/>
      <c r="C182" s="11">
        <f t="shared" si="0"/>
        <v>42736</v>
      </c>
      <c r="D182" s="14">
        <f t="shared" si="1"/>
        <v>2017</v>
      </c>
      <c r="E182" s="38">
        <f t="shared" si="2"/>
        <v>3.09895E-2</v>
      </c>
      <c r="G182" s="13"/>
      <c r="H182" s="2">
        <v>0</v>
      </c>
      <c r="I182" s="2"/>
      <c r="M182" s="40"/>
      <c r="N182" s="64">
        <v>41821</v>
      </c>
      <c r="O182" s="65">
        <v>1.0325500000000001</v>
      </c>
    </row>
    <row r="183" spans="1:15" ht="13.5" customHeight="1" x14ac:dyDescent="0.25">
      <c r="A183" s="2"/>
      <c r="C183" s="11">
        <f t="shared" ref="C183:C184" si="6">N193</f>
        <v>42826</v>
      </c>
      <c r="D183" s="14">
        <f t="shared" ref="D183:D184" si="7">YEAR(C183)</f>
        <v>2017</v>
      </c>
      <c r="E183" s="38">
        <f t="shared" ref="E183:E184" si="8">O193/100</f>
        <v>-3.1308000000000004E-3</v>
      </c>
      <c r="G183" s="13"/>
      <c r="H183" s="26">
        <v>0</v>
      </c>
      <c r="I183" s="2"/>
      <c r="M183" s="40"/>
      <c r="N183" s="64">
        <v>41913</v>
      </c>
      <c r="O183" s="65">
        <v>-0.70494999999999997</v>
      </c>
    </row>
    <row r="184" spans="1:15" ht="13.5" customHeight="1" x14ac:dyDescent="0.25">
      <c r="A184" s="2"/>
      <c r="C184" s="11">
        <f t="shared" si="6"/>
        <v>42917</v>
      </c>
      <c r="D184" s="14">
        <f t="shared" si="7"/>
        <v>2017</v>
      </c>
      <c r="E184" s="38">
        <f t="shared" si="8"/>
        <v>1.9939499999999999E-2</v>
      </c>
      <c r="H184" s="26">
        <v>0</v>
      </c>
      <c r="I184" s="2"/>
      <c r="M184" s="40"/>
      <c r="N184" s="64">
        <v>42005</v>
      </c>
      <c r="O184" s="65">
        <v>-2.5518900000000002</v>
      </c>
    </row>
    <row r="185" spans="1:15" ht="13.5" customHeight="1" x14ac:dyDescent="0.25">
      <c r="A185" s="2"/>
      <c r="C185" s="2"/>
      <c r="I185" s="2"/>
      <c r="M185" s="40"/>
      <c r="N185" s="64">
        <v>42095</v>
      </c>
      <c r="O185" s="65">
        <v>2.3256399999999999</v>
      </c>
    </row>
    <row r="186" spans="1:15" ht="13.5" customHeight="1" x14ac:dyDescent="0.25">
      <c r="A186" s="2"/>
      <c r="C186" s="2"/>
      <c r="I186" s="2"/>
      <c r="M186" s="40"/>
      <c r="N186" s="64">
        <v>42186</v>
      </c>
      <c r="O186" s="65">
        <v>1.4851799999999999</v>
      </c>
    </row>
    <row r="187" spans="1:15" ht="13.5" customHeight="1" x14ac:dyDescent="0.25">
      <c r="A187" s="2"/>
      <c r="C187" s="2"/>
      <c r="I187" s="2"/>
      <c r="M187" s="40"/>
      <c r="N187" s="64">
        <v>42278</v>
      </c>
      <c r="O187" s="65">
        <v>0.35657</v>
      </c>
    </row>
    <row r="188" spans="1:15" ht="13.5" customHeight="1" x14ac:dyDescent="0.25">
      <c r="A188" s="2"/>
      <c r="C188" s="2"/>
      <c r="I188" s="2"/>
      <c r="M188" s="40"/>
      <c r="N188" s="64">
        <v>42370</v>
      </c>
      <c r="O188" s="65">
        <v>0.11262</v>
      </c>
    </row>
    <row r="189" spans="1:15" ht="13.5" customHeight="1" x14ac:dyDescent="0.25">
      <c r="A189" s="2"/>
      <c r="C189" s="2"/>
      <c r="I189" s="2"/>
      <c r="M189" s="40"/>
      <c r="N189" s="64">
        <v>42461</v>
      </c>
      <c r="O189" s="65">
        <v>2.3026300000000002</v>
      </c>
    </row>
    <row r="190" spans="1:15" ht="13.5" customHeight="1" x14ac:dyDescent="0.25">
      <c r="A190" s="2"/>
      <c r="C190" s="2"/>
      <c r="I190" s="2"/>
      <c r="M190" s="40"/>
      <c r="N190" s="64">
        <v>42552</v>
      </c>
      <c r="O190" s="65">
        <v>1.7674000000000001</v>
      </c>
    </row>
    <row r="191" spans="1:15" ht="13.5" customHeight="1" x14ac:dyDescent="0.25">
      <c r="A191" s="2"/>
      <c r="C191" s="2"/>
      <c r="I191" s="2"/>
      <c r="M191" s="40"/>
      <c r="N191" s="64">
        <v>42644</v>
      </c>
      <c r="O191" s="65">
        <v>2.9950299999999999</v>
      </c>
    </row>
    <row r="192" spans="1:15" ht="13.5" customHeight="1" x14ac:dyDescent="0.25">
      <c r="A192" s="2"/>
      <c r="C192" s="2"/>
      <c r="I192" s="2"/>
      <c r="M192" s="40"/>
      <c r="N192" s="64">
        <v>42736</v>
      </c>
      <c r="O192" s="65">
        <v>3.0989499999999999</v>
      </c>
    </row>
    <row r="193" spans="1:15" ht="13.5" customHeight="1" x14ac:dyDescent="0.25">
      <c r="A193" s="2"/>
      <c r="C193" s="2"/>
      <c r="I193" s="2"/>
      <c r="M193" s="40"/>
      <c r="N193" s="64">
        <v>42826</v>
      </c>
      <c r="O193" s="65">
        <v>-0.31308000000000002</v>
      </c>
    </row>
    <row r="194" spans="1:15" ht="13.5" customHeight="1" x14ac:dyDescent="0.25">
      <c r="A194" s="2"/>
      <c r="C194" s="2"/>
      <c r="I194" s="2"/>
      <c r="M194" s="40"/>
      <c r="N194" s="64">
        <v>42917</v>
      </c>
      <c r="O194" s="65">
        <v>1.9939499999999999</v>
      </c>
    </row>
    <row r="195" spans="1:15" ht="13.5" customHeight="1" x14ac:dyDescent="0.25">
      <c r="A195" s="2"/>
      <c r="C195" s="2"/>
      <c r="I195" s="2"/>
      <c r="M195" s="40"/>
      <c r="N195" s="2"/>
      <c r="O195" s="2"/>
    </row>
    <row r="196" spans="1:15" ht="13.5" customHeight="1" x14ac:dyDescent="0.25">
      <c r="A196" s="2"/>
      <c r="C196" s="2"/>
      <c r="I196" s="2"/>
      <c r="M196" s="40"/>
      <c r="N196" s="2"/>
      <c r="O196" s="2"/>
    </row>
    <row r="197" spans="1:15" ht="13.5" customHeight="1" x14ac:dyDescent="0.25">
      <c r="A197" s="2"/>
      <c r="C197" s="2"/>
      <c r="I197" s="2"/>
      <c r="M197" s="40"/>
      <c r="N197" s="2"/>
      <c r="O197" s="2"/>
    </row>
    <row r="198" spans="1:15" ht="13.5" customHeight="1" x14ac:dyDescent="0.25">
      <c r="A198" s="2"/>
      <c r="C198" s="2"/>
      <c r="I198" s="2"/>
      <c r="M198" s="40"/>
      <c r="N198" s="2"/>
      <c r="O198" s="2"/>
    </row>
    <row r="199" spans="1:15" ht="13.5" customHeight="1" x14ac:dyDescent="0.25">
      <c r="A199" s="2"/>
      <c r="C199" s="2"/>
      <c r="I199" s="2"/>
      <c r="M199" s="40"/>
      <c r="N199" s="2"/>
      <c r="O199" s="2"/>
    </row>
    <row r="200" spans="1:15" ht="13.5" customHeight="1" x14ac:dyDescent="0.25">
      <c r="A200" s="2"/>
      <c r="C200" s="2"/>
      <c r="I200" s="2"/>
      <c r="M200" s="40"/>
      <c r="N200" s="2"/>
      <c r="O200" s="2"/>
    </row>
    <row r="201" spans="1:15" ht="13.5" customHeight="1" x14ac:dyDescent="0.25">
      <c r="A201" s="2"/>
      <c r="C201" s="2"/>
      <c r="I201" s="2"/>
      <c r="M201" s="40"/>
      <c r="N201" s="2"/>
      <c r="O201" s="2"/>
    </row>
    <row r="202" spans="1:15" ht="13.5" customHeight="1" x14ac:dyDescent="0.25">
      <c r="A202" s="2"/>
      <c r="C202" s="2"/>
      <c r="I202" s="2"/>
      <c r="M202" s="40"/>
      <c r="N202" s="2"/>
      <c r="O202" s="2"/>
    </row>
    <row r="203" spans="1:15" ht="13.5" customHeight="1" x14ac:dyDescent="0.25">
      <c r="A203" s="2"/>
      <c r="C203" s="2"/>
      <c r="I203" s="2"/>
      <c r="M203" s="40"/>
      <c r="N203" s="2"/>
      <c r="O203" s="2"/>
    </row>
    <row r="204" spans="1:15" ht="13.5" customHeight="1" x14ac:dyDescent="0.25">
      <c r="A204" s="2"/>
      <c r="C204" s="2"/>
      <c r="I204" s="2"/>
      <c r="M204" s="40"/>
      <c r="N204" s="2"/>
      <c r="O204" s="2"/>
    </row>
    <row r="205" spans="1:15" ht="13.5" customHeight="1" x14ac:dyDescent="0.25">
      <c r="A205" s="2"/>
      <c r="C205" s="2"/>
      <c r="I205" s="2"/>
      <c r="M205" s="40"/>
      <c r="N205" s="2"/>
      <c r="O205" s="2"/>
    </row>
    <row r="206" spans="1:15" ht="13.5" customHeight="1" x14ac:dyDescent="0.25">
      <c r="A206" s="2"/>
      <c r="C206" s="2"/>
      <c r="I206" s="2"/>
      <c r="M206" s="40"/>
      <c r="N206" s="2"/>
      <c r="O206" s="2"/>
    </row>
    <row r="207" spans="1:15" ht="13.5" customHeight="1" x14ac:dyDescent="0.25">
      <c r="A207" s="2"/>
      <c r="C207" s="2"/>
      <c r="I207" s="2"/>
      <c r="M207" s="40"/>
      <c r="N207" s="2"/>
      <c r="O207" s="2"/>
    </row>
    <row r="208" spans="1:15" ht="13.5" customHeight="1" x14ac:dyDescent="0.25">
      <c r="A208" s="2"/>
      <c r="C208" s="2"/>
      <c r="I208" s="2"/>
      <c r="M208" s="40"/>
      <c r="N208" s="2"/>
      <c r="O208" s="2"/>
    </row>
    <row r="209" spans="1:15" ht="13.5" customHeight="1" x14ac:dyDescent="0.25">
      <c r="A209" s="2"/>
      <c r="C209" s="2"/>
      <c r="I209" s="2"/>
      <c r="M209" s="40"/>
      <c r="N209" s="2"/>
      <c r="O209" s="2"/>
    </row>
    <row r="210" spans="1:15" ht="13.5" customHeight="1" x14ac:dyDescent="0.25">
      <c r="A210" s="2"/>
      <c r="C210" s="2"/>
      <c r="I210" s="2"/>
      <c r="M210" s="40"/>
      <c r="N210" s="2"/>
      <c r="O210" s="2"/>
    </row>
    <row r="211" spans="1:15" ht="13.5" customHeight="1" x14ac:dyDescent="0.25">
      <c r="A211" s="2"/>
      <c r="C211" s="2"/>
      <c r="I211" s="2"/>
      <c r="M211" s="40"/>
      <c r="N211" s="2"/>
      <c r="O211" s="2"/>
    </row>
    <row r="212" spans="1:15" ht="13.5" customHeight="1" x14ac:dyDescent="0.25">
      <c r="A212" s="2"/>
      <c r="C212" s="2"/>
      <c r="I212" s="2"/>
      <c r="M212" s="40"/>
      <c r="N212" s="2"/>
      <c r="O212" s="2"/>
    </row>
    <row r="213" spans="1:15" ht="13.5" customHeight="1" x14ac:dyDescent="0.25">
      <c r="A213" s="2"/>
      <c r="C213" s="2"/>
      <c r="I213" s="2"/>
      <c r="M213" s="40"/>
      <c r="N213" s="2"/>
      <c r="O213" s="2"/>
    </row>
    <row r="214" spans="1:15" ht="13.5" customHeight="1" x14ac:dyDescent="0.25">
      <c r="A214" s="2"/>
      <c r="C214" s="2"/>
      <c r="I214" s="2"/>
      <c r="M214" s="40"/>
      <c r="N214" s="2"/>
      <c r="O214" s="2"/>
    </row>
    <row r="215" spans="1:15" ht="13.5" customHeight="1" x14ac:dyDescent="0.25">
      <c r="A215" s="2"/>
      <c r="C215" s="2"/>
      <c r="I215" s="2"/>
      <c r="M215" s="40"/>
      <c r="N215" s="2"/>
      <c r="O215" s="2"/>
    </row>
    <row r="216" spans="1:15" ht="13.5" customHeight="1" x14ac:dyDescent="0.25">
      <c r="A216" s="2"/>
      <c r="C216" s="2"/>
      <c r="I216" s="2"/>
      <c r="M216" s="40"/>
      <c r="N216" s="2"/>
      <c r="O216" s="2"/>
    </row>
    <row r="217" spans="1:15" ht="13.5" customHeight="1" x14ac:dyDescent="0.25">
      <c r="A217" s="2"/>
      <c r="C217" s="2"/>
      <c r="I217" s="2"/>
      <c r="M217" s="40"/>
      <c r="N217" s="2"/>
      <c r="O217" s="2"/>
    </row>
    <row r="218" spans="1:15" ht="13.5" customHeight="1" x14ac:dyDescent="0.25">
      <c r="A218" s="2"/>
      <c r="C218" s="2"/>
      <c r="I218" s="2"/>
      <c r="M218" s="40"/>
      <c r="N218" s="2"/>
      <c r="O218" s="2"/>
    </row>
    <row r="219" spans="1:15" ht="13.5" customHeight="1" x14ac:dyDescent="0.25">
      <c r="A219" s="2"/>
      <c r="C219" s="2"/>
      <c r="I219" s="2"/>
      <c r="M219" s="40"/>
      <c r="N219" s="2"/>
      <c r="O219" s="2"/>
    </row>
    <row r="220" spans="1:15" ht="13.5" customHeight="1" x14ac:dyDescent="0.25">
      <c r="A220" s="2"/>
      <c r="C220" s="2"/>
      <c r="I220" s="2"/>
      <c r="M220" s="40"/>
      <c r="N220" s="2"/>
      <c r="O220" s="2"/>
    </row>
    <row r="221" spans="1:15" ht="13.5" customHeight="1" x14ac:dyDescent="0.25">
      <c r="A221" s="2"/>
      <c r="C221" s="2"/>
      <c r="I221" s="2"/>
      <c r="M221" s="40"/>
      <c r="N221" s="2"/>
      <c r="O221" s="2"/>
    </row>
    <row r="222" spans="1:15" ht="13.5" customHeight="1" x14ac:dyDescent="0.25">
      <c r="A222" s="2"/>
      <c r="C222" s="2"/>
      <c r="I222" s="2"/>
      <c r="M222" s="40"/>
      <c r="N222" s="2"/>
      <c r="O222" s="2"/>
    </row>
    <row r="223" spans="1:15" ht="13.5" customHeight="1" x14ac:dyDescent="0.25">
      <c r="A223" s="2"/>
      <c r="C223" s="2"/>
      <c r="I223" s="2"/>
      <c r="M223" s="40"/>
      <c r="N223" s="2"/>
      <c r="O223" s="2"/>
    </row>
    <row r="224" spans="1:15" ht="13.5" customHeight="1" x14ac:dyDescent="0.25">
      <c r="A224" s="2"/>
      <c r="C224" s="2"/>
      <c r="I224" s="2"/>
      <c r="M224" s="40"/>
      <c r="N224" s="2"/>
      <c r="O224" s="2"/>
    </row>
    <row r="225" spans="1:15" ht="13.5" customHeight="1" x14ac:dyDescent="0.25">
      <c r="A225" s="2"/>
      <c r="C225" s="2"/>
      <c r="I225" s="2"/>
      <c r="M225" s="40"/>
      <c r="N225" s="2"/>
      <c r="O225" s="2"/>
    </row>
    <row r="226" spans="1:15" ht="13.5" customHeight="1" x14ac:dyDescent="0.25">
      <c r="A226" s="2"/>
      <c r="C226" s="2"/>
      <c r="I226" s="2"/>
      <c r="M226" s="40"/>
      <c r="N226" s="2"/>
      <c r="O226" s="2"/>
    </row>
    <row r="227" spans="1:15" ht="13.5" customHeight="1" x14ac:dyDescent="0.25">
      <c r="A227" s="2"/>
      <c r="C227" s="2"/>
      <c r="I227" s="2"/>
      <c r="M227" s="40"/>
      <c r="N227" s="2"/>
      <c r="O227" s="2"/>
    </row>
    <row r="228" spans="1:15" ht="13.5" customHeight="1" x14ac:dyDescent="0.25">
      <c r="A228" s="2"/>
      <c r="C228" s="2"/>
      <c r="I228" s="2"/>
      <c r="M228" s="40"/>
      <c r="N228" s="2"/>
      <c r="O228" s="2"/>
    </row>
    <row r="229" spans="1:15" ht="13.5" customHeight="1" x14ac:dyDescent="0.25">
      <c r="A229" s="2"/>
      <c r="C229" s="2"/>
      <c r="I229" s="2"/>
      <c r="M229" s="40"/>
      <c r="N229" s="2"/>
      <c r="O229" s="2"/>
    </row>
    <row r="230" spans="1:15" ht="13.5" customHeight="1" x14ac:dyDescent="0.25">
      <c r="A230" s="2"/>
      <c r="C230" s="2"/>
      <c r="I230" s="2"/>
      <c r="M230" s="40"/>
      <c r="N230" s="2"/>
      <c r="O230" s="2"/>
    </row>
    <row r="231" spans="1:15" ht="13.5" customHeight="1" x14ac:dyDescent="0.25">
      <c r="A231" s="2"/>
      <c r="C231" s="2"/>
      <c r="I231" s="2"/>
      <c r="M231" s="40"/>
      <c r="N231" s="2"/>
      <c r="O231" s="2"/>
    </row>
    <row r="232" spans="1:15" ht="13.5" customHeight="1" x14ac:dyDescent="0.25">
      <c r="A232" s="2"/>
      <c r="C232" s="2"/>
      <c r="I232" s="2"/>
      <c r="M232" s="40"/>
      <c r="N232" s="2"/>
      <c r="O232" s="2"/>
    </row>
    <row r="233" spans="1:15" ht="13.5" customHeight="1" x14ac:dyDescent="0.25">
      <c r="A233" s="2"/>
      <c r="C233" s="2"/>
      <c r="I233" s="2"/>
      <c r="M233" s="40"/>
      <c r="N233" s="2"/>
      <c r="O233" s="2"/>
    </row>
    <row r="234" spans="1:15" ht="13.5" customHeight="1" x14ac:dyDescent="0.25">
      <c r="A234" s="2"/>
      <c r="C234" s="2"/>
      <c r="I234" s="2"/>
      <c r="M234" s="40"/>
      <c r="N234" s="2"/>
      <c r="O234" s="2"/>
    </row>
    <row r="235" spans="1:15" ht="13.5" customHeight="1" x14ac:dyDescent="0.25">
      <c r="A235" s="2"/>
      <c r="C235" s="2"/>
      <c r="I235" s="2"/>
      <c r="M235" s="40"/>
      <c r="N235" s="2"/>
      <c r="O235" s="2"/>
    </row>
    <row r="236" spans="1:15" ht="13.5" customHeight="1" x14ac:dyDescent="0.25">
      <c r="A236" s="2"/>
      <c r="C236" s="2"/>
      <c r="I236" s="2"/>
      <c r="M236" s="40"/>
      <c r="N236" s="2"/>
      <c r="O236" s="2"/>
    </row>
    <row r="237" spans="1:15" ht="13.5" customHeight="1" x14ac:dyDescent="0.25">
      <c r="A237" s="2"/>
      <c r="C237" s="2"/>
      <c r="I237" s="2"/>
      <c r="M237" s="40"/>
      <c r="N237" s="2"/>
      <c r="O237" s="2"/>
    </row>
    <row r="238" spans="1:15" ht="13.5" customHeight="1" x14ac:dyDescent="0.25">
      <c r="A238" s="2"/>
      <c r="C238" s="2"/>
      <c r="I238" s="2"/>
      <c r="M238" s="40"/>
      <c r="N238" s="2"/>
      <c r="O238" s="2"/>
    </row>
    <row r="239" spans="1:15" ht="13.5" customHeight="1" x14ac:dyDescent="0.25">
      <c r="A239" s="2"/>
      <c r="C239" s="2"/>
      <c r="I239" s="2"/>
      <c r="M239" s="40"/>
      <c r="N239" s="2"/>
      <c r="O239" s="2"/>
    </row>
    <row r="240" spans="1:15" ht="13.5" customHeight="1" x14ac:dyDescent="0.25">
      <c r="A240" s="2"/>
      <c r="C240" s="2"/>
      <c r="I240" s="2"/>
      <c r="M240" s="40"/>
      <c r="N240" s="2"/>
      <c r="O240" s="2"/>
    </row>
    <row r="241" spans="1:15" ht="13.5" customHeight="1" x14ac:dyDescent="0.25">
      <c r="A241" s="2"/>
      <c r="C241" s="2"/>
      <c r="I241" s="2"/>
      <c r="M241" s="40"/>
      <c r="N241" s="2"/>
      <c r="O241" s="2"/>
    </row>
    <row r="242" spans="1:15" ht="13.5" customHeight="1" x14ac:dyDescent="0.25">
      <c r="A242" s="2"/>
      <c r="C242" s="2"/>
      <c r="I242" s="2"/>
      <c r="M242" s="40"/>
      <c r="N242" s="2"/>
      <c r="O242" s="2"/>
    </row>
    <row r="243" spans="1:15" ht="13.5" customHeight="1" x14ac:dyDescent="0.25">
      <c r="A243" s="2"/>
      <c r="C243" s="2"/>
      <c r="I243" s="2"/>
      <c r="M243" s="40"/>
      <c r="N243" s="2"/>
      <c r="O243" s="2"/>
    </row>
    <row r="244" spans="1:15" ht="13.5" customHeight="1" x14ac:dyDescent="0.25">
      <c r="A244" s="2"/>
      <c r="C244" s="2"/>
      <c r="I244" s="2"/>
      <c r="M244" s="40"/>
      <c r="N244" s="2"/>
      <c r="O244" s="2"/>
    </row>
    <row r="245" spans="1:15" ht="13.5" customHeight="1" x14ac:dyDescent="0.25">
      <c r="A245" s="2"/>
      <c r="C245" s="2"/>
      <c r="I245" s="2"/>
      <c r="M245" s="40"/>
      <c r="N245" s="2"/>
      <c r="O245" s="2"/>
    </row>
    <row r="246" spans="1:15" ht="13.5" customHeight="1" x14ac:dyDescent="0.25">
      <c r="A246" s="2"/>
      <c r="C246" s="2"/>
      <c r="I246" s="2"/>
      <c r="M246" s="40"/>
      <c r="N246" s="2"/>
      <c r="O246" s="2"/>
    </row>
    <row r="247" spans="1:15" ht="13.5" customHeight="1" x14ac:dyDescent="0.25">
      <c r="A247" s="2"/>
      <c r="C247" s="2"/>
      <c r="I247" s="2"/>
      <c r="M247" s="40"/>
      <c r="N247" s="2"/>
      <c r="O247" s="2"/>
    </row>
    <row r="248" spans="1:15" ht="13.5" customHeight="1" x14ac:dyDescent="0.25">
      <c r="A248" s="2"/>
      <c r="C248" s="2"/>
      <c r="I248" s="2"/>
      <c r="M248" s="40"/>
      <c r="N248" s="2"/>
      <c r="O248" s="2"/>
    </row>
    <row r="249" spans="1:15" ht="13.5" customHeight="1" x14ac:dyDescent="0.25">
      <c r="A249" s="2"/>
      <c r="C249" s="2"/>
      <c r="I249" s="2"/>
      <c r="M249" s="40"/>
      <c r="N249" s="2"/>
      <c r="O249" s="2"/>
    </row>
    <row r="250" spans="1:15" ht="13.5" customHeight="1" x14ac:dyDescent="0.25">
      <c r="A250" s="2"/>
      <c r="C250" s="2"/>
      <c r="I250" s="2"/>
      <c r="M250" s="40"/>
      <c r="N250" s="2"/>
      <c r="O250" s="2"/>
    </row>
    <row r="251" spans="1:15" ht="13.5" customHeight="1" x14ac:dyDescent="0.25">
      <c r="A251" s="2"/>
      <c r="C251" s="2"/>
      <c r="I251" s="2"/>
      <c r="M251" s="40"/>
      <c r="N251" s="2"/>
      <c r="O251" s="2"/>
    </row>
    <row r="252" spans="1:15" ht="13.5" customHeight="1" x14ac:dyDescent="0.25">
      <c r="A252" s="2"/>
      <c r="C252" s="2"/>
      <c r="I252" s="2"/>
      <c r="M252" s="40"/>
      <c r="N252" s="2"/>
      <c r="O252" s="2"/>
    </row>
    <row r="253" spans="1:15" ht="13.5" customHeight="1" x14ac:dyDescent="0.25">
      <c r="A253" s="2"/>
      <c r="C253" s="2"/>
      <c r="I253" s="2"/>
      <c r="M253" s="40"/>
      <c r="N253" s="2"/>
      <c r="O253" s="2"/>
    </row>
    <row r="254" spans="1:15" ht="13.5" customHeight="1" x14ac:dyDescent="0.25">
      <c r="A254" s="2"/>
      <c r="C254" s="2"/>
      <c r="I254" s="2"/>
      <c r="M254" s="40"/>
      <c r="N254" s="2"/>
      <c r="O254" s="2"/>
    </row>
    <row r="255" spans="1:15" ht="13.5" customHeight="1" x14ac:dyDescent="0.25">
      <c r="A255" s="2"/>
      <c r="C255" s="2"/>
      <c r="I255" s="2"/>
      <c r="M255" s="40"/>
      <c r="N255" s="2"/>
      <c r="O255" s="2"/>
    </row>
    <row r="256" spans="1:15" ht="13.5" customHeight="1" x14ac:dyDescent="0.25">
      <c r="A256" s="2"/>
      <c r="C256" s="2"/>
      <c r="I256" s="2"/>
      <c r="M256" s="40"/>
      <c r="N256" s="2"/>
      <c r="O256" s="2"/>
    </row>
    <row r="257" spans="1:15" ht="13.5" customHeight="1" x14ac:dyDescent="0.25">
      <c r="A257" s="2"/>
      <c r="C257" s="2"/>
      <c r="I257" s="2"/>
      <c r="M257" s="40"/>
      <c r="N257" s="2"/>
      <c r="O257" s="2"/>
    </row>
    <row r="258" spans="1:15" ht="13.5" customHeight="1" x14ac:dyDescent="0.25">
      <c r="A258" s="2"/>
      <c r="C258" s="2"/>
      <c r="I258" s="2"/>
      <c r="M258" s="40"/>
      <c r="N258" s="2"/>
      <c r="O258" s="2"/>
    </row>
    <row r="259" spans="1:15" ht="13.5" customHeight="1" x14ac:dyDescent="0.25">
      <c r="A259" s="2"/>
      <c r="C259" s="2"/>
      <c r="I259" s="2"/>
      <c r="M259" s="40"/>
      <c r="N259" s="2"/>
      <c r="O259" s="2"/>
    </row>
    <row r="260" spans="1:15" ht="13.5" customHeight="1" x14ac:dyDescent="0.25">
      <c r="A260" s="2"/>
      <c r="C260" s="2"/>
      <c r="I260" s="2"/>
      <c r="M260" s="40"/>
      <c r="N260" s="2"/>
      <c r="O260" s="2"/>
    </row>
    <row r="261" spans="1:15" ht="13.5" customHeight="1" x14ac:dyDescent="0.25">
      <c r="A261" s="2"/>
      <c r="C261" s="2"/>
      <c r="I261" s="2"/>
      <c r="M261" s="40"/>
      <c r="N261" s="2"/>
      <c r="O261" s="2"/>
    </row>
    <row r="262" spans="1:15" ht="13.5" customHeight="1" x14ac:dyDescent="0.25">
      <c r="A262" s="2"/>
      <c r="C262" s="2"/>
      <c r="I262" s="2"/>
      <c r="M262" s="40"/>
      <c r="N262" s="2"/>
      <c r="O262" s="2"/>
    </row>
    <row r="263" spans="1:15" ht="13.5" customHeight="1" x14ac:dyDescent="0.25">
      <c r="A263" s="2"/>
      <c r="C263" s="2"/>
      <c r="I263" s="2"/>
      <c r="M263" s="40"/>
      <c r="N263" s="2"/>
      <c r="O263" s="2"/>
    </row>
    <row r="264" spans="1:15" ht="13.5" customHeight="1" x14ac:dyDescent="0.25">
      <c r="A264" s="2"/>
      <c r="C264" s="2"/>
      <c r="I264" s="2"/>
      <c r="M264" s="40"/>
      <c r="N264" s="2"/>
      <c r="O264" s="2"/>
    </row>
    <row r="265" spans="1:15" ht="13.5" customHeight="1" x14ac:dyDescent="0.25">
      <c r="A265" s="2"/>
      <c r="C265" s="2"/>
      <c r="I265" s="2"/>
      <c r="M265" s="40"/>
      <c r="N265" s="2"/>
      <c r="O265" s="2"/>
    </row>
    <row r="266" spans="1:15" ht="13.5" customHeight="1" x14ac:dyDescent="0.25">
      <c r="A266" s="2"/>
      <c r="C266" s="2"/>
      <c r="I266" s="2"/>
      <c r="M266" s="40"/>
      <c r="N266" s="2"/>
      <c r="O266" s="2"/>
    </row>
    <row r="267" spans="1:15" ht="13.5" customHeight="1" x14ac:dyDescent="0.25">
      <c r="A267" s="2"/>
      <c r="C267" s="2"/>
      <c r="I267" s="2"/>
      <c r="M267" s="40"/>
      <c r="N267" s="2"/>
      <c r="O267" s="2"/>
    </row>
    <row r="268" spans="1:15" ht="13.5" customHeight="1" x14ac:dyDescent="0.25">
      <c r="A268" s="2"/>
      <c r="C268" s="2"/>
      <c r="I268" s="2"/>
      <c r="M268" s="40"/>
      <c r="N268" s="2"/>
      <c r="O268" s="2"/>
    </row>
    <row r="269" spans="1:15" ht="13.5" customHeight="1" x14ac:dyDescent="0.25">
      <c r="A269" s="2"/>
      <c r="C269" s="2"/>
      <c r="I269" s="2"/>
      <c r="M269" s="40"/>
      <c r="N269" s="2"/>
      <c r="O269" s="2"/>
    </row>
    <row r="270" spans="1:15" ht="13.5" customHeight="1" x14ac:dyDescent="0.25">
      <c r="A270" s="2"/>
      <c r="C270" s="2"/>
      <c r="I270" s="2"/>
      <c r="M270" s="40"/>
      <c r="N270" s="2"/>
      <c r="O270" s="2"/>
    </row>
    <row r="271" spans="1:15" ht="13.5" customHeight="1" x14ac:dyDescent="0.25">
      <c r="A271" s="2"/>
      <c r="C271" s="2"/>
      <c r="I271" s="2"/>
      <c r="M271" s="40"/>
      <c r="N271" s="2"/>
      <c r="O271" s="2"/>
    </row>
    <row r="272" spans="1:15" ht="13.5" customHeight="1" x14ac:dyDescent="0.25">
      <c r="A272" s="2"/>
      <c r="C272" s="2"/>
      <c r="I272" s="2"/>
      <c r="M272" s="40"/>
      <c r="N272" s="2"/>
      <c r="O272" s="2"/>
    </row>
    <row r="273" spans="1:15" ht="13.5" customHeight="1" x14ac:dyDescent="0.25">
      <c r="A273" s="2"/>
      <c r="C273" s="2"/>
      <c r="I273" s="2"/>
      <c r="M273" s="40"/>
      <c r="N273" s="2"/>
      <c r="O273" s="2"/>
    </row>
    <row r="274" spans="1:15" ht="13.5" customHeight="1" x14ac:dyDescent="0.25">
      <c r="A274" s="2"/>
      <c r="C274" s="2"/>
      <c r="I274" s="2"/>
      <c r="M274" s="40"/>
      <c r="N274" s="2"/>
      <c r="O274" s="2"/>
    </row>
    <row r="275" spans="1:15" ht="13.5" customHeight="1" x14ac:dyDescent="0.25">
      <c r="A275" s="2"/>
      <c r="C275" s="2"/>
      <c r="I275" s="2"/>
      <c r="M275" s="40"/>
      <c r="N275" s="2"/>
      <c r="O275" s="2"/>
    </row>
    <row r="276" spans="1:15" ht="13.5" customHeight="1" x14ac:dyDescent="0.25">
      <c r="A276" s="2"/>
      <c r="C276" s="2"/>
      <c r="I276" s="2"/>
      <c r="M276" s="40"/>
      <c r="N276" s="2"/>
      <c r="O276" s="2"/>
    </row>
    <row r="277" spans="1:15" ht="13.5" customHeight="1" x14ac:dyDescent="0.25">
      <c r="A277" s="2"/>
      <c r="C277" s="2"/>
      <c r="I277" s="2"/>
      <c r="M277" s="40"/>
      <c r="N277" s="2"/>
      <c r="O277" s="2"/>
    </row>
    <row r="278" spans="1:15" ht="13.5" customHeight="1" x14ac:dyDescent="0.25">
      <c r="A278" s="2"/>
      <c r="C278" s="2"/>
      <c r="I278" s="2"/>
      <c r="M278" s="40"/>
      <c r="N278" s="2"/>
      <c r="O278" s="2"/>
    </row>
    <row r="279" spans="1:15" ht="13.5" customHeight="1" x14ac:dyDescent="0.25">
      <c r="A279" s="2"/>
      <c r="C279" s="2"/>
      <c r="I279" s="2"/>
      <c r="M279" s="40"/>
      <c r="N279" s="2"/>
      <c r="O279" s="2"/>
    </row>
    <row r="280" spans="1:15" ht="13.5" customHeight="1" x14ac:dyDescent="0.25">
      <c r="A280" s="2"/>
      <c r="C280" s="2"/>
      <c r="I280" s="2"/>
      <c r="M280" s="40"/>
      <c r="N280" s="2"/>
      <c r="O280" s="2"/>
    </row>
    <row r="281" spans="1:15" ht="13.5" customHeight="1" x14ac:dyDescent="0.25">
      <c r="A281" s="2"/>
      <c r="C281" s="2"/>
      <c r="I281" s="2"/>
      <c r="M281" s="40"/>
      <c r="N281" s="2"/>
      <c r="O281" s="2"/>
    </row>
    <row r="282" spans="1:15" ht="13.5" customHeight="1" x14ac:dyDescent="0.25">
      <c r="A282" s="2"/>
      <c r="C282" s="2"/>
      <c r="I282" s="2"/>
      <c r="M282" s="40"/>
      <c r="N282" s="2"/>
      <c r="O282" s="2"/>
    </row>
    <row r="283" spans="1:15" ht="13.5" customHeight="1" x14ac:dyDescent="0.25">
      <c r="A283" s="2"/>
      <c r="C283" s="2"/>
      <c r="I283" s="2"/>
      <c r="M283" s="40"/>
      <c r="N283" s="2"/>
      <c r="O283" s="2"/>
    </row>
    <row r="284" spans="1:15" ht="13.5" customHeight="1" x14ac:dyDescent="0.25">
      <c r="A284" s="2"/>
      <c r="C284" s="2"/>
      <c r="I284" s="2"/>
      <c r="M284" s="40"/>
      <c r="N284" s="2"/>
      <c r="O284" s="2"/>
    </row>
    <row r="285" spans="1:15" ht="13.5" customHeight="1" x14ac:dyDescent="0.25">
      <c r="A285" s="2"/>
      <c r="C285" s="2"/>
      <c r="I285" s="2"/>
      <c r="M285" s="40"/>
      <c r="N285" s="2"/>
      <c r="O285" s="2"/>
    </row>
    <row r="286" spans="1:15" ht="13.5" customHeight="1" x14ac:dyDescent="0.25">
      <c r="A286" s="2"/>
      <c r="C286" s="2"/>
      <c r="I286" s="2"/>
      <c r="M286" s="40"/>
      <c r="N286" s="2"/>
      <c r="O286" s="2"/>
    </row>
    <row r="287" spans="1:15" ht="13.5" customHeight="1" x14ac:dyDescent="0.25">
      <c r="A287" s="2"/>
      <c r="C287" s="2"/>
      <c r="I287" s="2"/>
      <c r="M287" s="40"/>
      <c r="N287" s="2"/>
      <c r="O287" s="2"/>
    </row>
    <row r="288" spans="1:15" ht="13.5" customHeight="1" x14ac:dyDescent="0.25">
      <c r="A288" s="2"/>
      <c r="C288" s="2"/>
      <c r="I288" s="2"/>
      <c r="M288" s="40"/>
      <c r="N288" s="2"/>
      <c r="O288" s="2"/>
    </row>
    <row r="289" spans="1:15" ht="13.5" customHeight="1" x14ac:dyDescent="0.25">
      <c r="A289" s="2"/>
      <c r="C289" s="2"/>
      <c r="I289" s="2"/>
      <c r="M289" s="40"/>
      <c r="N289" s="2"/>
      <c r="O289" s="2"/>
    </row>
    <row r="290" spans="1:15" ht="13.5" customHeight="1" x14ac:dyDescent="0.25">
      <c r="A290" s="2"/>
      <c r="C290" s="2"/>
      <c r="I290" s="2"/>
      <c r="M290" s="40"/>
      <c r="N290" s="2"/>
      <c r="O290" s="2"/>
    </row>
    <row r="291" spans="1:15" ht="13.5" customHeight="1" x14ac:dyDescent="0.25">
      <c r="A291" s="2"/>
      <c r="C291" s="2"/>
      <c r="I291" s="2"/>
      <c r="M291" s="40"/>
      <c r="N291" s="2"/>
      <c r="O291" s="2"/>
    </row>
    <row r="292" spans="1:15" ht="13.5" customHeight="1" x14ac:dyDescent="0.25">
      <c r="A292" s="2"/>
      <c r="C292" s="2"/>
      <c r="I292" s="2"/>
      <c r="M292" s="40"/>
      <c r="N292" s="2"/>
      <c r="O292" s="2"/>
    </row>
    <row r="293" spans="1:15" ht="13.5" customHeight="1" x14ac:dyDescent="0.25">
      <c r="A293" s="2"/>
      <c r="C293" s="2"/>
      <c r="I293" s="2"/>
      <c r="M293" s="40"/>
      <c r="N293" s="2"/>
      <c r="O293" s="2"/>
    </row>
    <row r="294" spans="1:15" ht="13.5" customHeight="1" x14ac:dyDescent="0.25">
      <c r="A294" s="2"/>
      <c r="C294" s="2"/>
      <c r="I294" s="2"/>
      <c r="M294" s="40"/>
      <c r="N294" s="2"/>
      <c r="O294" s="2"/>
    </row>
    <row r="295" spans="1:15" ht="13.5" customHeight="1" x14ac:dyDescent="0.25">
      <c r="A295" s="2"/>
      <c r="C295" s="2"/>
      <c r="I295" s="2"/>
      <c r="M295" s="40"/>
      <c r="N295" s="2"/>
      <c r="O295" s="2"/>
    </row>
    <row r="296" spans="1:15" ht="13.5" customHeight="1" x14ac:dyDescent="0.25">
      <c r="A296" s="2"/>
      <c r="C296" s="2"/>
      <c r="I296" s="2"/>
      <c r="M296" s="40"/>
      <c r="N296" s="2"/>
      <c r="O296" s="2"/>
    </row>
    <row r="297" spans="1:15" ht="13.5" customHeight="1" x14ac:dyDescent="0.25">
      <c r="A297" s="2"/>
      <c r="C297" s="2"/>
      <c r="I297" s="2"/>
      <c r="M297" s="40"/>
      <c r="N297" s="2"/>
      <c r="O297" s="2"/>
    </row>
    <row r="298" spans="1:15" ht="13.5" customHeight="1" x14ac:dyDescent="0.25">
      <c r="A298" s="2"/>
      <c r="C298" s="2"/>
      <c r="I298" s="2"/>
      <c r="M298" s="40"/>
      <c r="N298" s="2"/>
      <c r="O298" s="2"/>
    </row>
    <row r="299" spans="1:15" ht="13.5" customHeight="1" x14ac:dyDescent="0.25">
      <c r="A299" s="2"/>
      <c r="C299" s="2"/>
      <c r="I299" s="2"/>
      <c r="M299" s="40"/>
      <c r="N299" s="2"/>
      <c r="O299" s="2"/>
    </row>
    <row r="300" spans="1:15" ht="13.5" customHeight="1" x14ac:dyDescent="0.25">
      <c r="A300" s="2"/>
      <c r="C300" s="2"/>
      <c r="I300" s="2"/>
      <c r="M300" s="40"/>
      <c r="N300" s="2"/>
      <c r="O300" s="2"/>
    </row>
    <row r="301" spans="1:15" ht="13.5" customHeight="1" x14ac:dyDescent="0.25">
      <c r="A301" s="2"/>
      <c r="C301" s="2"/>
      <c r="I301" s="2"/>
      <c r="M301" s="40"/>
      <c r="N301" s="2"/>
      <c r="O301" s="2"/>
    </row>
    <row r="302" spans="1:15" ht="13.5" customHeight="1" x14ac:dyDescent="0.25">
      <c r="A302" s="2"/>
      <c r="C302" s="2"/>
      <c r="I302" s="2"/>
      <c r="M302" s="40"/>
      <c r="N302" s="2"/>
      <c r="O302" s="2"/>
    </row>
    <row r="303" spans="1:15" ht="13.5" customHeight="1" x14ac:dyDescent="0.25">
      <c r="A303" s="2"/>
      <c r="C303" s="2"/>
      <c r="I303" s="2"/>
      <c r="M303" s="40"/>
      <c r="N303" s="2"/>
      <c r="O303" s="2"/>
    </row>
    <row r="304" spans="1:15" ht="13.5" customHeight="1" x14ac:dyDescent="0.25">
      <c r="A304" s="2"/>
      <c r="C304" s="2"/>
      <c r="I304" s="2"/>
      <c r="M304" s="40"/>
      <c r="N304" s="2"/>
      <c r="O304" s="2"/>
    </row>
    <row r="305" spans="1:15" ht="13.5" customHeight="1" x14ac:dyDescent="0.25">
      <c r="A305" s="2"/>
      <c r="C305" s="2"/>
      <c r="I305" s="2"/>
      <c r="M305" s="40"/>
      <c r="N305" s="2"/>
      <c r="O305" s="2"/>
    </row>
    <row r="306" spans="1:15" ht="13.5" customHeight="1" x14ac:dyDescent="0.25">
      <c r="A306" s="2"/>
      <c r="C306" s="2"/>
      <c r="I306" s="2"/>
      <c r="M306" s="40"/>
      <c r="N306" s="2"/>
      <c r="O306" s="2"/>
    </row>
    <row r="307" spans="1:15" ht="13.5" customHeight="1" x14ac:dyDescent="0.25">
      <c r="A307" s="2"/>
      <c r="C307" s="2"/>
      <c r="I307" s="2"/>
      <c r="M307" s="40"/>
      <c r="N307" s="2"/>
      <c r="O307" s="2"/>
    </row>
    <row r="308" spans="1:15" ht="13.5" customHeight="1" x14ac:dyDescent="0.25">
      <c r="A308" s="2"/>
      <c r="C308" s="2"/>
      <c r="I308" s="2"/>
      <c r="M308" s="40"/>
      <c r="N308" s="2"/>
      <c r="O308" s="2"/>
    </row>
    <row r="309" spans="1:15" ht="13.5" customHeight="1" x14ac:dyDescent="0.25">
      <c r="A309" s="2"/>
      <c r="C309" s="2"/>
      <c r="I309" s="2"/>
      <c r="M309" s="40"/>
      <c r="N309" s="2"/>
      <c r="O309" s="2"/>
    </row>
    <row r="310" spans="1:15" ht="13.5" customHeight="1" x14ac:dyDescent="0.25">
      <c r="A310" s="2"/>
      <c r="C310" s="2"/>
      <c r="I310" s="2"/>
      <c r="M310" s="40"/>
      <c r="N310" s="2"/>
      <c r="O310" s="2"/>
    </row>
    <row r="311" spans="1:15" ht="13.5" customHeight="1" x14ac:dyDescent="0.25">
      <c r="A311" s="2"/>
      <c r="C311" s="2"/>
      <c r="I311" s="2"/>
      <c r="M311" s="40"/>
      <c r="N311" s="2"/>
      <c r="O311" s="2"/>
    </row>
    <row r="312" spans="1:15" ht="13.5" customHeight="1" x14ac:dyDescent="0.25">
      <c r="A312" s="2"/>
      <c r="C312" s="2"/>
      <c r="I312" s="2"/>
      <c r="M312" s="40"/>
      <c r="N312" s="2"/>
      <c r="O312" s="2"/>
    </row>
    <row r="313" spans="1:15" ht="13.5" customHeight="1" x14ac:dyDescent="0.25">
      <c r="A313" s="2"/>
      <c r="C313" s="2"/>
      <c r="I313" s="2"/>
      <c r="M313" s="40"/>
      <c r="N313" s="2"/>
      <c r="O313" s="2"/>
    </row>
    <row r="314" spans="1:15" ht="13.5" customHeight="1" x14ac:dyDescent="0.25">
      <c r="A314" s="2"/>
      <c r="C314" s="2"/>
      <c r="I314" s="2"/>
      <c r="M314" s="40"/>
      <c r="N314" s="2"/>
      <c r="O314" s="2"/>
    </row>
    <row r="315" spans="1:15" ht="13.5" customHeight="1" x14ac:dyDescent="0.25">
      <c r="A315" s="2"/>
      <c r="C315" s="2"/>
      <c r="I315" s="2"/>
      <c r="M315" s="40"/>
      <c r="N315" s="2"/>
      <c r="O315" s="2"/>
    </row>
    <row r="316" spans="1:15" ht="13.5" customHeight="1" x14ac:dyDescent="0.25">
      <c r="A316" s="2"/>
      <c r="C316" s="2"/>
      <c r="I316" s="2"/>
      <c r="M316" s="40"/>
      <c r="N316" s="2"/>
      <c r="O316" s="2"/>
    </row>
    <row r="317" spans="1:15" ht="13.5" customHeight="1" x14ac:dyDescent="0.25">
      <c r="A317" s="2"/>
      <c r="C317" s="2"/>
      <c r="I317" s="2"/>
      <c r="M317" s="40"/>
      <c r="N317" s="2"/>
      <c r="O317" s="2"/>
    </row>
    <row r="318" spans="1:15" ht="13.5" customHeight="1" x14ac:dyDescent="0.25">
      <c r="A318" s="2"/>
      <c r="C318" s="2"/>
      <c r="I318" s="2"/>
      <c r="M318" s="40"/>
      <c r="N318" s="2"/>
      <c r="O318" s="2"/>
    </row>
    <row r="319" spans="1:15" ht="13.5" customHeight="1" x14ac:dyDescent="0.25">
      <c r="A319" s="2"/>
      <c r="C319" s="2"/>
      <c r="I319" s="2"/>
      <c r="M319" s="40"/>
      <c r="N319" s="2"/>
      <c r="O319" s="2"/>
    </row>
    <row r="320" spans="1:15" ht="13.5" customHeight="1" x14ac:dyDescent="0.25">
      <c r="A320" s="2"/>
      <c r="C320" s="2"/>
      <c r="I320" s="2"/>
      <c r="M320" s="40"/>
      <c r="N320" s="2"/>
      <c r="O320" s="2"/>
    </row>
    <row r="321" spans="1:15" ht="13.5" customHeight="1" x14ac:dyDescent="0.25">
      <c r="A321" s="2"/>
      <c r="C321" s="2"/>
      <c r="I321" s="2"/>
      <c r="M321" s="40"/>
      <c r="N321" s="2"/>
      <c r="O321" s="2"/>
    </row>
    <row r="322" spans="1:15" ht="13.5" customHeight="1" x14ac:dyDescent="0.25">
      <c r="A322" s="2"/>
      <c r="C322" s="2"/>
      <c r="I322" s="2"/>
      <c r="M322" s="40"/>
      <c r="N322" s="2"/>
      <c r="O322" s="2"/>
    </row>
    <row r="323" spans="1:15" ht="13.5" customHeight="1" x14ac:dyDescent="0.25">
      <c r="A323" s="2"/>
      <c r="C323" s="2"/>
      <c r="I323" s="2"/>
      <c r="M323" s="40"/>
      <c r="N323" s="2"/>
      <c r="O323" s="2"/>
    </row>
    <row r="324" spans="1:15" ht="13.5" customHeight="1" x14ac:dyDescent="0.25">
      <c r="A324" s="2"/>
      <c r="C324" s="2"/>
      <c r="I324" s="2"/>
      <c r="M324" s="40"/>
      <c r="N324" s="2"/>
      <c r="O324" s="2"/>
    </row>
    <row r="325" spans="1:15" ht="13.5" customHeight="1" x14ac:dyDescent="0.25">
      <c r="A325" s="2"/>
      <c r="C325" s="2"/>
      <c r="I325" s="2"/>
      <c r="M325" s="40"/>
      <c r="N325" s="2"/>
      <c r="O325" s="2"/>
    </row>
    <row r="326" spans="1:15" ht="13.5" customHeight="1" x14ac:dyDescent="0.25">
      <c r="A326" s="2"/>
      <c r="C326" s="2"/>
      <c r="I326" s="2"/>
      <c r="M326" s="40"/>
      <c r="N326" s="2"/>
      <c r="O326" s="2"/>
    </row>
    <row r="327" spans="1:15" ht="13.5" customHeight="1" x14ac:dyDescent="0.25">
      <c r="A327" s="2"/>
      <c r="C327" s="2"/>
      <c r="I327" s="2"/>
      <c r="M327" s="40"/>
      <c r="N327" s="2"/>
      <c r="O327" s="2"/>
    </row>
    <row r="328" spans="1:15" ht="13.5" customHeight="1" x14ac:dyDescent="0.25">
      <c r="A328" s="2"/>
      <c r="C328" s="2"/>
      <c r="I328" s="2"/>
      <c r="M328" s="40"/>
      <c r="N328" s="2"/>
      <c r="O328" s="2"/>
    </row>
    <row r="329" spans="1:15" ht="13.5" customHeight="1" x14ac:dyDescent="0.25">
      <c r="A329" s="2"/>
      <c r="C329" s="2"/>
      <c r="I329" s="2"/>
      <c r="M329" s="40"/>
      <c r="N329" s="2"/>
      <c r="O329" s="2"/>
    </row>
    <row r="330" spans="1:15" ht="13.5" customHeight="1" x14ac:dyDescent="0.25">
      <c r="A330" s="2"/>
      <c r="C330" s="2"/>
      <c r="I330" s="2"/>
      <c r="M330" s="40"/>
      <c r="N330" s="2"/>
      <c r="O330" s="2"/>
    </row>
    <row r="331" spans="1:15" ht="13.5" customHeight="1" x14ac:dyDescent="0.25">
      <c r="A331" s="2"/>
      <c r="C331" s="2"/>
      <c r="I331" s="2"/>
      <c r="M331" s="40"/>
      <c r="N331" s="2"/>
      <c r="O331" s="2"/>
    </row>
    <row r="332" spans="1:15" ht="13.5" customHeight="1" x14ac:dyDescent="0.25">
      <c r="A332" s="2"/>
      <c r="C332" s="2"/>
      <c r="I332" s="2"/>
      <c r="M332" s="40"/>
      <c r="N332" s="2"/>
      <c r="O332" s="2"/>
    </row>
    <row r="333" spans="1:15" ht="13.5" customHeight="1" x14ac:dyDescent="0.25">
      <c r="A333" s="2"/>
      <c r="C333" s="2"/>
      <c r="I333" s="2"/>
      <c r="M333" s="40"/>
      <c r="N333" s="2"/>
      <c r="O333" s="2"/>
    </row>
    <row r="334" spans="1:15" ht="13.5" customHeight="1" x14ac:dyDescent="0.25">
      <c r="A334" s="2"/>
      <c r="C334" s="2"/>
      <c r="I334" s="2"/>
      <c r="M334" s="40"/>
      <c r="N334" s="2"/>
      <c r="O334" s="2"/>
    </row>
    <row r="335" spans="1:15" ht="13.5" customHeight="1" x14ac:dyDescent="0.25">
      <c r="A335" s="2"/>
      <c r="C335" s="2"/>
      <c r="I335" s="2"/>
      <c r="M335" s="40"/>
      <c r="N335" s="2"/>
      <c r="O335" s="2"/>
    </row>
    <row r="336" spans="1:15" ht="13.5" customHeight="1" x14ac:dyDescent="0.25">
      <c r="A336" s="2"/>
      <c r="C336" s="2"/>
      <c r="I336" s="2"/>
      <c r="M336" s="40"/>
      <c r="N336" s="2"/>
      <c r="O336" s="2"/>
    </row>
    <row r="337" spans="1:15" ht="13.5" customHeight="1" x14ac:dyDescent="0.25">
      <c r="A337" s="2"/>
      <c r="C337" s="2"/>
      <c r="I337" s="2"/>
      <c r="M337" s="40"/>
      <c r="N337" s="2"/>
      <c r="O337" s="2"/>
    </row>
    <row r="338" spans="1:15" ht="13.5" customHeight="1" x14ac:dyDescent="0.25">
      <c r="A338" s="2"/>
      <c r="C338" s="2"/>
      <c r="I338" s="2"/>
      <c r="M338" s="40"/>
      <c r="N338" s="2"/>
      <c r="O338" s="2"/>
    </row>
    <row r="339" spans="1:15" ht="13.5" customHeight="1" x14ac:dyDescent="0.25">
      <c r="A339" s="2"/>
      <c r="C339" s="2"/>
      <c r="I339" s="2"/>
      <c r="M339" s="40"/>
      <c r="N339" s="2"/>
      <c r="O339" s="2"/>
    </row>
    <row r="340" spans="1:15" ht="13.5" customHeight="1" x14ac:dyDescent="0.25">
      <c r="A340" s="2"/>
      <c r="C340" s="2"/>
      <c r="I340" s="2"/>
      <c r="M340" s="40"/>
      <c r="N340" s="2"/>
      <c r="O340" s="2"/>
    </row>
    <row r="341" spans="1:15" ht="13.5" customHeight="1" x14ac:dyDescent="0.25">
      <c r="A341" s="2"/>
      <c r="C341" s="2"/>
      <c r="I341" s="2"/>
      <c r="M341" s="40"/>
      <c r="N341" s="2"/>
      <c r="O341" s="2"/>
    </row>
    <row r="342" spans="1:15" ht="13.5" customHeight="1" x14ac:dyDescent="0.25">
      <c r="A342" s="2"/>
      <c r="C342" s="2"/>
      <c r="I342" s="2"/>
      <c r="M342" s="40"/>
      <c r="N342" s="2"/>
      <c r="O342" s="2"/>
    </row>
    <row r="343" spans="1:15" ht="13.5" customHeight="1" x14ac:dyDescent="0.25">
      <c r="A343" s="2"/>
      <c r="C343" s="2"/>
      <c r="I343" s="2"/>
      <c r="M343" s="40"/>
      <c r="N343" s="2"/>
      <c r="O343" s="2"/>
    </row>
    <row r="344" spans="1:15" ht="13.5" customHeight="1" x14ac:dyDescent="0.25">
      <c r="A344" s="2"/>
      <c r="C344" s="2"/>
      <c r="I344" s="2"/>
      <c r="M344" s="40"/>
      <c r="N344" s="2"/>
      <c r="O344" s="2"/>
    </row>
    <row r="345" spans="1:15" ht="13.5" customHeight="1" x14ac:dyDescent="0.25">
      <c r="A345" s="2"/>
      <c r="C345" s="2"/>
      <c r="I345" s="2"/>
      <c r="M345" s="40"/>
      <c r="N345" s="2"/>
      <c r="O345" s="2"/>
    </row>
    <row r="346" spans="1:15" ht="13.5" customHeight="1" x14ac:dyDescent="0.25">
      <c r="A346" s="2"/>
      <c r="C346" s="2"/>
      <c r="I346" s="2"/>
      <c r="M346" s="40"/>
      <c r="N346" s="2"/>
      <c r="O346" s="2"/>
    </row>
    <row r="347" spans="1:15" ht="13.5" customHeight="1" x14ac:dyDescent="0.25">
      <c r="A347" s="2"/>
      <c r="C347" s="2"/>
      <c r="I347" s="2"/>
      <c r="M347" s="40"/>
      <c r="N347" s="2"/>
      <c r="O347" s="2"/>
    </row>
    <row r="348" spans="1:15" ht="13.5" customHeight="1" x14ac:dyDescent="0.25">
      <c r="A348" s="2"/>
      <c r="C348" s="2"/>
      <c r="I348" s="2"/>
      <c r="M348" s="40"/>
      <c r="N348" s="2"/>
      <c r="O348" s="2"/>
    </row>
    <row r="349" spans="1:15" ht="13.5" customHeight="1" x14ac:dyDescent="0.25">
      <c r="A349" s="2"/>
      <c r="C349" s="2"/>
      <c r="I349" s="2"/>
      <c r="M349" s="40"/>
      <c r="N349" s="2"/>
      <c r="O349" s="2"/>
    </row>
    <row r="350" spans="1:15" ht="13.5" customHeight="1" x14ac:dyDescent="0.25">
      <c r="A350" s="2"/>
      <c r="C350" s="2"/>
      <c r="I350" s="2"/>
      <c r="M350" s="40"/>
      <c r="N350" s="2"/>
      <c r="O350" s="2"/>
    </row>
    <row r="351" spans="1:15" ht="13.5" customHeight="1" x14ac:dyDescent="0.25">
      <c r="A351" s="2"/>
      <c r="C351" s="2"/>
      <c r="I351" s="2"/>
      <c r="M351" s="40"/>
      <c r="N351" s="2"/>
      <c r="O351" s="2"/>
    </row>
    <row r="352" spans="1:15" ht="13.5" customHeight="1" x14ac:dyDescent="0.25">
      <c r="A352" s="2"/>
      <c r="C352" s="2"/>
      <c r="I352" s="2"/>
      <c r="M352" s="40"/>
      <c r="N352" s="2"/>
      <c r="O352" s="2"/>
    </row>
    <row r="353" spans="1:15" ht="13.5" customHeight="1" x14ac:dyDescent="0.25">
      <c r="A353" s="2"/>
      <c r="C353" s="2"/>
      <c r="I353" s="2"/>
      <c r="M353" s="40"/>
      <c r="N353" s="2"/>
      <c r="O353" s="2"/>
    </row>
    <row r="354" spans="1:15" ht="13.5" customHeight="1" x14ac:dyDescent="0.25">
      <c r="A354" s="2"/>
      <c r="C354" s="2"/>
      <c r="I354" s="2"/>
      <c r="M354" s="40"/>
      <c r="N354" s="2"/>
      <c r="O354" s="2"/>
    </row>
    <row r="355" spans="1:15" ht="13.5" customHeight="1" x14ac:dyDescent="0.25">
      <c r="A355" s="2"/>
      <c r="C355" s="2"/>
      <c r="I355" s="2"/>
      <c r="M355" s="40"/>
      <c r="N355" s="2"/>
      <c r="O355" s="2"/>
    </row>
    <row r="356" spans="1:15" ht="13.5" customHeight="1" x14ac:dyDescent="0.25">
      <c r="A356" s="2"/>
      <c r="C356" s="2"/>
      <c r="I356" s="2"/>
      <c r="M356" s="40"/>
      <c r="N356" s="2"/>
      <c r="O356" s="2"/>
    </row>
    <row r="357" spans="1:15" ht="13.5" customHeight="1" x14ac:dyDescent="0.25">
      <c r="A357" s="2"/>
      <c r="C357" s="2"/>
      <c r="I357" s="2"/>
      <c r="M357" s="40"/>
      <c r="N357" s="2"/>
      <c r="O357" s="2"/>
    </row>
    <row r="358" spans="1:15" ht="13.5" customHeight="1" x14ac:dyDescent="0.25">
      <c r="A358" s="2"/>
      <c r="C358" s="2"/>
      <c r="I358" s="2"/>
      <c r="M358" s="40"/>
      <c r="N358" s="2"/>
      <c r="O358" s="2"/>
    </row>
    <row r="359" spans="1:15" ht="13.5" customHeight="1" x14ac:dyDescent="0.25">
      <c r="A359" s="2"/>
      <c r="C359" s="2"/>
      <c r="I359" s="2"/>
      <c r="M359" s="40"/>
      <c r="N359" s="2"/>
      <c r="O359" s="2"/>
    </row>
    <row r="360" spans="1:15" ht="13.5" customHeight="1" x14ac:dyDescent="0.25">
      <c r="A360" s="2"/>
      <c r="C360" s="2"/>
      <c r="I360" s="2"/>
      <c r="M360" s="40"/>
      <c r="N360" s="2"/>
      <c r="O360" s="2"/>
    </row>
    <row r="361" spans="1:15" ht="13.5" customHeight="1" x14ac:dyDescent="0.25">
      <c r="A361" s="2"/>
      <c r="C361" s="2"/>
      <c r="I361" s="2"/>
      <c r="M361" s="40"/>
      <c r="N361" s="2"/>
      <c r="O361" s="2"/>
    </row>
    <row r="362" spans="1:15" ht="13.5" customHeight="1" x14ac:dyDescent="0.25">
      <c r="A362" s="2"/>
      <c r="C362" s="2"/>
      <c r="I362" s="2"/>
      <c r="M362" s="40"/>
      <c r="N362" s="2"/>
      <c r="O362" s="2"/>
    </row>
    <row r="363" spans="1:15" ht="13.5" customHeight="1" x14ac:dyDescent="0.25">
      <c r="A363" s="2"/>
      <c r="C363" s="2"/>
      <c r="I363" s="2"/>
      <c r="M363" s="40"/>
      <c r="N363" s="2"/>
      <c r="O363" s="2"/>
    </row>
    <row r="364" spans="1:15" ht="13.5" customHeight="1" x14ac:dyDescent="0.25">
      <c r="A364" s="2"/>
      <c r="C364" s="2"/>
      <c r="I364" s="2"/>
      <c r="M364" s="40"/>
      <c r="N364" s="2"/>
      <c r="O364" s="2"/>
    </row>
    <row r="365" spans="1:15" ht="13.5" customHeight="1" x14ac:dyDescent="0.25">
      <c r="A365" s="2"/>
      <c r="C365" s="2"/>
      <c r="I365" s="2"/>
      <c r="M365" s="40"/>
      <c r="N365" s="2"/>
      <c r="O365" s="2"/>
    </row>
    <row r="366" spans="1:15" ht="13.5" customHeight="1" x14ac:dyDescent="0.25">
      <c r="A366" s="2"/>
      <c r="C366" s="2"/>
      <c r="I366" s="2"/>
      <c r="M366" s="40"/>
      <c r="N366" s="2"/>
      <c r="O366" s="2"/>
    </row>
    <row r="367" spans="1:15" ht="13.5" customHeight="1" x14ac:dyDescent="0.25">
      <c r="A367" s="2"/>
      <c r="C367" s="2"/>
      <c r="I367" s="2"/>
      <c r="M367" s="40"/>
      <c r="N367" s="2"/>
      <c r="O367" s="2"/>
    </row>
    <row r="368" spans="1:15" ht="13.5" customHeight="1" x14ac:dyDescent="0.25">
      <c r="A368" s="2"/>
      <c r="C368" s="2"/>
      <c r="I368" s="2"/>
      <c r="M368" s="40"/>
      <c r="N368" s="2"/>
      <c r="O368" s="2"/>
    </row>
    <row r="369" spans="1:15" ht="13.5" customHeight="1" x14ac:dyDescent="0.25">
      <c r="A369" s="2"/>
      <c r="C369" s="2"/>
      <c r="I369" s="2"/>
      <c r="M369" s="40"/>
      <c r="N369" s="2"/>
      <c r="O369" s="2"/>
    </row>
    <row r="370" spans="1:15" ht="13.5" customHeight="1" x14ac:dyDescent="0.25">
      <c r="A370" s="2"/>
      <c r="C370" s="2"/>
      <c r="I370" s="2"/>
      <c r="M370" s="40"/>
      <c r="N370" s="2"/>
      <c r="O370" s="2"/>
    </row>
    <row r="371" spans="1:15" ht="13.5" customHeight="1" x14ac:dyDescent="0.25">
      <c r="A371" s="2"/>
      <c r="C371" s="2"/>
      <c r="I371" s="2"/>
      <c r="M371" s="40"/>
      <c r="N371" s="2"/>
      <c r="O371" s="2"/>
    </row>
    <row r="372" spans="1:15" ht="13.5" customHeight="1" x14ac:dyDescent="0.25">
      <c r="A372" s="2"/>
      <c r="C372" s="2"/>
      <c r="I372" s="2"/>
      <c r="M372" s="40"/>
      <c r="N372" s="2"/>
      <c r="O372" s="2"/>
    </row>
    <row r="373" spans="1:15" ht="13.5" customHeight="1" x14ac:dyDescent="0.25">
      <c r="A373" s="2"/>
      <c r="C373" s="2"/>
      <c r="I373" s="2"/>
      <c r="M373" s="40"/>
      <c r="N373" s="2"/>
      <c r="O373" s="2"/>
    </row>
    <row r="374" spans="1:15" ht="13.5" customHeight="1" x14ac:dyDescent="0.25">
      <c r="A374" s="2"/>
      <c r="C374" s="2"/>
      <c r="I374" s="2"/>
      <c r="M374" s="40"/>
      <c r="N374" s="2"/>
      <c r="O374" s="2"/>
    </row>
    <row r="375" spans="1:15" ht="13.5" customHeight="1" x14ac:dyDescent="0.25">
      <c r="A375" s="2"/>
      <c r="C375" s="2"/>
      <c r="I375" s="2"/>
      <c r="M375" s="40"/>
      <c r="N375" s="2"/>
      <c r="O375" s="2"/>
    </row>
    <row r="376" spans="1:15" ht="13.5" customHeight="1" x14ac:dyDescent="0.25">
      <c r="A376" s="2"/>
      <c r="C376" s="2"/>
      <c r="I376" s="2"/>
      <c r="M376" s="40"/>
      <c r="N376" s="2"/>
      <c r="O376" s="2"/>
    </row>
    <row r="377" spans="1:15" ht="13.5" customHeight="1" x14ac:dyDescent="0.25">
      <c r="A377" s="2"/>
      <c r="C377" s="2"/>
      <c r="I377" s="2"/>
      <c r="M377" s="40"/>
      <c r="N377" s="2"/>
      <c r="O377" s="2"/>
    </row>
    <row r="378" spans="1:15" ht="13.5" customHeight="1" x14ac:dyDescent="0.25">
      <c r="A378" s="2"/>
      <c r="C378" s="2"/>
      <c r="I378" s="2"/>
      <c r="M378" s="40"/>
      <c r="N378" s="2"/>
      <c r="O378" s="2"/>
    </row>
    <row r="379" spans="1:15" ht="13.5" customHeight="1" x14ac:dyDescent="0.25">
      <c r="A379" s="2"/>
      <c r="C379" s="2"/>
      <c r="I379" s="2"/>
      <c r="M379" s="40"/>
      <c r="N379" s="2"/>
      <c r="O379" s="2"/>
    </row>
    <row r="380" spans="1:15" ht="13.5" customHeight="1" x14ac:dyDescent="0.25">
      <c r="A380" s="2"/>
      <c r="C380" s="2"/>
      <c r="I380" s="2"/>
      <c r="M380" s="40"/>
      <c r="N380" s="2"/>
      <c r="O380" s="2"/>
    </row>
    <row r="381" spans="1:15" ht="13.5" customHeight="1" x14ac:dyDescent="0.25">
      <c r="A381" s="2"/>
      <c r="C381" s="2"/>
      <c r="I381" s="2"/>
      <c r="M381" s="40"/>
      <c r="N381" s="2"/>
      <c r="O381" s="2"/>
    </row>
    <row r="382" spans="1:15" ht="13.5" customHeight="1" x14ac:dyDescent="0.25">
      <c r="A382" s="2"/>
      <c r="C382" s="2"/>
      <c r="I382" s="2"/>
      <c r="M382" s="40"/>
      <c r="N382" s="2"/>
      <c r="O382" s="2"/>
    </row>
    <row r="383" spans="1:15" ht="13.5" customHeight="1" x14ac:dyDescent="0.25">
      <c r="A383" s="2"/>
      <c r="C383" s="2"/>
      <c r="I383" s="2"/>
      <c r="M383" s="40"/>
      <c r="N383" s="2"/>
      <c r="O383" s="2"/>
    </row>
    <row r="384" spans="1:15" ht="13.5" customHeight="1" x14ac:dyDescent="0.25">
      <c r="A384" s="2"/>
      <c r="C384" s="2"/>
      <c r="I384" s="2"/>
      <c r="M384" s="40"/>
      <c r="N384" s="2"/>
      <c r="O384" s="2"/>
    </row>
    <row r="385" spans="1:15" ht="13.5" customHeight="1" x14ac:dyDescent="0.25">
      <c r="A385" s="2"/>
      <c r="C385" s="2"/>
      <c r="I385" s="2"/>
      <c r="M385" s="40"/>
      <c r="N385" s="2"/>
      <c r="O385" s="2"/>
    </row>
    <row r="386" spans="1:15" ht="13.5" customHeight="1" x14ac:dyDescent="0.25">
      <c r="A386" s="2"/>
      <c r="C386" s="2"/>
      <c r="I386" s="2"/>
      <c r="M386" s="40"/>
      <c r="N386" s="2"/>
      <c r="O386" s="2"/>
    </row>
    <row r="387" spans="1:15" ht="13.5" customHeight="1" x14ac:dyDescent="0.25">
      <c r="A387" s="2"/>
      <c r="C387" s="2"/>
      <c r="I387" s="2"/>
      <c r="M387" s="40"/>
      <c r="N387" s="2"/>
      <c r="O387" s="2"/>
    </row>
    <row r="388" spans="1:15" ht="13.5" customHeight="1" x14ac:dyDescent="0.25">
      <c r="A388" s="2"/>
      <c r="C388" s="2"/>
      <c r="I388" s="2"/>
      <c r="M388" s="40"/>
      <c r="N388" s="2"/>
      <c r="O388" s="2"/>
    </row>
    <row r="389" spans="1:15" ht="13.5" customHeight="1" x14ac:dyDescent="0.25">
      <c r="A389" s="2"/>
      <c r="C389" s="2"/>
      <c r="I389" s="2"/>
      <c r="M389" s="40"/>
      <c r="N389" s="2"/>
      <c r="O389" s="2"/>
    </row>
    <row r="390" spans="1:15" ht="13.5" customHeight="1" x14ac:dyDescent="0.25">
      <c r="A390" s="2"/>
      <c r="C390" s="2"/>
      <c r="I390" s="2"/>
      <c r="M390" s="40"/>
      <c r="N390" s="2"/>
      <c r="O390" s="2"/>
    </row>
    <row r="391" spans="1:15" ht="13.5" customHeight="1" x14ac:dyDescent="0.25">
      <c r="A391" s="2"/>
      <c r="C391" s="2"/>
      <c r="I391" s="2"/>
      <c r="M391" s="40"/>
      <c r="N391" s="2"/>
      <c r="O391" s="2"/>
    </row>
    <row r="392" spans="1:15" ht="13.5" customHeight="1" x14ac:dyDescent="0.25">
      <c r="A392" s="2"/>
      <c r="C392" s="2"/>
      <c r="I392" s="2"/>
      <c r="M392" s="40"/>
      <c r="N392" s="2"/>
      <c r="O392" s="2"/>
    </row>
    <row r="393" spans="1:15" ht="13.5" customHeight="1" x14ac:dyDescent="0.25">
      <c r="A393" s="2"/>
      <c r="C393" s="2"/>
      <c r="I393" s="2"/>
      <c r="M393" s="40"/>
      <c r="N393" s="2"/>
      <c r="O393" s="2"/>
    </row>
    <row r="394" spans="1:15" ht="13.5" customHeight="1" x14ac:dyDescent="0.25">
      <c r="A394" s="2"/>
      <c r="C394" s="2"/>
      <c r="I394" s="2"/>
      <c r="M394" s="40"/>
      <c r="N394" s="2"/>
      <c r="O394" s="2"/>
    </row>
    <row r="395" spans="1:15" ht="13.5" customHeight="1" x14ac:dyDescent="0.25">
      <c r="A395" s="2"/>
      <c r="C395" s="2"/>
      <c r="I395" s="2"/>
      <c r="M395" s="40"/>
      <c r="N395" s="2"/>
      <c r="O395" s="2"/>
    </row>
    <row r="396" spans="1:15" ht="13.5" customHeight="1" x14ac:dyDescent="0.25">
      <c r="A396" s="2"/>
      <c r="C396" s="2"/>
      <c r="I396" s="2"/>
      <c r="M396" s="40"/>
      <c r="N396" s="2"/>
      <c r="O396" s="2"/>
    </row>
    <row r="397" spans="1:15" ht="13.5" customHeight="1" x14ac:dyDescent="0.25">
      <c r="A397" s="2"/>
      <c r="C397" s="2"/>
      <c r="I397" s="2"/>
      <c r="M397" s="40"/>
      <c r="N397" s="2"/>
      <c r="O397" s="2"/>
    </row>
    <row r="398" spans="1:15" ht="13.5" customHeight="1" x14ac:dyDescent="0.25">
      <c r="A398" s="2"/>
      <c r="C398" s="2"/>
      <c r="I398" s="2"/>
      <c r="M398" s="40"/>
      <c r="N398" s="2"/>
      <c r="O398" s="2"/>
    </row>
    <row r="399" spans="1:15" ht="13.5" customHeight="1" x14ac:dyDescent="0.25">
      <c r="A399" s="2"/>
      <c r="C399" s="2"/>
      <c r="I399" s="2"/>
      <c r="M399" s="40"/>
      <c r="N399" s="2"/>
      <c r="O399" s="2"/>
    </row>
    <row r="400" spans="1:15" ht="13.5" customHeight="1" x14ac:dyDescent="0.25">
      <c r="A400" s="2"/>
      <c r="C400" s="2"/>
      <c r="I400" s="2"/>
      <c r="M400" s="40"/>
      <c r="N400" s="2"/>
      <c r="O400" s="2"/>
    </row>
    <row r="401" spans="1:15" ht="13.5" customHeight="1" x14ac:dyDescent="0.25">
      <c r="A401" s="2"/>
      <c r="C401" s="2"/>
      <c r="I401" s="2"/>
      <c r="M401" s="40"/>
      <c r="N401" s="2"/>
      <c r="O401" s="2"/>
    </row>
    <row r="402" spans="1:15" ht="13.5" customHeight="1" x14ac:dyDescent="0.25">
      <c r="A402" s="2"/>
      <c r="C402" s="2"/>
      <c r="I402" s="2"/>
      <c r="M402" s="40"/>
      <c r="N402" s="2"/>
      <c r="O402" s="2"/>
    </row>
    <row r="403" spans="1:15" ht="13.5" customHeight="1" x14ac:dyDescent="0.25">
      <c r="A403" s="2"/>
      <c r="C403" s="2"/>
      <c r="I403" s="2"/>
      <c r="M403" s="40"/>
      <c r="N403" s="2"/>
      <c r="O403" s="2"/>
    </row>
    <row r="404" spans="1:15" ht="13.5" customHeight="1" x14ac:dyDescent="0.25">
      <c r="A404" s="2"/>
      <c r="C404" s="2"/>
      <c r="I404" s="2"/>
      <c r="M404" s="40"/>
      <c r="N404" s="2"/>
      <c r="O404" s="2"/>
    </row>
    <row r="405" spans="1:15" ht="13.5" customHeight="1" x14ac:dyDescent="0.25">
      <c r="A405" s="2"/>
      <c r="C405" s="2"/>
      <c r="I405" s="2"/>
      <c r="M405" s="40"/>
      <c r="N405" s="2"/>
      <c r="O405" s="2"/>
    </row>
    <row r="406" spans="1:15" ht="13.5" customHeight="1" x14ac:dyDescent="0.25">
      <c r="A406" s="2"/>
      <c r="C406" s="2"/>
      <c r="I406" s="2"/>
      <c r="M406" s="40"/>
      <c r="N406" s="2"/>
      <c r="O406" s="2"/>
    </row>
    <row r="407" spans="1:15" ht="13.5" customHeight="1" x14ac:dyDescent="0.25">
      <c r="A407" s="2"/>
      <c r="C407" s="2"/>
      <c r="I407" s="2"/>
      <c r="M407" s="40"/>
      <c r="N407" s="2"/>
      <c r="O407" s="2"/>
    </row>
    <row r="408" spans="1:15" ht="13.5" customHeight="1" x14ac:dyDescent="0.25">
      <c r="A408" s="2"/>
      <c r="C408" s="2"/>
      <c r="I408" s="2"/>
      <c r="M408" s="40"/>
      <c r="N408" s="2"/>
      <c r="O408" s="2"/>
    </row>
    <row r="409" spans="1:15" ht="13.5" customHeight="1" x14ac:dyDescent="0.25">
      <c r="A409" s="2"/>
      <c r="C409" s="2"/>
      <c r="I409" s="2"/>
      <c r="M409" s="40"/>
      <c r="N409" s="2"/>
      <c r="O409" s="2"/>
    </row>
    <row r="410" spans="1:15" ht="13.5" customHeight="1" x14ac:dyDescent="0.25">
      <c r="A410" s="2"/>
      <c r="C410" s="2"/>
      <c r="I410" s="2"/>
      <c r="M410" s="40"/>
      <c r="N410" s="2"/>
      <c r="O410" s="2"/>
    </row>
    <row r="411" spans="1:15" ht="13.5" customHeight="1" x14ac:dyDescent="0.25">
      <c r="A411" s="2"/>
      <c r="C411" s="2"/>
      <c r="I411" s="2"/>
      <c r="M411" s="40"/>
      <c r="N411" s="2"/>
      <c r="O411" s="2"/>
    </row>
    <row r="412" spans="1:15" ht="13.5" customHeight="1" x14ac:dyDescent="0.25">
      <c r="A412" s="2"/>
      <c r="C412" s="2"/>
      <c r="I412" s="2"/>
      <c r="M412" s="40"/>
      <c r="N412" s="2"/>
      <c r="O412" s="2"/>
    </row>
    <row r="413" spans="1:15" ht="13.5" customHeight="1" x14ac:dyDescent="0.25">
      <c r="A413" s="2"/>
      <c r="C413" s="2"/>
      <c r="I413" s="2"/>
      <c r="M413" s="40"/>
      <c r="N413" s="2"/>
      <c r="O413" s="2"/>
    </row>
    <row r="414" spans="1:15" ht="13.5" customHeight="1" x14ac:dyDescent="0.25">
      <c r="A414" s="2"/>
      <c r="C414" s="2"/>
      <c r="I414" s="2"/>
      <c r="M414" s="40"/>
      <c r="N414" s="2"/>
      <c r="O414" s="2"/>
    </row>
    <row r="415" spans="1:15" ht="13.5" customHeight="1" x14ac:dyDescent="0.25">
      <c r="A415" s="2"/>
      <c r="C415" s="2"/>
      <c r="I415" s="2"/>
      <c r="M415" s="40"/>
      <c r="N415" s="2"/>
      <c r="O415" s="2"/>
    </row>
    <row r="416" spans="1:15" ht="13.5" customHeight="1" x14ac:dyDescent="0.25">
      <c r="A416" s="2"/>
      <c r="C416" s="2"/>
      <c r="I416" s="2"/>
      <c r="M416" s="40"/>
      <c r="N416" s="2"/>
      <c r="O416" s="2"/>
    </row>
    <row r="417" spans="1:15" ht="13.5" customHeight="1" x14ac:dyDescent="0.25">
      <c r="A417" s="2"/>
      <c r="C417" s="2"/>
      <c r="I417" s="2"/>
      <c r="M417" s="40"/>
      <c r="N417" s="2"/>
      <c r="O417" s="2"/>
    </row>
    <row r="418" spans="1:15" ht="13.5" customHeight="1" x14ac:dyDescent="0.25">
      <c r="A418" s="2"/>
      <c r="C418" s="2"/>
      <c r="I418" s="2"/>
      <c r="M418" s="40"/>
      <c r="N418" s="2"/>
      <c r="O418" s="2"/>
    </row>
    <row r="419" spans="1:15" ht="13.5" customHeight="1" x14ac:dyDescent="0.25">
      <c r="A419" s="2"/>
      <c r="C419" s="2"/>
      <c r="I419" s="2"/>
      <c r="M419" s="40"/>
      <c r="N419" s="2"/>
      <c r="O419" s="2"/>
    </row>
    <row r="420" spans="1:15" ht="13.5" customHeight="1" x14ac:dyDescent="0.25">
      <c r="A420" s="2"/>
      <c r="C420" s="2"/>
      <c r="I420" s="2"/>
      <c r="M420" s="40"/>
      <c r="N420" s="2"/>
      <c r="O420" s="2"/>
    </row>
    <row r="421" spans="1:15" ht="13.5" customHeight="1" x14ac:dyDescent="0.25">
      <c r="A421" s="2"/>
      <c r="C421" s="2"/>
      <c r="I421" s="2"/>
      <c r="M421" s="40"/>
      <c r="N421" s="2"/>
      <c r="O421" s="2"/>
    </row>
    <row r="422" spans="1:15" ht="13.5" customHeight="1" x14ac:dyDescent="0.25">
      <c r="A422" s="2"/>
      <c r="C422" s="2"/>
      <c r="I422" s="2"/>
      <c r="M422" s="40"/>
      <c r="N422" s="2"/>
      <c r="O422" s="2"/>
    </row>
    <row r="423" spans="1:15" ht="13.5" customHeight="1" x14ac:dyDescent="0.25">
      <c r="A423" s="2"/>
      <c r="C423" s="2"/>
      <c r="I423" s="2"/>
      <c r="M423" s="40"/>
      <c r="N423" s="2"/>
      <c r="O423" s="2"/>
    </row>
    <row r="424" spans="1:15" ht="13.5" customHeight="1" x14ac:dyDescent="0.25">
      <c r="A424" s="2"/>
      <c r="C424" s="2"/>
      <c r="I424" s="2"/>
      <c r="M424" s="40"/>
      <c r="N424" s="2"/>
      <c r="O424" s="2"/>
    </row>
    <row r="425" spans="1:15" ht="13.5" customHeight="1" x14ac:dyDescent="0.25">
      <c r="A425" s="2"/>
      <c r="C425" s="2"/>
      <c r="I425" s="2"/>
      <c r="M425" s="40"/>
      <c r="N425" s="2"/>
      <c r="O425" s="2"/>
    </row>
    <row r="426" spans="1:15" ht="13.5" customHeight="1" x14ac:dyDescent="0.25">
      <c r="A426" s="2"/>
      <c r="C426" s="2"/>
      <c r="I426" s="2"/>
      <c r="M426" s="40"/>
      <c r="N426" s="2"/>
      <c r="O426" s="2"/>
    </row>
    <row r="427" spans="1:15" ht="13.5" customHeight="1" x14ac:dyDescent="0.25">
      <c r="A427" s="2"/>
      <c r="C427" s="2"/>
      <c r="I427" s="2"/>
      <c r="M427" s="40"/>
      <c r="N427" s="2"/>
      <c r="O427" s="2"/>
    </row>
    <row r="428" spans="1:15" ht="13.5" customHeight="1" x14ac:dyDescent="0.25">
      <c r="A428" s="2"/>
      <c r="C428" s="2"/>
      <c r="I428" s="2"/>
      <c r="M428" s="40"/>
      <c r="N428" s="2"/>
      <c r="O428" s="2"/>
    </row>
    <row r="429" spans="1:15" ht="13.5" customHeight="1" x14ac:dyDescent="0.25">
      <c r="A429" s="2"/>
      <c r="C429" s="2"/>
      <c r="I429" s="2"/>
      <c r="M429" s="40"/>
      <c r="N429" s="2"/>
      <c r="O429" s="2"/>
    </row>
    <row r="430" spans="1:15" ht="13.5" customHeight="1" x14ac:dyDescent="0.25">
      <c r="A430" s="2"/>
      <c r="C430" s="2"/>
      <c r="I430" s="2"/>
      <c r="M430" s="40"/>
      <c r="N430" s="2"/>
      <c r="O430" s="2"/>
    </row>
    <row r="431" spans="1:15" ht="13.5" customHeight="1" x14ac:dyDescent="0.25">
      <c r="A431" s="2"/>
      <c r="C431" s="2"/>
      <c r="I431" s="2"/>
      <c r="M431" s="40"/>
      <c r="N431" s="2"/>
      <c r="O431" s="2"/>
    </row>
    <row r="432" spans="1:15" ht="13.5" customHeight="1" x14ac:dyDescent="0.25">
      <c r="A432" s="2"/>
      <c r="C432" s="2"/>
      <c r="I432" s="2"/>
      <c r="M432" s="40"/>
      <c r="N432" s="2"/>
      <c r="O432" s="2"/>
    </row>
    <row r="433" spans="1:15" ht="13.5" customHeight="1" x14ac:dyDescent="0.25">
      <c r="A433" s="2"/>
      <c r="C433" s="2"/>
      <c r="I433" s="2"/>
      <c r="M433" s="40"/>
      <c r="N433" s="2"/>
      <c r="O433" s="2"/>
    </row>
    <row r="434" spans="1:15" ht="13.5" customHeight="1" x14ac:dyDescent="0.25">
      <c r="A434" s="2"/>
      <c r="C434" s="2"/>
      <c r="I434" s="2"/>
      <c r="M434" s="40"/>
      <c r="N434" s="2"/>
      <c r="O434" s="2"/>
    </row>
    <row r="435" spans="1:15" ht="13.5" customHeight="1" x14ac:dyDescent="0.25">
      <c r="A435" s="2"/>
      <c r="C435" s="2"/>
      <c r="I435" s="2"/>
      <c r="M435" s="40"/>
      <c r="N435" s="2"/>
      <c r="O435" s="2"/>
    </row>
    <row r="436" spans="1:15" ht="13.5" customHeight="1" x14ac:dyDescent="0.25">
      <c r="A436" s="2"/>
      <c r="C436" s="2"/>
      <c r="I436" s="2"/>
      <c r="M436" s="40"/>
      <c r="N436" s="2"/>
      <c r="O436" s="2"/>
    </row>
    <row r="437" spans="1:15" ht="13.5" customHeight="1" x14ac:dyDescent="0.25">
      <c r="A437" s="2"/>
      <c r="C437" s="2"/>
      <c r="I437" s="2"/>
      <c r="M437" s="40"/>
      <c r="N437" s="2"/>
      <c r="O437" s="2"/>
    </row>
    <row r="438" spans="1:15" ht="13.5" customHeight="1" x14ac:dyDescent="0.25">
      <c r="A438" s="2"/>
      <c r="C438" s="2"/>
      <c r="I438" s="2"/>
      <c r="M438" s="40"/>
      <c r="N438" s="2"/>
      <c r="O438" s="2"/>
    </row>
    <row r="439" spans="1:15" ht="13.5" customHeight="1" x14ac:dyDescent="0.25">
      <c r="A439" s="2"/>
      <c r="C439" s="2"/>
      <c r="I439" s="2"/>
      <c r="M439" s="40"/>
      <c r="N439" s="2"/>
      <c r="O439" s="2"/>
    </row>
    <row r="440" spans="1:15" ht="13.5" customHeight="1" x14ac:dyDescent="0.25">
      <c r="A440" s="2"/>
      <c r="C440" s="2"/>
      <c r="I440" s="2"/>
      <c r="M440" s="40"/>
      <c r="N440" s="2"/>
      <c r="O440" s="2"/>
    </row>
    <row r="441" spans="1:15" ht="13.5" customHeight="1" x14ac:dyDescent="0.25">
      <c r="A441" s="2"/>
      <c r="C441" s="2"/>
      <c r="I441" s="2"/>
      <c r="M441" s="40"/>
      <c r="N441" s="2"/>
      <c r="O441" s="2"/>
    </row>
    <row r="442" spans="1:15" ht="13.5" customHeight="1" x14ac:dyDescent="0.25">
      <c r="A442" s="2"/>
      <c r="C442" s="2"/>
      <c r="I442" s="2"/>
      <c r="M442" s="40"/>
      <c r="N442" s="2"/>
      <c r="O442" s="2"/>
    </row>
    <row r="443" spans="1:15" ht="13.5" customHeight="1" x14ac:dyDescent="0.25">
      <c r="A443" s="2"/>
      <c r="C443" s="2"/>
      <c r="I443" s="2"/>
      <c r="M443" s="40"/>
      <c r="N443" s="2"/>
      <c r="O443" s="2"/>
    </row>
    <row r="444" spans="1:15" ht="13.5" customHeight="1" x14ac:dyDescent="0.25">
      <c r="A444" s="2"/>
      <c r="C444" s="2"/>
      <c r="I444" s="2"/>
      <c r="M444" s="40"/>
      <c r="N444" s="2"/>
      <c r="O444" s="2"/>
    </row>
    <row r="445" spans="1:15" ht="13.5" customHeight="1" x14ac:dyDescent="0.25">
      <c r="A445" s="2"/>
      <c r="C445" s="2"/>
      <c r="I445" s="2"/>
      <c r="M445" s="40"/>
      <c r="N445" s="2"/>
      <c r="O445" s="2"/>
    </row>
    <row r="446" spans="1:15" ht="13.5" customHeight="1" x14ac:dyDescent="0.25">
      <c r="A446" s="2"/>
      <c r="C446" s="2"/>
      <c r="I446" s="2"/>
      <c r="M446" s="40"/>
      <c r="N446" s="2"/>
      <c r="O446" s="2"/>
    </row>
    <row r="447" spans="1:15" ht="13.5" customHeight="1" x14ac:dyDescent="0.25">
      <c r="A447" s="2"/>
      <c r="C447" s="2"/>
      <c r="I447" s="2"/>
      <c r="M447" s="40"/>
      <c r="N447" s="2"/>
      <c r="O447" s="2"/>
    </row>
    <row r="448" spans="1:15" ht="13.5" customHeight="1" x14ac:dyDescent="0.25">
      <c r="A448" s="2"/>
      <c r="C448" s="2"/>
      <c r="I448" s="2"/>
      <c r="M448" s="40"/>
      <c r="N448" s="2"/>
      <c r="O448" s="2"/>
    </row>
    <row r="449" spans="1:15" ht="13.5" customHeight="1" x14ac:dyDescent="0.25">
      <c r="A449" s="2"/>
      <c r="C449" s="2"/>
      <c r="I449" s="2"/>
      <c r="M449" s="40"/>
      <c r="N449" s="2"/>
      <c r="O449" s="2"/>
    </row>
    <row r="450" spans="1:15" ht="13.5" customHeight="1" x14ac:dyDescent="0.25">
      <c r="A450" s="2"/>
      <c r="C450" s="2"/>
      <c r="I450" s="2"/>
      <c r="M450" s="40"/>
      <c r="N450" s="2"/>
      <c r="O450" s="2"/>
    </row>
    <row r="451" spans="1:15" ht="13.5" customHeight="1" x14ac:dyDescent="0.25">
      <c r="A451" s="2"/>
      <c r="C451" s="2"/>
      <c r="I451" s="2"/>
      <c r="M451" s="40"/>
      <c r="N451" s="2"/>
      <c r="O451" s="2"/>
    </row>
    <row r="452" spans="1:15" ht="13.5" customHeight="1" x14ac:dyDescent="0.25">
      <c r="A452" s="2"/>
      <c r="C452" s="2"/>
      <c r="I452" s="2"/>
      <c r="M452" s="40"/>
      <c r="N452" s="2"/>
      <c r="O452" s="2"/>
    </row>
    <row r="453" spans="1:15" ht="13.5" customHeight="1" x14ac:dyDescent="0.25">
      <c r="A453" s="2"/>
      <c r="C453" s="2"/>
      <c r="I453" s="2"/>
      <c r="M453" s="40"/>
      <c r="N453" s="2"/>
      <c r="O453" s="2"/>
    </row>
    <row r="454" spans="1:15" ht="13.5" customHeight="1" x14ac:dyDescent="0.25">
      <c r="A454" s="2"/>
      <c r="C454" s="2"/>
      <c r="I454" s="2"/>
      <c r="M454" s="40"/>
      <c r="N454" s="2"/>
      <c r="O454" s="2"/>
    </row>
    <row r="455" spans="1:15" ht="13.5" customHeight="1" x14ac:dyDescent="0.25">
      <c r="A455" s="2"/>
      <c r="C455" s="2"/>
      <c r="I455" s="2"/>
      <c r="M455" s="40"/>
      <c r="N455" s="2"/>
      <c r="O455" s="2"/>
    </row>
    <row r="456" spans="1:15" ht="13.5" customHeight="1" x14ac:dyDescent="0.25">
      <c r="A456" s="2"/>
      <c r="C456" s="2"/>
      <c r="I456" s="2"/>
      <c r="M456" s="40"/>
      <c r="N456" s="2"/>
      <c r="O456" s="2"/>
    </row>
    <row r="457" spans="1:15" ht="13.5" customHeight="1" x14ac:dyDescent="0.25">
      <c r="A457" s="2"/>
      <c r="C457" s="2"/>
      <c r="I457" s="2"/>
      <c r="M457" s="40"/>
      <c r="N457" s="2"/>
      <c r="O457" s="2"/>
    </row>
    <row r="458" spans="1:15" ht="13.5" customHeight="1" x14ac:dyDescent="0.25">
      <c r="A458" s="2"/>
      <c r="C458" s="2"/>
      <c r="I458" s="2"/>
      <c r="M458" s="40"/>
      <c r="N458" s="2"/>
      <c r="O458" s="2"/>
    </row>
    <row r="459" spans="1:15" ht="13.5" customHeight="1" x14ac:dyDescent="0.25">
      <c r="A459" s="2"/>
      <c r="C459" s="2"/>
      <c r="I459" s="2"/>
      <c r="M459" s="40"/>
      <c r="N459" s="2"/>
      <c r="O459" s="2"/>
    </row>
    <row r="460" spans="1:15" ht="13.5" customHeight="1" x14ac:dyDescent="0.25">
      <c r="A460" s="2"/>
      <c r="C460" s="2"/>
      <c r="I460" s="2"/>
      <c r="M460" s="40"/>
      <c r="N460" s="2"/>
      <c r="O460" s="2"/>
    </row>
    <row r="461" spans="1:15" ht="13.5" customHeight="1" x14ac:dyDescent="0.25">
      <c r="A461" s="2"/>
      <c r="C461" s="2"/>
      <c r="I461" s="2"/>
      <c r="M461" s="40"/>
      <c r="N461" s="2"/>
      <c r="O461" s="2"/>
    </row>
    <row r="462" spans="1:15" ht="13.5" customHeight="1" x14ac:dyDescent="0.25">
      <c r="A462" s="2"/>
      <c r="C462" s="2"/>
      <c r="I462" s="2"/>
      <c r="M462" s="40"/>
      <c r="N462" s="2"/>
      <c r="O462" s="2"/>
    </row>
    <row r="463" spans="1:15" ht="13.5" customHeight="1" x14ac:dyDescent="0.25">
      <c r="A463" s="2"/>
      <c r="C463" s="2"/>
      <c r="I463" s="2"/>
      <c r="M463" s="40"/>
      <c r="N463" s="2"/>
      <c r="O463" s="2"/>
    </row>
    <row r="464" spans="1:15" ht="13.5" customHeight="1" x14ac:dyDescent="0.25">
      <c r="A464" s="2"/>
      <c r="C464" s="2"/>
      <c r="I464" s="2"/>
      <c r="M464" s="40"/>
      <c r="N464" s="2"/>
      <c r="O464" s="2"/>
    </row>
    <row r="465" spans="1:15" ht="13.5" customHeight="1" x14ac:dyDescent="0.25">
      <c r="A465" s="2"/>
      <c r="C465" s="2"/>
      <c r="I465" s="2"/>
      <c r="M465" s="40"/>
      <c r="N465" s="2"/>
      <c r="O465" s="2"/>
    </row>
    <row r="466" spans="1:15" ht="13.5" customHeight="1" x14ac:dyDescent="0.25">
      <c r="A466" s="2"/>
      <c r="C466" s="2"/>
      <c r="I466" s="2"/>
      <c r="M466" s="40"/>
      <c r="N466" s="2"/>
      <c r="O466" s="2"/>
    </row>
    <row r="467" spans="1:15" ht="13.5" customHeight="1" x14ac:dyDescent="0.25">
      <c r="A467" s="2"/>
      <c r="C467" s="2"/>
      <c r="I467" s="2"/>
      <c r="M467" s="40"/>
      <c r="N467" s="2"/>
      <c r="O467" s="2"/>
    </row>
    <row r="468" spans="1:15" ht="13.5" customHeight="1" x14ac:dyDescent="0.25">
      <c r="A468" s="2"/>
      <c r="C468" s="2"/>
      <c r="I468" s="2"/>
      <c r="M468" s="40"/>
      <c r="N468" s="2"/>
      <c r="O468" s="2"/>
    </row>
    <row r="469" spans="1:15" ht="13.5" customHeight="1" x14ac:dyDescent="0.25">
      <c r="A469" s="2"/>
      <c r="C469" s="2"/>
      <c r="I469" s="2"/>
      <c r="M469" s="40"/>
      <c r="N469" s="2"/>
      <c r="O469" s="2"/>
    </row>
    <row r="470" spans="1:15" ht="13.5" customHeight="1" x14ac:dyDescent="0.25">
      <c r="A470" s="2"/>
      <c r="C470" s="2"/>
      <c r="I470" s="2"/>
      <c r="M470" s="40"/>
      <c r="N470" s="2"/>
      <c r="O470" s="2"/>
    </row>
    <row r="471" spans="1:15" ht="13.5" customHeight="1" x14ac:dyDescent="0.25">
      <c r="A471" s="2"/>
      <c r="C471" s="2"/>
      <c r="I471" s="2"/>
      <c r="M471" s="40"/>
      <c r="N471" s="2"/>
      <c r="O471" s="2"/>
    </row>
    <row r="472" spans="1:15" ht="13.5" customHeight="1" x14ac:dyDescent="0.25">
      <c r="A472" s="2"/>
      <c r="C472" s="2"/>
      <c r="I472" s="2"/>
      <c r="M472" s="40"/>
      <c r="N472" s="2"/>
      <c r="O472" s="2"/>
    </row>
    <row r="473" spans="1:15" ht="13.5" customHeight="1" x14ac:dyDescent="0.25">
      <c r="A473" s="2"/>
      <c r="C473" s="2"/>
      <c r="I473" s="2"/>
      <c r="M473" s="40"/>
      <c r="N473" s="2"/>
      <c r="O473" s="2"/>
    </row>
    <row r="474" spans="1:15" ht="13.5" customHeight="1" x14ac:dyDescent="0.25">
      <c r="A474" s="2"/>
      <c r="C474" s="2"/>
      <c r="I474" s="2"/>
      <c r="M474" s="40"/>
      <c r="N474" s="2"/>
      <c r="O474" s="2"/>
    </row>
    <row r="475" spans="1:15" ht="13.5" customHeight="1" x14ac:dyDescent="0.25">
      <c r="A475" s="2"/>
      <c r="C475" s="2"/>
      <c r="I475" s="2"/>
      <c r="M475" s="40"/>
      <c r="N475" s="2"/>
      <c r="O475" s="2"/>
    </row>
    <row r="476" spans="1:15" ht="13.5" customHeight="1" x14ac:dyDescent="0.25">
      <c r="A476" s="2"/>
      <c r="C476" s="2"/>
      <c r="I476" s="2"/>
      <c r="M476" s="40"/>
      <c r="N476" s="2"/>
      <c r="O476" s="2"/>
    </row>
    <row r="477" spans="1:15" ht="13.5" customHeight="1" x14ac:dyDescent="0.25">
      <c r="A477" s="2"/>
      <c r="C477" s="2"/>
      <c r="I477" s="2"/>
      <c r="M477" s="40"/>
      <c r="N477" s="2"/>
      <c r="O477" s="2"/>
    </row>
    <row r="478" spans="1:15" ht="13.5" customHeight="1" x14ac:dyDescent="0.25">
      <c r="A478" s="2"/>
      <c r="C478" s="2"/>
      <c r="I478" s="2"/>
      <c r="M478" s="40"/>
      <c r="N478" s="2"/>
      <c r="O478" s="2"/>
    </row>
    <row r="479" spans="1:15" ht="13.5" customHeight="1" x14ac:dyDescent="0.25">
      <c r="A479" s="2"/>
      <c r="C479" s="2"/>
      <c r="I479" s="2"/>
      <c r="M479" s="40"/>
      <c r="N479" s="2"/>
      <c r="O479" s="2"/>
    </row>
    <row r="480" spans="1:15" ht="13.5" customHeight="1" x14ac:dyDescent="0.25">
      <c r="A480" s="2"/>
      <c r="C480" s="2"/>
      <c r="I480" s="2"/>
      <c r="M480" s="40"/>
      <c r="N480" s="2"/>
      <c r="O480" s="2"/>
    </row>
    <row r="481" spans="1:15" ht="13.5" customHeight="1" x14ac:dyDescent="0.25">
      <c r="A481" s="2"/>
      <c r="C481" s="2"/>
      <c r="I481" s="2"/>
      <c r="M481" s="40"/>
      <c r="N481" s="2"/>
      <c r="O481" s="2"/>
    </row>
    <row r="482" spans="1:15" ht="13.5" customHeight="1" x14ac:dyDescent="0.25">
      <c r="A482" s="2"/>
      <c r="C482" s="2"/>
      <c r="I482" s="2"/>
      <c r="M482" s="40"/>
      <c r="N482" s="2"/>
      <c r="O482" s="2"/>
    </row>
    <row r="483" spans="1:15" ht="13.5" customHeight="1" x14ac:dyDescent="0.25">
      <c r="A483" s="2"/>
      <c r="C483" s="2"/>
      <c r="I483" s="2"/>
      <c r="M483" s="40"/>
      <c r="N483" s="2"/>
      <c r="O483" s="2"/>
    </row>
    <row r="484" spans="1:15" ht="13.5" customHeight="1" x14ac:dyDescent="0.25">
      <c r="A484" s="2"/>
      <c r="C484" s="2"/>
      <c r="I484" s="2"/>
      <c r="M484" s="40"/>
      <c r="N484" s="2"/>
      <c r="O484" s="2"/>
    </row>
    <row r="485" spans="1:15" ht="13.5" customHeight="1" x14ac:dyDescent="0.25">
      <c r="A485" s="2"/>
      <c r="C485" s="2"/>
      <c r="I485" s="2"/>
      <c r="M485" s="40"/>
      <c r="N485" s="2"/>
      <c r="O485" s="2"/>
    </row>
    <row r="486" spans="1:15" ht="13.5" customHeight="1" x14ac:dyDescent="0.25">
      <c r="A486" s="2"/>
      <c r="C486" s="2"/>
      <c r="I486" s="2"/>
      <c r="M486" s="40"/>
      <c r="N486" s="2"/>
      <c r="O486" s="2"/>
    </row>
    <row r="487" spans="1:15" ht="13.5" customHeight="1" x14ac:dyDescent="0.25">
      <c r="A487" s="2"/>
      <c r="C487" s="2"/>
      <c r="I487" s="2"/>
      <c r="M487" s="40"/>
      <c r="N487" s="2"/>
      <c r="O487" s="2"/>
    </row>
    <row r="488" spans="1:15" ht="13.5" customHeight="1" x14ac:dyDescent="0.25">
      <c r="A488" s="2"/>
      <c r="C488" s="2"/>
      <c r="I488" s="2"/>
      <c r="M488" s="40"/>
      <c r="N488" s="2"/>
      <c r="O488" s="2"/>
    </row>
    <row r="489" spans="1:15" ht="13.5" customHeight="1" x14ac:dyDescent="0.25">
      <c r="A489" s="2"/>
      <c r="C489" s="2"/>
      <c r="I489" s="2"/>
      <c r="M489" s="40"/>
      <c r="N489" s="2"/>
      <c r="O489" s="2"/>
    </row>
    <row r="490" spans="1:15" ht="13.5" customHeight="1" x14ac:dyDescent="0.25">
      <c r="A490" s="2"/>
      <c r="C490" s="2"/>
      <c r="I490" s="2"/>
      <c r="M490" s="40"/>
      <c r="N490" s="2"/>
      <c r="O490" s="2"/>
    </row>
    <row r="491" spans="1:15" ht="13.5" customHeight="1" x14ac:dyDescent="0.25">
      <c r="A491" s="2"/>
      <c r="C491" s="2"/>
      <c r="I491" s="2"/>
      <c r="M491" s="40"/>
      <c r="N491" s="2"/>
      <c r="O491" s="2"/>
    </row>
    <row r="492" spans="1:15" ht="13.5" customHeight="1" x14ac:dyDescent="0.25">
      <c r="A492" s="2"/>
      <c r="C492" s="2"/>
      <c r="I492" s="2"/>
      <c r="M492" s="40"/>
      <c r="N492" s="2"/>
      <c r="O492" s="2"/>
    </row>
    <row r="493" spans="1:15" ht="13.5" customHeight="1" x14ac:dyDescent="0.25">
      <c r="A493" s="2"/>
      <c r="C493" s="2"/>
      <c r="I493" s="2"/>
      <c r="M493" s="40"/>
      <c r="N493" s="2"/>
      <c r="O493" s="2"/>
    </row>
    <row r="494" spans="1:15" ht="13.5" customHeight="1" x14ac:dyDescent="0.25">
      <c r="A494" s="2"/>
      <c r="C494" s="2"/>
      <c r="I494" s="2"/>
      <c r="M494" s="40"/>
      <c r="N494" s="2"/>
      <c r="O494" s="2"/>
    </row>
    <row r="495" spans="1:15" ht="13.5" customHeight="1" x14ac:dyDescent="0.25">
      <c r="A495" s="2"/>
      <c r="C495" s="2"/>
      <c r="I495" s="2"/>
      <c r="M495" s="40"/>
      <c r="N495" s="2"/>
      <c r="O495" s="2"/>
    </row>
    <row r="496" spans="1:15" ht="13.5" customHeight="1" x14ac:dyDescent="0.25">
      <c r="A496" s="2"/>
      <c r="C496" s="2"/>
      <c r="I496" s="2"/>
      <c r="M496" s="40"/>
      <c r="N496" s="2"/>
      <c r="O496" s="2"/>
    </row>
    <row r="497" spans="1:15" ht="13.5" customHeight="1" x14ac:dyDescent="0.25">
      <c r="A497" s="2"/>
      <c r="C497" s="2"/>
      <c r="I497" s="2"/>
      <c r="M497" s="40"/>
      <c r="N497" s="2"/>
      <c r="O497" s="2"/>
    </row>
    <row r="498" spans="1:15" ht="13.5" customHeight="1" x14ac:dyDescent="0.25">
      <c r="A498" s="2"/>
      <c r="C498" s="2"/>
      <c r="I498" s="2"/>
      <c r="M498" s="40"/>
      <c r="N498" s="2"/>
      <c r="O498" s="2"/>
    </row>
    <row r="499" spans="1:15" ht="13.5" customHeight="1" x14ac:dyDescent="0.25">
      <c r="A499" s="2"/>
      <c r="C499" s="2"/>
      <c r="I499" s="2"/>
      <c r="M499" s="40"/>
      <c r="N499" s="2"/>
      <c r="O499" s="2"/>
    </row>
    <row r="500" spans="1:15" ht="13.5" customHeight="1" x14ac:dyDescent="0.25">
      <c r="A500" s="2"/>
      <c r="C500" s="2"/>
      <c r="I500" s="2"/>
      <c r="M500" s="40"/>
      <c r="N500" s="2"/>
      <c r="O500" s="2"/>
    </row>
    <row r="501" spans="1:15" ht="13.5" customHeight="1" x14ac:dyDescent="0.25">
      <c r="A501" s="2"/>
      <c r="C501" s="2"/>
      <c r="I501" s="2"/>
      <c r="M501" s="40"/>
      <c r="N501" s="2"/>
      <c r="O501" s="2"/>
    </row>
    <row r="502" spans="1:15" ht="13.5" customHeight="1" x14ac:dyDescent="0.25">
      <c r="A502" s="2"/>
      <c r="C502" s="2"/>
      <c r="I502" s="2"/>
      <c r="M502" s="40"/>
      <c r="N502" s="2"/>
      <c r="O502" s="2"/>
    </row>
    <row r="503" spans="1:15" ht="13.5" customHeight="1" x14ac:dyDescent="0.25">
      <c r="A503" s="2"/>
      <c r="C503" s="2"/>
      <c r="I503" s="2"/>
      <c r="M503" s="40"/>
      <c r="N503" s="2"/>
      <c r="O503" s="2"/>
    </row>
    <row r="504" spans="1:15" ht="13.5" customHeight="1" x14ac:dyDescent="0.25">
      <c r="A504" s="2"/>
      <c r="C504" s="2"/>
      <c r="I504" s="2"/>
      <c r="M504" s="40"/>
      <c r="N504" s="2"/>
      <c r="O504" s="2"/>
    </row>
    <row r="505" spans="1:15" ht="13.5" customHeight="1" x14ac:dyDescent="0.25">
      <c r="A505" s="2"/>
      <c r="C505" s="2"/>
      <c r="I505" s="2"/>
      <c r="M505" s="40"/>
      <c r="N505" s="2"/>
      <c r="O505" s="2"/>
    </row>
    <row r="506" spans="1:15" ht="13.5" customHeight="1" x14ac:dyDescent="0.25">
      <c r="A506" s="2"/>
      <c r="C506" s="2"/>
      <c r="I506" s="2"/>
      <c r="M506" s="40"/>
      <c r="N506" s="2"/>
      <c r="O506" s="2"/>
    </row>
    <row r="507" spans="1:15" ht="13.5" customHeight="1" x14ac:dyDescent="0.25">
      <c r="A507" s="2"/>
      <c r="C507" s="2"/>
      <c r="I507" s="2"/>
      <c r="M507" s="40"/>
      <c r="N507" s="2"/>
      <c r="O507" s="2"/>
    </row>
    <row r="508" spans="1:15" ht="13.5" customHeight="1" x14ac:dyDescent="0.25">
      <c r="A508" s="2"/>
      <c r="C508" s="2"/>
      <c r="I508" s="2"/>
      <c r="M508" s="40"/>
      <c r="N508" s="2"/>
      <c r="O508" s="2"/>
    </row>
    <row r="509" spans="1:15" ht="13.5" customHeight="1" x14ac:dyDescent="0.25">
      <c r="A509" s="2"/>
      <c r="C509" s="2"/>
      <c r="I509" s="2"/>
      <c r="M509" s="40"/>
      <c r="N509" s="2"/>
      <c r="O509" s="2"/>
    </row>
    <row r="510" spans="1:15" ht="13.5" customHeight="1" x14ac:dyDescent="0.25">
      <c r="A510" s="2"/>
      <c r="C510" s="2"/>
      <c r="I510" s="2"/>
      <c r="M510" s="40"/>
      <c r="N510" s="2"/>
      <c r="O510" s="2"/>
    </row>
    <row r="511" spans="1:15" ht="13.5" customHeight="1" x14ac:dyDescent="0.25">
      <c r="A511" s="2"/>
      <c r="C511" s="2"/>
      <c r="I511" s="2"/>
      <c r="M511" s="40"/>
      <c r="N511" s="2"/>
      <c r="O511" s="2"/>
    </row>
    <row r="512" spans="1:15" ht="13.5" customHeight="1" x14ac:dyDescent="0.25">
      <c r="A512" s="2"/>
      <c r="C512" s="2"/>
      <c r="I512" s="2"/>
      <c r="M512" s="40"/>
      <c r="N512" s="2"/>
      <c r="O512" s="2"/>
    </row>
    <row r="513" spans="1:15" ht="13.5" customHeight="1" x14ac:dyDescent="0.25">
      <c r="A513" s="2"/>
      <c r="C513" s="2"/>
      <c r="I513" s="2"/>
      <c r="M513" s="40"/>
      <c r="N513" s="2"/>
      <c r="O513" s="2"/>
    </row>
    <row r="514" spans="1:15" ht="13.5" customHeight="1" x14ac:dyDescent="0.25">
      <c r="A514" s="2"/>
      <c r="C514" s="2"/>
      <c r="I514" s="2"/>
      <c r="M514" s="40"/>
      <c r="N514" s="2"/>
      <c r="O514" s="2"/>
    </row>
    <row r="515" spans="1:15" ht="13.5" customHeight="1" x14ac:dyDescent="0.25">
      <c r="A515" s="2"/>
      <c r="C515" s="2"/>
      <c r="I515" s="2"/>
      <c r="M515" s="40"/>
      <c r="N515" s="2"/>
      <c r="O515" s="2"/>
    </row>
    <row r="516" spans="1:15" ht="13.5" customHeight="1" x14ac:dyDescent="0.25">
      <c r="A516" s="2"/>
      <c r="C516" s="2"/>
      <c r="I516" s="2"/>
      <c r="M516" s="40"/>
      <c r="N516" s="2"/>
      <c r="O516" s="2"/>
    </row>
    <row r="517" spans="1:15" ht="13.5" customHeight="1" x14ac:dyDescent="0.25">
      <c r="A517" s="2"/>
      <c r="C517" s="2"/>
      <c r="I517" s="2"/>
      <c r="M517" s="40"/>
      <c r="N517" s="2"/>
      <c r="O517" s="2"/>
    </row>
    <row r="518" spans="1:15" ht="13.5" customHeight="1" x14ac:dyDescent="0.25">
      <c r="A518" s="2"/>
      <c r="C518" s="2"/>
      <c r="I518" s="2"/>
      <c r="M518" s="40"/>
      <c r="N518" s="2"/>
      <c r="O518" s="2"/>
    </row>
    <row r="519" spans="1:15" ht="13.5" customHeight="1" x14ac:dyDescent="0.25">
      <c r="A519" s="2"/>
      <c r="C519" s="2"/>
      <c r="I519" s="2"/>
      <c r="M519" s="40"/>
      <c r="N519" s="2"/>
      <c r="O519" s="2"/>
    </row>
    <row r="520" spans="1:15" ht="13.5" customHeight="1" x14ac:dyDescent="0.25">
      <c r="A520" s="2"/>
      <c r="C520" s="2"/>
      <c r="I520" s="2"/>
      <c r="M520" s="40"/>
      <c r="N520" s="2"/>
      <c r="O520" s="2"/>
    </row>
    <row r="521" spans="1:15" ht="13.5" customHeight="1" x14ac:dyDescent="0.25">
      <c r="A521" s="2"/>
      <c r="C521" s="2"/>
      <c r="I521" s="2"/>
      <c r="M521" s="40"/>
      <c r="N521" s="2"/>
      <c r="O521" s="2"/>
    </row>
    <row r="522" spans="1:15" ht="13.5" customHeight="1" x14ac:dyDescent="0.25">
      <c r="A522" s="2"/>
      <c r="C522" s="2"/>
      <c r="I522" s="2"/>
      <c r="M522" s="40"/>
      <c r="N522" s="2"/>
      <c r="O522" s="2"/>
    </row>
    <row r="523" spans="1:15" ht="13.5" customHeight="1" x14ac:dyDescent="0.25">
      <c r="A523" s="2"/>
      <c r="C523" s="2"/>
      <c r="I523" s="2"/>
      <c r="M523" s="40"/>
      <c r="N523" s="2"/>
      <c r="O523" s="2"/>
    </row>
    <row r="524" spans="1:15" ht="13.5" customHeight="1" x14ac:dyDescent="0.25">
      <c r="A524" s="2"/>
      <c r="C524" s="2"/>
      <c r="I524" s="2"/>
      <c r="M524" s="40"/>
      <c r="N524" s="2"/>
      <c r="O524" s="2"/>
    </row>
    <row r="525" spans="1:15" ht="13.5" customHeight="1" x14ac:dyDescent="0.25">
      <c r="A525" s="2"/>
      <c r="C525" s="2"/>
      <c r="I525" s="2"/>
      <c r="M525" s="40"/>
      <c r="N525" s="2"/>
      <c r="O525" s="2"/>
    </row>
    <row r="526" spans="1:15" ht="13.5" customHeight="1" x14ac:dyDescent="0.25">
      <c r="A526" s="2"/>
      <c r="C526" s="2"/>
      <c r="I526" s="2"/>
      <c r="M526" s="40"/>
      <c r="N526" s="2"/>
      <c r="O526" s="2"/>
    </row>
    <row r="527" spans="1:15" ht="13.5" customHeight="1" x14ac:dyDescent="0.25">
      <c r="A527" s="2"/>
      <c r="C527" s="2"/>
      <c r="I527" s="2"/>
      <c r="M527" s="40"/>
      <c r="N527" s="2"/>
      <c r="O527" s="2"/>
    </row>
    <row r="528" spans="1:15" ht="13.5" customHeight="1" x14ac:dyDescent="0.25">
      <c r="A528" s="2"/>
      <c r="C528" s="2"/>
      <c r="I528" s="2"/>
      <c r="M528" s="40"/>
      <c r="N528" s="2"/>
      <c r="O528" s="2"/>
    </row>
    <row r="529" spans="1:15" ht="13.5" customHeight="1" x14ac:dyDescent="0.25">
      <c r="A529" s="2"/>
      <c r="C529" s="2"/>
      <c r="I529" s="2"/>
      <c r="M529" s="40"/>
      <c r="N529" s="2"/>
      <c r="O529" s="2"/>
    </row>
    <row r="530" spans="1:15" ht="13.5" customHeight="1" x14ac:dyDescent="0.25">
      <c r="A530" s="2"/>
      <c r="C530" s="2"/>
      <c r="I530" s="2"/>
      <c r="M530" s="40"/>
      <c r="N530" s="2"/>
      <c r="O530" s="2"/>
    </row>
    <row r="531" spans="1:15" ht="13.5" customHeight="1" x14ac:dyDescent="0.25">
      <c r="A531" s="2"/>
      <c r="C531" s="2"/>
      <c r="I531" s="2"/>
      <c r="M531" s="40"/>
      <c r="N531" s="2"/>
      <c r="O531" s="2"/>
    </row>
    <row r="532" spans="1:15" ht="13.5" customHeight="1" x14ac:dyDescent="0.25">
      <c r="A532" s="2"/>
      <c r="C532" s="2"/>
      <c r="I532" s="2"/>
      <c r="M532" s="40"/>
      <c r="N532" s="2"/>
      <c r="O532" s="2"/>
    </row>
    <row r="533" spans="1:15" ht="13.5" customHeight="1" x14ac:dyDescent="0.25">
      <c r="A533" s="2"/>
      <c r="C533" s="2"/>
      <c r="I533" s="2"/>
      <c r="M533" s="40"/>
      <c r="N533" s="2"/>
      <c r="O533" s="2"/>
    </row>
    <row r="534" spans="1:15" ht="13.5" customHeight="1" x14ac:dyDescent="0.25">
      <c r="A534" s="2"/>
      <c r="C534" s="2"/>
      <c r="I534" s="2"/>
      <c r="M534" s="40"/>
      <c r="N534" s="2"/>
      <c r="O534" s="2"/>
    </row>
    <row r="535" spans="1:15" ht="13.5" customHeight="1" x14ac:dyDescent="0.25">
      <c r="A535" s="2"/>
      <c r="C535" s="2"/>
      <c r="I535" s="2"/>
      <c r="M535" s="40"/>
      <c r="N535" s="2"/>
      <c r="O535" s="2"/>
    </row>
    <row r="536" spans="1:15" ht="13.5" customHeight="1" x14ac:dyDescent="0.25">
      <c r="A536" s="2"/>
      <c r="C536" s="2"/>
      <c r="I536" s="2"/>
      <c r="M536" s="40"/>
      <c r="N536" s="2"/>
      <c r="O536" s="2"/>
    </row>
    <row r="537" spans="1:15" ht="13.5" customHeight="1" x14ac:dyDescent="0.25">
      <c r="A537" s="2"/>
      <c r="C537" s="2"/>
      <c r="I537" s="2"/>
      <c r="M537" s="40"/>
      <c r="N537" s="2"/>
      <c r="O537" s="2"/>
    </row>
    <row r="538" spans="1:15" ht="13.5" customHeight="1" x14ac:dyDescent="0.25">
      <c r="A538" s="2"/>
      <c r="C538" s="2"/>
      <c r="I538" s="2"/>
      <c r="M538" s="40"/>
      <c r="N538" s="2"/>
      <c r="O538" s="2"/>
    </row>
    <row r="539" spans="1:15" ht="13.5" customHeight="1" x14ac:dyDescent="0.25">
      <c r="A539" s="2"/>
      <c r="C539" s="2"/>
      <c r="I539" s="2"/>
      <c r="M539" s="40"/>
      <c r="N539" s="2"/>
      <c r="O539" s="2"/>
    </row>
    <row r="540" spans="1:15" ht="13.5" customHeight="1" x14ac:dyDescent="0.25">
      <c r="A540" s="2"/>
      <c r="C540" s="2"/>
      <c r="I540" s="2"/>
      <c r="M540" s="40"/>
      <c r="N540" s="2"/>
      <c r="O540" s="2"/>
    </row>
    <row r="541" spans="1:15" ht="13.5" customHeight="1" x14ac:dyDescent="0.25">
      <c r="A541" s="2"/>
      <c r="C541" s="2"/>
      <c r="I541" s="2"/>
      <c r="M541" s="40"/>
      <c r="N541" s="2"/>
      <c r="O541" s="2"/>
    </row>
    <row r="542" spans="1:15" ht="13.5" customHeight="1" x14ac:dyDescent="0.25">
      <c r="A542" s="2"/>
      <c r="C542" s="2"/>
      <c r="I542" s="2"/>
      <c r="M542" s="40"/>
      <c r="N542" s="2"/>
      <c r="O542" s="2"/>
    </row>
    <row r="543" spans="1:15" ht="13.5" customHeight="1" x14ac:dyDescent="0.25">
      <c r="A543" s="2"/>
      <c r="C543" s="2"/>
      <c r="I543" s="2"/>
      <c r="M543" s="40"/>
      <c r="N543" s="2"/>
      <c r="O543" s="2"/>
    </row>
    <row r="544" spans="1:15" ht="13.5" customHeight="1" x14ac:dyDescent="0.25">
      <c r="A544" s="2"/>
      <c r="C544" s="2"/>
      <c r="I544" s="2"/>
      <c r="M544" s="40"/>
      <c r="N544" s="2"/>
      <c r="O544" s="2"/>
    </row>
    <row r="545" spans="1:15" ht="13.5" customHeight="1" x14ac:dyDescent="0.25">
      <c r="A545" s="2"/>
      <c r="C545" s="2"/>
      <c r="I545" s="2"/>
      <c r="M545" s="40"/>
      <c r="N545" s="2"/>
      <c r="O545" s="2"/>
    </row>
    <row r="546" spans="1:15" ht="13.5" customHeight="1" x14ac:dyDescent="0.25">
      <c r="A546" s="2"/>
      <c r="C546" s="2"/>
      <c r="I546" s="2"/>
      <c r="M546" s="40"/>
      <c r="N546" s="2"/>
      <c r="O546" s="2"/>
    </row>
    <row r="547" spans="1:15" ht="13.5" customHeight="1" x14ac:dyDescent="0.25">
      <c r="A547" s="2"/>
      <c r="C547" s="2"/>
      <c r="I547" s="2"/>
      <c r="M547" s="40"/>
      <c r="N547" s="2"/>
      <c r="O547" s="2"/>
    </row>
    <row r="548" spans="1:15" ht="13.5" customHeight="1" x14ac:dyDescent="0.25">
      <c r="A548" s="2"/>
      <c r="C548" s="2"/>
      <c r="I548" s="2"/>
      <c r="M548" s="40"/>
      <c r="N548" s="2"/>
      <c r="O548" s="2"/>
    </row>
    <row r="549" spans="1:15" ht="13.5" customHeight="1" x14ac:dyDescent="0.25">
      <c r="A549" s="2"/>
      <c r="C549" s="2"/>
      <c r="I549" s="2"/>
      <c r="M549" s="40"/>
      <c r="N549" s="2"/>
      <c r="O549" s="2"/>
    </row>
    <row r="550" spans="1:15" ht="13.5" customHeight="1" x14ac:dyDescent="0.25">
      <c r="A550" s="2"/>
      <c r="C550" s="2"/>
      <c r="I550" s="2"/>
      <c r="M550" s="40"/>
      <c r="N550" s="2"/>
      <c r="O550" s="2"/>
    </row>
    <row r="551" spans="1:15" ht="13.5" customHeight="1" x14ac:dyDescent="0.25">
      <c r="A551" s="2"/>
      <c r="C551" s="2"/>
      <c r="I551" s="2"/>
      <c r="M551" s="40"/>
      <c r="N551" s="2"/>
      <c r="O551" s="2"/>
    </row>
    <row r="552" spans="1:15" ht="13.5" customHeight="1" x14ac:dyDescent="0.25">
      <c r="A552" s="2"/>
      <c r="C552" s="2"/>
      <c r="I552" s="2"/>
      <c r="M552" s="40"/>
      <c r="N552" s="2"/>
      <c r="O552" s="2"/>
    </row>
    <row r="553" spans="1:15" ht="13.5" customHeight="1" x14ac:dyDescent="0.25">
      <c r="A553" s="2"/>
      <c r="C553" s="2"/>
      <c r="I553" s="2"/>
      <c r="M553" s="40"/>
      <c r="N553" s="2"/>
      <c r="O553" s="2"/>
    </row>
    <row r="554" spans="1:15" ht="13.5" customHeight="1" x14ac:dyDescent="0.25">
      <c r="A554" s="2"/>
      <c r="C554" s="2"/>
      <c r="I554" s="2"/>
      <c r="M554" s="40"/>
      <c r="N554" s="2"/>
      <c r="O554" s="2"/>
    </row>
    <row r="555" spans="1:15" ht="13.5" customHeight="1" x14ac:dyDescent="0.25">
      <c r="A555" s="2"/>
      <c r="C555" s="2"/>
      <c r="I555" s="2"/>
      <c r="M555" s="40"/>
      <c r="N555" s="2"/>
      <c r="O555" s="2"/>
    </row>
    <row r="556" spans="1:15" ht="13.5" customHeight="1" x14ac:dyDescent="0.25">
      <c r="A556" s="2"/>
      <c r="C556" s="2"/>
      <c r="I556" s="2"/>
      <c r="M556" s="40"/>
      <c r="N556" s="2"/>
      <c r="O556" s="2"/>
    </row>
    <row r="557" spans="1:15" ht="13.5" customHeight="1" x14ac:dyDescent="0.25">
      <c r="A557" s="2"/>
      <c r="C557" s="2"/>
      <c r="I557" s="2"/>
      <c r="M557" s="40"/>
      <c r="N557" s="2"/>
      <c r="O557" s="2"/>
    </row>
    <row r="558" spans="1:15" ht="13.5" customHeight="1" x14ac:dyDescent="0.25">
      <c r="A558" s="2"/>
      <c r="C558" s="2"/>
      <c r="I558" s="2"/>
      <c r="M558" s="40"/>
      <c r="N558" s="2"/>
      <c r="O558" s="2"/>
    </row>
    <row r="559" spans="1:15" ht="13.5" customHeight="1" x14ac:dyDescent="0.25">
      <c r="A559" s="2"/>
      <c r="C559" s="2"/>
      <c r="I559" s="2"/>
      <c r="M559" s="40"/>
      <c r="N559" s="2"/>
      <c r="O559" s="2"/>
    </row>
    <row r="560" spans="1:15" ht="13.5" customHeight="1" x14ac:dyDescent="0.25">
      <c r="A560" s="2"/>
      <c r="C560" s="2"/>
      <c r="I560" s="2"/>
      <c r="M560" s="40"/>
      <c r="N560" s="2"/>
      <c r="O560" s="2"/>
    </row>
    <row r="561" spans="1:15" ht="13.5" customHeight="1" x14ac:dyDescent="0.25">
      <c r="A561" s="2"/>
      <c r="C561" s="2"/>
      <c r="I561" s="2"/>
      <c r="M561" s="40"/>
      <c r="N561" s="2"/>
      <c r="O561" s="2"/>
    </row>
    <row r="562" spans="1:15" ht="13.5" customHeight="1" x14ac:dyDescent="0.25">
      <c r="A562" s="2"/>
      <c r="C562" s="2"/>
      <c r="I562" s="2"/>
      <c r="M562" s="40"/>
      <c r="N562" s="2"/>
      <c r="O562" s="2"/>
    </row>
    <row r="563" spans="1:15" ht="13.5" customHeight="1" x14ac:dyDescent="0.25">
      <c r="A563" s="2"/>
      <c r="C563" s="2"/>
      <c r="I563" s="2"/>
      <c r="M563" s="40"/>
      <c r="N563" s="2"/>
      <c r="O563" s="2"/>
    </row>
    <row r="564" spans="1:15" ht="13.5" customHeight="1" x14ac:dyDescent="0.25">
      <c r="A564" s="2"/>
      <c r="C564" s="2"/>
      <c r="I564" s="2"/>
      <c r="M564" s="40"/>
      <c r="N564" s="2"/>
      <c r="O564" s="2"/>
    </row>
    <row r="565" spans="1:15" ht="13.5" customHeight="1" x14ac:dyDescent="0.25">
      <c r="A565" s="2"/>
      <c r="C565" s="2"/>
      <c r="I565" s="2"/>
      <c r="M565" s="40"/>
      <c r="N565" s="2"/>
      <c r="O565" s="2"/>
    </row>
    <row r="566" spans="1:15" ht="13.5" customHeight="1" x14ac:dyDescent="0.25">
      <c r="A566" s="2"/>
      <c r="C566" s="2"/>
      <c r="I566" s="2"/>
      <c r="M566" s="40"/>
      <c r="N566" s="2"/>
      <c r="O566" s="2"/>
    </row>
    <row r="567" spans="1:15" ht="13.5" customHeight="1" x14ac:dyDescent="0.25">
      <c r="A567" s="2"/>
      <c r="C567" s="2"/>
      <c r="I567" s="2"/>
      <c r="M567" s="40"/>
      <c r="N567" s="2"/>
      <c r="O567" s="2"/>
    </row>
    <row r="568" spans="1:15" ht="13.5" customHeight="1" x14ac:dyDescent="0.25">
      <c r="A568" s="2"/>
      <c r="C568" s="2"/>
      <c r="I568" s="2"/>
      <c r="M568" s="40"/>
      <c r="N568" s="2"/>
      <c r="O568" s="2"/>
    </row>
    <row r="569" spans="1:15" ht="13.5" customHeight="1" x14ac:dyDescent="0.25">
      <c r="A569" s="2"/>
      <c r="C569" s="2"/>
      <c r="I569" s="2"/>
      <c r="M569" s="40"/>
      <c r="N569" s="2"/>
      <c r="O569" s="2"/>
    </row>
    <row r="570" spans="1:15" ht="13.5" customHeight="1" x14ac:dyDescent="0.25">
      <c r="A570" s="2"/>
      <c r="C570" s="2"/>
      <c r="I570" s="2"/>
      <c r="M570" s="40"/>
      <c r="N570" s="2"/>
      <c r="O570" s="2"/>
    </row>
    <row r="571" spans="1:15" ht="13.5" customHeight="1" x14ac:dyDescent="0.25">
      <c r="A571" s="2"/>
      <c r="C571" s="2"/>
      <c r="I571" s="2"/>
      <c r="M571" s="40"/>
      <c r="N571" s="2"/>
      <c r="O571" s="2"/>
    </row>
    <row r="572" spans="1:15" ht="13.5" customHeight="1" x14ac:dyDescent="0.25">
      <c r="A572" s="2"/>
      <c r="C572" s="2"/>
      <c r="I572" s="2"/>
      <c r="M572" s="40"/>
      <c r="N572" s="2"/>
      <c r="O572" s="2"/>
    </row>
    <row r="573" spans="1:15" ht="13.5" customHeight="1" x14ac:dyDescent="0.25">
      <c r="A573" s="2"/>
      <c r="C573" s="2"/>
      <c r="I573" s="2"/>
      <c r="M573" s="40"/>
      <c r="N573" s="2"/>
      <c r="O573" s="2"/>
    </row>
    <row r="574" spans="1:15" ht="13.5" customHeight="1" x14ac:dyDescent="0.25">
      <c r="A574" s="2"/>
      <c r="C574" s="2"/>
      <c r="I574" s="2"/>
      <c r="M574" s="40"/>
      <c r="N574" s="2"/>
      <c r="O574" s="2"/>
    </row>
    <row r="575" spans="1:15" ht="13.5" customHeight="1" x14ac:dyDescent="0.25">
      <c r="A575" s="2"/>
      <c r="C575" s="2"/>
      <c r="I575" s="2"/>
      <c r="M575" s="40"/>
      <c r="N575" s="2"/>
      <c r="O575" s="2"/>
    </row>
    <row r="576" spans="1:15" ht="13.5" customHeight="1" x14ac:dyDescent="0.25">
      <c r="A576" s="2"/>
      <c r="C576" s="2"/>
      <c r="I576" s="2"/>
      <c r="M576" s="40"/>
      <c r="N576" s="2"/>
      <c r="O576" s="2"/>
    </row>
    <row r="577" spans="1:15" ht="13.5" customHeight="1" x14ac:dyDescent="0.25">
      <c r="A577" s="2"/>
      <c r="C577" s="2"/>
      <c r="I577" s="2"/>
      <c r="M577" s="40"/>
      <c r="N577" s="2"/>
      <c r="O577" s="2"/>
    </row>
    <row r="578" spans="1:15" ht="13.5" customHeight="1" x14ac:dyDescent="0.25">
      <c r="A578" s="2"/>
      <c r="C578" s="2"/>
      <c r="I578" s="2"/>
      <c r="M578" s="40"/>
      <c r="N578" s="2"/>
      <c r="O578" s="2"/>
    </row>
    <row r="579" spans="1:15" ht="13.5" customHeight="1" x14ac:dyDescent="0.25">
      <c r="A579" s="2"/>
      <c r="C579" s="2"/>
      <c r="I579" s="2"/>
      <c r="M579" s="40"/>
      <c r="N579" s="2"/>
      <c r="O579" s="2"/>
    </row>
    <row r="580" spans="1:15" ht="13.5" customHeight="1" x14ac:dyDescent="0.25">
      <c r="A580" s="2"/>
      <c r="C580" s="2"/>
      <c r="I580" s="2"/>
      <c r="M580" s="40"/>
      <c r="N580" s="2"/>
      <c r="O580" s="2"/>
    </row>
    <row r="581" spans="1:15" ht="13.5" customHeight="1" x14ac:dyDescent="0.25">
      <c r="A581" s="2"/>
      <c r="C581" s="2"/>
      <c r="I581" s="2"/>
      <c r="M581" s="40"/>
      <c r="N581" s="2"/>
      <c r="O581" s="2"/>
    </row>
    <row r="582" spans="1:15" ht="13.5" customHeight="1" x14ac:dyDescent="0.25">
      <c r="A582" s="2"/>
      <c r="C582" s="2"/>
      <c r="I582" s="2"/>
      <c r="M582" s="40"/>
      <c r="N582" s="2"/>
      <c r="O582" s="2"/>
    </row>
    <row r="583" spans="1:15" ht="13.5" customHeight="1" x14ac:dyDescent="0.25">
      <c r="A583" s="2"/>
      <c r="C583" s="2"/>
      <c r="I583" s="2"/>
      <c r="M583" s="40"/>
      <c r="N583" s="2"/>
      <c r="O583" s="2"/>
    </row>
    <row r="584" spans="1:15" ht="13.5" customHeight="1" x14ac:dyDescent="0.25">
      <c r="A584" s="2"/>
      <c r="C584" s="2"/>
      <c r="I584" s="2"/>
      <c r="M584" s="40"/>
      <c r="N584" s="2"/>
      <c r="O584" s="2"/>
    </row>
    <row r="585" spans="1:15" ht="13.5" customHeight="1" x14ac:dyDescent="0.25">
      <c r="A585" s="2"/>
      <c r="C585" s="2"/>
      <c r="I585" s="2"/>
      <c r="M585" s="40"/>
      <c r="N585" s="2"/>
      <c r="O585" s="2"/>
    </row>
    <row r="586" spans="1:15" ht="13.5" customHeight="1" x14ac:dyDescent="0.25">
      <c r="A586" s="2"/>
      <c r="C586" s="2"/>
      <c r="I586" s="2"/>
      <c r="M586" s="40"/>
      <c r="N586" s="2"/>
      <c r="O586" s="2"/>
    </row>
    <row r="587" spans="1:15" ht="13.5" customHeight="1" x14ac:dyDescent="0.25">
      <c r="A587" s="2"/>
      <c r="C587" s="2"/>
      <c r="I587" s="2"/>
      <c r="M587" s="40"/>
      <c r="N587" s="2"/>
      <c r="O587" s="2"/>
    </row>
    <row r="588" spans="1:15" ht="13.5" customHeight="1" x14ac:dyDescent="0.25">
      <c r="A588" s="2"/>
      <c r="C588" s="2"/>
      <c r="I588" s="2"/>
      <c r="M588" s="40"/>
      <c r="N588" s="2"/>
      <c r="O588" s="2"/>
    </row>
    <row r="589" spans="1:15" ht="13.5" customHeight="1" x14ac:dyDescent="0.25">
      <c r="A589" s="2"/>
      <c r="C589" s="2"/>
      <c r="I589" s="2"/>
      <c r="M589" s="40"/>
      <c r="N589" s="2"/>
      <c r="O589" s="2"/>
    </row>
    <row r="590" spans="1:15" ht="13.5" customHeight="1" x14ac:dyDescent="0.25">
      <c r="A590" s="2"/>
      <c r="C590" s="2"/>
      <c r="I590" s="2"/>
      <c r="M590" s="40"/>
      <c r="N590" s="2"/>
      <c r="O590" s="2"/>
    </row>
    <row r="591" spans="1:15" ht="13.5" customHeight="1" x14ac:dyDescent="0.25">
      <c r="A591" s="2"/>
      <c r="C591" s="2"/>
      <c r="I591" s="2"/>
      <c r="M591" s="40"/>
      <c r="N591" s="2"/>
      <c r="O591" s="2"/>
    </row>
    <row r="592" spans="1:15" ht="13.5" customHeight="1" x14ac:dyDescent="0.25">
      <c r="A592" s="2"/>
      <c r="C592" s="2"/>
      <c r="I592" s="2"/>
      <c r="M592" s="40"/>
      <c r="N592" s="2"/>
      <c r="O592" s="2"/>
    </row>
    <row r="593" spans="1:15" ht="13.5" customHeight="1" x14ac:dyDescent="0.25">
      <c r="A593" s="2"/>
      <c r="C593" s="2"/>
      <c r="I593" s="2"/>
      <c r="M593" s="40"/>
      <c r="N593" s="2"/>
      <c r="O593" s="2"/>
    </row>
    <row r="594" spans="1:15" ht="13.5" customHeight="1" x14ac:dyDescent="0.25">
      <c r="A594" s="2"/>
      <c r="C594" s="2"/>
      <c r="I594" s="2"/>
      <c r="M594" s="40"/>
      <c r="N594" s="2"/>
      <c r="O594" s="2"/>
    </row>
    <row r="595" spans="1:15" ht="13.5" customHeight="1" x14ac:dyDescent="0.25">
      <c r="A595" s="2"/>
      <c r="C595" s="2"/>
      <c r="I595" s="2"/>
      <c r="M595" s="40"/>
      <c r="N595" s="2"/>
      <c r="O595" s="2"/>
    </row>
    <row r="596" spans="1:15" ht="13.5" customHeight="1" x14ac:dyDescent="0.25">
      <c r="A596" s="2"/>
      <c r="C596" s="2"/>
      <c r="I596" s="2"/>
      <c r="M596" s="40"/>
      <c r="N596" s="2"/>
      <c r="O596" s="2"/>
    </row>
    <row r="597" spans="1:15" ht="13.5" customHeight="1" x14ac:dyDescent="0.25">
      <c r="A597" s="2"/>
      <c r="C597" s="2"/>
      <c r="I597" s="2"/>
      <c r="M597" s="40"/>
      <c r="N597" s="2"/>
      <c r="O597" s="2"/>
    </row>
    <row r="598" spans="1:15" ht="13.5" customHeight="1" x14ac:dyDescent="0.25">
      <c r="A598" s="2"/>
      <c r="C598" s="2"/>
      <c r="I598" s="2"/>
      <c r="M598" s="40"/>
      <c r="N598" s="2"/>
      <c r="O598" s="2"/>
    </row>
    <row r="599" spans="1:15" ht="13.5" customHeight="1" x14ac:dyDescent="0.25">
      <c r="A599" s="2"/>
      <c r="C599" s="2"/>
      <c r="I599" s="2"/>
      <c r="M599" s="40"/>
      <c r="N599" s="2"/>
      <c r="O599" s="2"/>
    </row>
    <row r="600" spans="1:15" ht="13.5" customHeight="1" x14ac:dyDescent="0.25">
      <c r="A600" s="2"/>
      <c r="C600" s="2"/>
      <c r="I600" s="2"/>
      <c r="M600" s="40"/>
      <c r="N600" s="2"/>
      <c r="O600" s="2"/>
    </row>
    <row r="601" spans="1:15" ht="13.5" customHeight="1" x14ac:dyDescent="0.25">
      <c r="A601" s="2"/>
      <c r="C601" s="2"/>
      <c r="I601" s="2"/>
      <c r="M601" s="40"/>
      <c r="N601" s="2"/>
      <c r="O601" s="2"/>
    </row>
    <row r="602" spans="1:15" ht="13.5" customHeight="1" x14ac:dyDescent="0.25">
      <c r="A602" s="2"/>
      <c r="C602" s="2"/>
      <c r="I602" s="2"/>
      <c r="M602" s="40"/>
      <c r="N602" s="2"/>
      <c r="O602" s="2"/>
    </row>
    <row r="603" spans="1:15" ht="13.5" customHeight="1" x14ac:dyDescent="0.25">
      <c r="A603" s="2"/>
      <c r="C603" s="2"/>
      <c r="I603" s="2"/>
      <c r="M603" s="40"/>
      <c r="N603" s="2"/>
      <c r="O603" s="2"/>
    </row>
    <row r="604" spans="1:15" ht="13.5" customHeight="1" x14ac:dyDescent="0.25">
      <c r="A604" s="2"/>
      <c r="C604" s="2"/>
      <c r="I604" s="2"/>
      <c r="M604" s="40"/>
      <c r="N604" s="2"/>
      <c r="O604" s="2"/>
    </row>
    <row r="605" spans="1:15" ht="13.5" customHeight="1" x14ac:dyDescent="0.25">
      <c r="A605" s="2"/>
      <c r="C605" s="2"/>
      <c r="I605" s="2"/>
      <c r="M605" s="40"/>
      <c r="N605" s="2"/>
      <c r="O605" s="2"/>
    </row>
    <row r="606" spans="1:15" ht="13.5" customHeight="1" x14ac:dyDescent="0.25">
      <c r="A606" s="2"/>
      <c r="C606" s="2"/>
      <c r="I606" s="2"/>
      <c r="M606" s="40"/>
      <c r="N606" s="2"/>
      <c r="O606" s="2"/>
    </row>
    <row r="607" spans="1:15" ht="13.5" customHeight="1" x14ac:dyDescent="0.25">
      <c r="A607" s="2"/>
      <c r="C607" s="2"/>
      <c r="I607" s="2"/>
      <c r="M607" s="40"/>
      <c r="N607" s="2"/>
      <c r="O607" s="2"/>
    </row>
    <row r="608" spans="1:15" ht="13.5" customHeight="1" x14ac:dyDescent="0.25">
      <c r="A608" s="2"/>
      <c r="C608" s="2"/>
      <c r="I608" s="2"/>
      <c r="M608" s="40"/>
      <c r="N608" s="2"/>
      <c r="O608" s="2"/>
    </row>
    <row r="609" spans="1:15" ht="13.5" customHeight="1" x14ac:dyDescent="0.25">
      <c r="A609" s="2"/>
      <c r="C609" s="2"/>
      <c r="I609" s="2"/>
      <c r="M609" s="40"/>
      <c r="N609" s="2"/>
      <c r="O609" s="2"/>
    </row>
    <row r="610" spans="1:15" ht="13.5" customHeight="1" x14ac:dyDescent="0.25">
      <c r="A610" s="2"/>
      <c r="C610" s="2"/>
      <c r="I610" s="2"/>
      <c r="M610" s="40"/>
      <c r="N610" s="2"/>
      <c r="O610" s="2"/>
    </row>
    <row r="611" spans="1:15" ht="13.5" customHeight="1" x14ac:dyDescent="0.25">
      <c r="A611" s="2"/>
      <c r="C611" s="2"/>
      <c r="I611" s="2"/>
      <c r="M611" s="40"/>
      <c r="N611" s="2"/>
      <c r="O611" s="2"/>
    </row>
    <row r="612" spans="1:15" ht="13.5" customHeight="1" x14ac:dyDescent="0.25">
      <c r="A612" s="2"/>
      <c r="C612" s="2"/>
      <c r="I612" s="2"/>
      <c r="M612" s="40"/>
      <c r="N612" s="2"/>
      <c r="O612" s="2"/>
    </row>
    <row r="613" spans="1:15" ht="13.5" customHeight="1" x14ac:dyDescent="0.25">
      <c r="A613" s="2"/>
      <c r="C613" s="2"/>
      <c r="I613" s="2"/>
      <c r="M613" s="40"/>
      <c r="N613" s="2"/>
      <c r="O613" s="2"/>
    </row>
    <row r="614" spans="1:15" ht="13.5" customHeight="1" x14ac:dyDescent="0.25">
      <c r="A614" s="2"/>
      <c r="C614" s="2"/>
      <c r="I614" s="2"/>
      <c r="M614" s="40"/>
      <c r="N614" s="2"/>
      <c r="O614" s="2"/>
    </row>
    <row r="615" spans="1:15" ht="13.5" customHeight="1" x14ac:dyDescent="0.25">
      <c r="A615" s="2"/>
      <c r="C615" s="2"/>
      <c r="I615" s="2"/>
      <c r="M615" s="40"/>
      <c r="N615" s="2"/>
      <c r="O615" s="2"/>
    </row>
    <row r="616" spans="1:15" ht="13.5" customHeight="1" x14ac:dyDescent="0.25">
      <c r="A616" s="2"/>
      <c r="C616" s="2"/>
      <c r="I616" s="2"/>
      <c r="M616" s="40"/>
      <c r="N616" s="2"/>
      <c r="O616" s="2"/>
    </row>
    <row r="617" spans="1:15" ht="13.5" customHeight="1" x14ac:dyDescent="0.25">
      <c r="A617" s="2"/>
      <c r="C617" s="2"/>
      <c r="I617" s="2"/>
      <c r="M617" s="40"/>
      <c r="N617" s="2"/>
      <c r="O617" s="2"/>
    </row>
    <row r="618" spans="1:15" ht="13.5" customHeight="1" x14ac:dyDescent="0.25">
      <c r="A618" s="2"/>
      <c r="C618" s="2"/>
      <c r="I618" s="2"/>
      <c r="M618" s="40"/>
      <c r="N618" s="2"/>
      <c r="O618" s="2"/>
    </row>
    <row r="619" spans="1:15" ht="13.5" customHeight="1" x14ac:dyDescent="0.25">
      <c r="A619" s="2"/>
      <c r="C619" s="2"/>
      <c r="I619" s="2"/>
      <c r="M619" s="40"/>
      <c r="N619" s="2"/>
      <c r="O619" s="2"/>
    </row>
    <row r="620" spans="1:15" ht="13.5" customHeight="1" x14ac:dyDescent="0.25">
      <c r="A620" s="2"/>
      <c r="C620" s="2"/>
      <c r="I620" s="2"/>
      <c r="M620" s="40"/>
      <c r="N620" s="2"/>
      <c r="O620" s="2"/>
    </row>
    <row r="621" spans="1:15" ht="13.5" customHeight="1" x14ac:dyDescent="0.25">
      <c r="A621" s="2"/>
      <c r="C621" s="2"/>
      <c r="I621" s="2"/>
      <c r="M621" s="40"/>
      <c r="N621" s="2"/>
      <c r="O621" s="2"/>
    </row>
    <row r="622" spans="1:15" ht="13.5" customHeight="1" x14ac:dyDescent="0.25">
      <c r="A622" s="2"/>
      <c r="C622" s="2"/>
      <c r="I622" s="2"/>
      <c r="M622" s="40"/>
      <c r="N622" s="2"/>
      <c r="O622" s="2"/>
    </row>
    <row r="623" spans="1:15" ht="13.5" customHeight="1" x14ac:dyDescent="0.25">
      <c r="A623" s="2"/>
      <c r="C623" s="2"/>
      <c r="I623" s="2"/>
      <c r="M623" s="40"/>
      <c r="N623" s="2"/>
      <c r="O623" s="2"/>
    </row>
    <row r="624" spans="1:15" ht="13.5" customHeight="1" x14ac:dyDescent="0.25">
      <c r="A624" s="2"/>
      <c r="C624" s="2"/>
      <c r="I624" s="2"/>
      <c r="M624" s="40"/>
      <c r="N624" s="2"/>
      <c r="O624" s="2"/>
    </row>
    <row r="625" spans="1:15" ht="13.5" customHeight="1" x14ac:dyDescent="0.25">
      <c r="A625" s="2"/>
      <c r="C625" s="2"/>
      <c r="I625" s="2"/>
      <c r="M625" s="40"/>
      <c r="N625" s="2"/>
      <c r="O625" s="2"/>
    </row>
    <row r="626" spans="1:15" ht="13.5" customHeight="1" x14ac:dyDescent="0.25">
      <c r="A626" s="2"/>
      <c r="C626" s="2"/>
      <c r="I626" s="2"/>
      <c r="M626" s="40"/>
      <c r="N626" s="2"/>
      <c r="O626" s="2"/>
    </row>
    <row r="627" spans="1:15" ht="13.5" customHeight="1" x14ac:dyDescent="0.25">
      <c r="A627" s="2"/>
      <c r="C627" s="2"/>
      <c r="I627" s="2"/>
      <c r="M627" s="40"/>
      <c r="N627" s="2"/>
      <c r="O627" s="2"/>
    </row>
    <row r="628" spans="1:15" ht="13.5" customHeight="1" x14ac:dyDescent="0.25">
      <c r="A628" s="2"/>
      <c r="C628" s="2"/>
      <c r="I628" s="2"/>
      <c r="M628" s="40"/>
      <c r="N628" s="2"/>
      <c r="O628" s="2"/>
    </row>
    <row r="629" spans="1:15" ht="13.5" customHeight="1" x14ac:dyDescent="0.25">
      <c r="A629" s="2"/>
      <c r="C629" s="2"/>
      <c r="I629" s="2"/>
      <c r="M629" s="40"/>
      <c r="N629" s="2"/>
      <c r="O629" s="2"/>
    </row>
    <row r="630" spans="1:15" ht="13.5" customHeight="1" x14ac:dyDescent="0.25">
      <c r="A630" s="2"/>
      <c r="C630" s="2"/>
      <c r="I630" s="2"/>
      <c r="M630" s="40"/>
      <c r="N630" s="2"/>
      <c r="O630" s="2"/>
    </row>
    <row r="631" spans="1:15" ht="13.5" customHeight="1" x14ac:dyDescent="0.25">
      <c r="A631" s="2"/>
      <c r="C631" s="2"/>
      <c r="I631" s="2"/>
      <c r="M631" s="40"/>
      <c r="N631" s="2"/>
      <c r="O631" s="2"/>
    </row>
    <row r="632" spans="1:15" ht="13.5" customHeight="1" x14ac:dyDescent="0.25">
      <c r="A632" s="2"/>
      <c r="C632" s="2"/>
      <c r="I632" s="2"/>
      <c r="M632" s="40"/>
      <c r="N632" s="2"/>
      <c r="O632" s="2"/>
    </row>
    <row r="633" spans="1:15" ht="13.5" customHeight="1" x14ac:dyDescent="0.25">
      <c r="A633" s="2"/>
      <c r="C633" s="2"/>
      <c r="I633" s="2"/>
      <c r="M633" s="40"/>
      <c r="N633" s="2"/>
      <c r="O633" s="2"/>
    </row>
    <row r="634" spans="1:15" ht="13.5" customHeight="1" x14ac:dyDescent="0.25">
      <c r="A634" s="2"/>
      <c r="C634" s="2"/>
      <c r="I634" s="2"/>
      <c r="M634" s="40"/>
      <c r="N634" s="2"/>
      <c r="O634" s="2"/>
    </row>
    <row r="635" spans="1:15" ht="13.5" customHeight="1" x14ac:dyDescent="0.25">
      <c r="A635" s="2"/>
      <c r="C635" s="2"/>
      <c r="I635" s="2"/>
      <c r="M635" s="40"/>
      <c r="N635" s="2"/>
      <c r="O635" s="2"/>
    </row>
    <row r="636" spans="1:15" ht="13.5" customHeight="1" x14ac:dyDescent="0.25">
      <c r="A636" s="2"/>
      <c r="C636" s="2"/>
      <c r="I636" s="2"/>
      <c r="M636" s="40"/>
      <c r="N636" s="2"/>
      <c r="O636" s="2"/>
    </row>
    <row r="637" spans="1:15" ht="13.5" customHeight="1" x14ac:dyDescent="0.25">
      <c r="A637" s="2"/>
      <c r="C637" s="2"/>
      <c r="I637" s="2"/>
      <c r="M637" s="40"/>
      <c r="N637" s="2"/>
      <c r="O637" s="2"/>
    </row>
    <row r="638" spans="1:15" ht="13.5" customHeight="1" x14ac:dyDescent="0.25">
      <c r="A638" s="2"/>
      <c r="C638" s="2"/>
      <c r="I638" s="2"/>
      <c r="M638" s="40"/>
      <c r="N638" s="2"/>
      <c r="O638" s="2"/>
    </row>
    <row r="639" spans="1:15" ht="13.5" customHeight="1" x14ac:dyDescent="0.25">
      <c r="A639" s="2"/>
      <c r="C639" s="2"/>
      <c r="I639" s="2"/>
      <c r="M639" s="40"/>
      <c r="N639" s="2"/>
      <c r="O639" s="2"/>
    </row>
    <row r="640" spans="1:15" ht="13.5" customHeight="1" x14ac:dyDescent="0.25">
      <c r="A640" s="2"/>
      <c r="C640" s="2"/>
      <c r="I640" s="2"/>
      <c r="M640" s="40"/>
      <c r="N640" s="2"/>
      <c r="O640" s="2"/>
    </row>
    <row r="641" spans="1:15" ht="13.5" customHeight="1" x14ac:dyDescent="0.25">
      <c r="A641" s="2"/>
      <c r="C641" s="2"/>
      <c r="I641" s="2"/>
      <c r="M641" s="40"/>
      <c r="N641" s="2"/>
      <c r="O641" s="2"/>
    </row>
    <row r="642" spans="1:15" ht="13.5" customHeight="1" x14ac:dyDescent="0.25">
      <c r="A642" s="2"/>
      <c r="C642" s="2"/>
      <c r="I642" s="2"/>
      <c r="M642" s="40"/>
      <c r="N642" s="2"/>
      <c r="O642" s="2"/>
    </row>
    <row r="643" spans="1:15" ht="13.5" customHeight="1" x14ac:dyDescent="0.25">
      <c r="A643" s="2"/>
      <c r="C643" s="2"/>
      <c r="I643" s="2"/>
      <c r="M643" s="40"/>
      <c r="N643" s="2"/>
      <c r="O643" s="2"/>
    </row>
    <row r="644" spans="1:15" ht="13.5" customHeight="1" x14ac:dyDescent="0.25">
      <c r="A644" s="2"/>
      <c r="C644" s="2"/>
      <c r="I644" s="2"/>
      <c r="M644" s="40"/>
      <c r="N644" s="2"/>
      <c r="O644" s="2"/>
    </row>
    <row r="645" spans="1:15" ht="13.5" customHeight="1" x14ac:dyDescent="0.25">
      <c r="A645" s="2"/>
      <c r="C645" s="2"/>
      <c r="I645" s="2"/>
      <c r="M645" s="40"/>
      <c r="N645" s="2"/>
      <c r="O645" s="2"/>
    </row>
    <row r="646" spans="1:15" ht="13.5" customHeight="1" x14ac:dyDescent="0.25">
      <c r="A646" s="2"/>
      <c r="C646" s="2"/>
      <c r="I646" s="2"/>
      <c r="M646" s="40"/>
      <c r="N646" s="2"/>
      <c r="O646" s="2"/>
    </row>
    <row r="647" spans="1:15" ht="13.5" customHeight="1" x14ac:dyDescent="0.25">
      <c r="A647" s="2"/>
      <c r="C647" s="2"/>
      <c r="I647" s="2"/>
      <c r="M647" s="40"/>
      <c r="N647" s="2"/>
      <c r="O647" s="2"/>
    </row>
    <row r="648" spans="1:15" ht="13.5" customHeight="1" x14ac:dyDescent="0.25">
      <c r="A648" s="2"/>
      <c r="C648" s="2"/>
      <c r="I648" s="2"/>
      <c r="M648" s="40"/>
      <c r="N648" s="2"/>
      <c r="O648" s="2"/>
    </row>
    <row r="649" spans="1:15" ht="13.5" customHeight="1" x14ac:dyDescent="0.25">
      <c r="A649" s="2"/>
      <c r="C649" s="2"/>
      <c r="I649" s="2"/>
      <c r="M649" s="40"/>
      <c r="N649" s="2"/>
      <c r="O649" s="2"/>
    </row>
    <row r="650" spans="1:15" ht="13.5" customHeight="1" x14ac:dyDescent="0.25">
      <c r="A650" s="2"/>
      <c r="C650" s="2"/>
      <c r="I650" s="2"/>
      <c r="M650" s="40"/>
      <c r="N650" s="2"/>
      <c r="O650" s="2"/>
    </row>
    <row r="651" spans="1:15" ht="13.5" customHeight="1" x14ac:dyDescent="0.25">
      <c r="A651" s="2"/>
      <c r="C651" s="2"/>
      <c r="I651" s="2"/>
      <c r="M651" s="40"/>
      <c r="N651" s="2"/>
      <c r="O651" s="2"/>
    </row>
    <row r="652" spans="1:15" ht="13.5" customHeight="1" x14ac:dyDescent="0.25">
      <c r="A652" s="2"/>
      <c r="C652" s="2"/>
      <c r="I652" s="2"/>
      <c r="M652" s="40"/>
      <c r="N652" s="2"/>
      <c r="O652" s="2"/>
    </row>
    <row r="653" spans="1:15" ht="13.5" customHeight="1" x14ac:dyDescent="0.25">
      <c r="A653" s="2"/>
      <c r="C653" s="2"/>
      <c r="I653" s="2"/>
      <c r="M653" s="40"/>
      <c r="N653" s="2"/>
      <c r="O653" s="2"/>
    </row>
    <row r="654" spans="1:15" ht="13.5" customHeight="1" x14ac:dyDescent="0.25">
      <c r="A654" s="2"/>
      <c r="C654" s="2"/>
      <c r="I654" s="2"/>
      <c r="M654" s="40"/>
      <c r="N654" s="2"/>
      <c r="O654" s="2"/>
    </row>
    <row r="655" spans="1:15" ht="13.5" customHeight="1" x14ac:dyDescent="0.25">
      <c r="A655" s="2"/>
      <c r="C655" s="2"/>
      <c r="I655" s="2"/>
      <c r="M655" s="40"/>
      <c r="N655" s="2"/>
      <c r="O655" s="2"/>
    </row>
    <row r="656" spans="1:15" ht="13.5" customHeight="1" x14ac:dyDescent="0.25">
      <c r="A656" s="2"/>
      <c r="C656" s="2"/>
      <c r="I656" s="2"/>
      <c r="M656" s="40"/>
      <c r="N656" s="2"/>
      <c r="O656" s="2"/>
    </row>
    <row r="657" spans="1:15" ht="13.5" customHeight="1" x14ac:dyDescent="0.25">
      <c r="A657" s="2"/>
      <c r="C657" s="2"/>
      <c r="I657" s="2"/>
      <c r="M657" s="40"/>
      <c r="N657" s="2"/>
      <c r="O657" s="2"/>
    </row>
    <row r="658" spans="1:15" ht="13.5" customHeight="1" x14ac:dyDescent="0.25">
      <c r="A658" s="2"/>
      <c r="C658" s="2"/>
      <c r="I658" s="2"/>
      <c r="M658" s="40"/>
      <c r="N658" s="2"/>
      <c r="O658" s="2"/>
    </row>
    <row r="659" spans="1:15" ht="13.5" customHeight="1" x14ac:dyDescent="0.25">
      <c r="A659" s="2"/>
      <c r="C659" s="2"/>
      <c r="I659" s="2"/>
      <c r="M659" s="40"/>
      <c r="N659" s="2"/>
      <c r="O659" s="2"/>
    </row>
    <row r="660" spans="1:15" ht="13.5" customHeight="1" x14ac:dyDescent="0.25">
      <c r="A660" s="2"/>
      <c r="C660" s="2"/>
      <c r="I660" s="2"/>
      <c r="M660" s="40"/>
      <c r="N660" s="2"/>
      <c r="O660" s="2"/>
    </row>
    <row r="661" spans="1:15" ht="13.5" customHeight="1" x14ac:dyDescent="0.25">
      <c r="A661" s="2"/>
      <c r="C661" s="2"/>
      <c r="I661" s="2"/>
      <c r="M661" s="40"/>
      <c r="N661" s="2"/>
      <c r="O661" s="2"/>
    </row>
    <row r="662" spans="1:15" ht="13.5" customHeight="1" x14ac:dyDescent="0.25">
      <c r="A662" s="2"/>
      <c r="C662" s="2"/>
      <c r="I662" s="2"/>
      <c r="M662" s="40"/>
      <c r="N662" s="2"/>
      <c r="O662" s="2"/>
    </row>
    <row r="663" spans="1:15" ht="13.5" customHeight="1" x14ac:dyDescent="0.25">
      <c r="A663" s="2"/>
      <c r="C663" s="2"/>
      <c r="I663" s="2"/>
      <c r="M663" s="40"/>
      <c r="N663" s="2"/>
      <c r="O663" s="2"/>
    </row>
    <row r="664" spans="1:15" ht="13.5" customHeight="1" x14ac:dyDescent="0.25">
      <c r="A664" s="2"/>
      <c r="C664" s="2"/>
      <c r="I664" s="2"/>
      <c r="M664" s="40"/>
      <c r="N664" s="2"/>
      <c r="O664" s="2"/>
    </row>
    <row r="665" spans="1:15" ht="13.5" customHeight="1" x14ac:dyDescent="0.25">
      <c r="A665" s="2"/>
      <c r="C665" s="2"/>
      <c r="I665" s="2"/>
      <c r="M665" s="40"/>
      <c r="N665" s="2"/>
      <c r="O665" s="2"/>
    </row>
    <row r="666" spans="1:15" ht="13.5" customHeight="1" x14ac:dyDescent="0.25">
      <c r="A666" s="2"/>
      <c r="C666" s="2"/>
      <c r="I666" s="2"/>
      <c r="M666" s="40"/>
      <c r="N666" s="2"/>
      <c r="O666" s="2"/>
    </row>
    <row r="667" spans="1:15" ht="13.5" customHeight="1" x14ac:dyDescent="0.25">
      <c r="A667" s="2"/>
      <c r="C667" s="2"/>
      <c r="I667" s="2"/>
      <c r="M667" s="40"/>
      <c r="N667" s="2"/>
      <c r="O667" s="2"/>
    </row>
    <row r="668" spans="1:15" ht="13.5" customHeight="1" x14ac:dyDescent="0.25">
      <c r="A668" s="2"/>
      <c r="C668" s="2"/>
      <c r="I668" s="2"/>
      <c r="M668" s="40"/>
      <c r="N668" s="2"/>
      <c r="O668" s="2"/>
    </row>
    <row r="669" spans="1:15" ht="13.5" customHeight="1" x14ac:dyDescent="0.25">
      <c r="A669" s="2"/>
      <c r="C669" s="2"/>
      <c r="I669" s="2"/>
      <c r="M669" s="40"/>
      <c r="N669" s="2"/>
      <c r="O669" s="2"/>
    </row>
    <row r="670" spans="1:15" ht="13.5" customHeight="1" x14ac:dyDescent="0.25">
      <c r="A670" s="2"/>
      <c r="C670" s="2"/>
      <c r="I670" s="2"/>
      <c r="M670" s="40"/>
      <c r="N670" s="2"/>
      <c r="O670" s="2"/>
    </row>
    <row r="671" spans="1:15" ht="13.5" customHeight="1" x14ac:dyDescent="0.25">
      <c r="A671" s="2"/>
      <c r="C671" s="2"/>
      <c r="I671" s="2"/>
      <c r="M671" s="40"/>
      <c r="N671" s="2"/>
      <c r="O671" s="2"/>
    </row>
    <row r="672" spans="1:15" ht="13.5" customHeight="1" x14ac:dyDescent="0.25">
      <c r="A672" s="2"/>
      <c r="C672" s="2"/>
      <c r="I672" s="2"/>
      <c r="M672" s="40"/>
      <c r="N672" s="2"/>
      <c r="O672" s="2"/>
    </row>
    <row r="673" spans="1:15" ht="13.5" customHeight="1" x14ac:dyDescent="0.25">
      <c r="A673" s="2"/>
      <c r="C673" s="2"/>
      <c r="I673" s="2"/>
      <c r="M673" s="40"/>
      <c r="N673" s="2"/>
      <c r="O673" s="2"/>
    </row>
    <row r="674" spans="1:15" ht="13.5" customHeight="1" x14ac:dyDescent="0.25">
      <c r="A674" s="2"/>
      <c r="C674" s="2"/>
      <c r="I674" s="2"/>
      <c r="M674" s="40"/>
      <c r="N674" s="2"/>
      <c r="O674" s="2"/>
    </row>
    <row r="675" spans="1:15" ht="13.5" customHeight="1" x14ac:dyDescent="0.25">
      <c r="A675" s="2"/>
      <c r="C675" s="2"/>
      <c r="I675" s="2"/>
      <c r="M675" s="40"/>
      <c r="N675" s="2"/>
      <c r="O675" s="2"/>
    </row>
    <row r="676" spans="1:15" ht="13.5" customHeight="1" x14ac:dyDescent="0.25">
      <c r="A676" s="2"/>
      <c r="C676" s="2"/>
      <c r="I676" s="2"/>
      <c r="M676" s="40"/>
      <c r="N676" s="2"/>
      <c r="O676" s="2"/>
    </row>
    <row r="677" spans="1:15" ht="13.5" customHeight="1" x14ac:dyDescent="0.25">
      <c r="A677" s="2"/>
      <c r="C677" s="2"/>
      <c r="I677" s="2"/>
      <c r="M677" s="40"/>
      <c r="N677" s="2"/>
      <c r="O677" s="2"/>
    </row>
    <row r="678" spans="1:15" ht="13.5" customHeight="1" x14ac:dyDescent="0.25">
      <c r="A678" s="2"/>
      <c r="C678" s="2"/>
      <c r="I678" s="2"/>
      <c r="M678" s="40"/>
      <c r="N678" s="2"/>
      <c r="O678" s="2"/>
    </row>
    <row r="679" spans="1:15" ht="13.5" customHeight="1" x14ac:dyDescent="0.25">
      <c r="A679" s="2"/>
      <c r="C679" s="2"/>
      <c r="I679" s="2"/>
      <c r="M679" s="40"/>
      <c r="N679" s="2"/>
      <c r="O679" s="2"/>
    </row>
    <row r="680" spans="1:15" ht="13.5" customHeight="1" x14ac:dyDescent="0.25">
      <c r="A680" s="2"/>
      <c r="C680" s="2"/>
      <c r="I680" s="2"/>
      <c r="M680" s="40"/>
      <c r="N680" s="2"/>
      <c r="O680" s="2"/>
    </row>
    <row r="681" spans="1:15" ht="13.5" customHeight="1" x14ac:dyDescent="0.25">
      <c r="A681" s="2"/>
      <c r="C681" s="2"/>
      <c r="I681" s="2"/>
      <c r="M681" s="40"/>
      <c r="N681" s="2"/>
      <c r="O681" s="2"/>
    </row>
    <row r="682" spans="1:15" ht="13.5" customHeight="1" x14ac:dyDescent="0.25">
      <c r="A682" s="2"/>
      <c r="C682" s="2"/>
      <c r="I682" s="2"/>
      <c r="M682" s="40"/>
      <c r="N682" s="2"/>
      <c r="O682" s="2"/>
    </row>
    <row r="683" spans="1:15" ht="13.5" customHeight="1" x14ac:dyDescent="0.25">
      <c r="A683" s="2"/>
      <c r="C683" s="2"/>
      <c r="I683" s="2"/>
      <c r="M683" s="40"/>
      <c r="N683" s="2"/>
      <c r="O683" s="2"/>
    </row>
    <row r="684" spans="1:15" ht="13.5" customHeight="1" x14ac:dyDescent="0.25">
      <c r="A684" s="2"/>
      <c r="C684" s="2"/>
      <c r="I684" s="2"/>
      <c r="M684" s="40"/>
      <c r="N684" s="2"/>
      <c r="O684" s="2"/>
    </row>
    <row r="685" spans="1:15" ht="13.5" customHeight="1" x14ac:dyDescent="0.25">
      <c r="A685" s="2"/>
      <c r="C685" s="2"/>
      <c r="I685" s="2"/>
      <c r="M685" s="40"/>
      <c r="N685" s="2"/>
      <c r="O685" s="2"/>
    </row>
    <row r="686" spans="1:15" ht="13.5" customHeight="1" x14ac:dyDescent="0.25">
      <c r="A686" s="2"/>
      <c r="C686" s="2"/>
      <c r="I686" s="2"/>
      <c r="M686" s="40"/>
      <c r="N686" s="2"/>
      <c r="O686" s="2"/>
    </row>
    <row r="687" spans="1:15" ht="13.5" customHeight="1" x14ac:dyDescent="0.25">
      <c r="A687" s="2"/>
      <c r="C687" s="2"/>
      <c r="I687" s="2"/>
      <c r="M687" s="40"/>
      <c r="N687" s="2"/>
      <c r="O687" s="2"/>
    </row>
    <row r="688" spans="1:15" ht="13.5" customHeight="1" x14ac:dyDescent="0.25">
      <c r="A688" s="2"/>
      <c r="C688" s="2"/>
      <c r="I688" s="2"/>
      <c r="M688" s="40"/>
      <c r="N688" s="2"/>
      <c r="O688" s="2"/>
    </row>
    <row r="689" spans="1:15" ht="13.5" customHeight="1" x14ac:dyDescent="0.25">
      <c r="A689" s="2"/>
      <c r="C689" s="2"/>
      <c r="I689" s="2"/>
      <c r="M689" s="40"/>
      <c r="N689" s="2"/>
      <c r="O689" s="2"/>
    </row>
    <row r="690" spans="1:15" ht="13.5" customHeight="1" x14ac:dyDescent="0.25">
      <c r="A690" s="2"/>
      <c r="C690" s="2"/>
      <c r="I690" s="2"/>
      <c r="M690" s="40"/>
      <c r="N690" s="2"/>
      <c r="O690" s="2"/>
    </row>
    <row r="691" spans="1:15" ht="13.5" customHeight="1" x14ac:dyDescent="0.25">
      <c r="A691" s="2"/>
      <c r="C691" s="2"/>
      <c r="I691" s="2"/>
      <c r="M691" s="40"/>
      <c r="N691" s="2"/>
      <c r="O691" s="2"/>
    </row>
    <row r="692" spans="1:15" ht="13.5" customHeight="1" x14ac:dyDescent="0.25">
      <c r="A692" s="2"/>
      <c r="C692" s="2"/>
      <c r="I692" s="2"/>
      <c r="M692" s="40"/>
      <c r="N692" s="2"/>
      <c r="O692" s="2"/>
    </row>
    <row r="693" spans="1:15" ht="13.5" customHeight="1" x14ac:dyDescent="0.25">
      <c r="A693" s="2"/>
      <c r="C693" s="2"/>
      <c r="I693" s="2"/>
      <c r="M693" s="40"/>
      <c r="N693" s="2"/>
      <c r="O693" s="2"/>
    </row>
    <row r="694" spans="1:15" ht="13.5" customHeight="1" x14ac:dyDescent="0.25">
      <c r="A694" s="2"/>
      <c r="C694" s="2"/>
      <c r="I694" s="2"/>
      <c r="M694" s="40"/>
      <c r="N694" s="2"/>
      <c r="O694" s="2"/>
    </row>
    <row r="695" spans="1:15" ht="13.5" customHeight="1" x14ac:dyDescent="0.25">
      <c r="A695" s="2"/>
      <c r="C695" s="2"/>
      <c r="I695" s="2"/>
      <c r="M695" s="40"/>
      <c r="N695" s="2"/>
      <c r="O695" s="2"/>
    </row>
    <row r="696" spans="1:15" ht="13.5" customHeight="1" x14ac:dyDescent="0.25">
      <c r="A696" s="2"/>
      <c r="C696" s="2"/>
      <c r="I696" s="2"/>
      <c r="M696" s="40"/>
      <c r="N696" s="2"/>
      <c r="O696" s="2"/>
    </row>
    <row r="697" spans="1:15" ht="13.5" customHeight="1" x14ac:dyDescent="0.25">
      <c r="A697" s="2"/>
      <c r="C697" s="2"/>
      <c r="I697" s="2"/>
      <c r="M697" s="40"/>
      <c r="N697" s="2"/>
      <c r="O697" s="2"/>
    </row>
    <row r="698" spans="1:15" ht="13.5" customHeight="1" x14ac:dyDescent="0.25">
      <c r="A698" s="2"/>
      <c r="C698" s="2"/>
      <c r="I698" s="2"/>
      <c r="M698" s="40"/>
      <c r="N698" s="2"/>
      <c r="O698" s="2"/>
    </row>
    <row r="699" spans="1:15" ht="13.5" customHeight="1" x14ac:dyDescent="0.25">
      <c r="A699" s="2"/>
      <c r="C699" s="2"/>
      <c r="I699" s="2"/>
      <c r="M699" s="40"/>
      <c r="N699" s="2"/>
      <c r="O699" s="2"/>
    </row>
    <row r="700" spans="1:15" ht="13.5" customHeight="1" x14ac:dyDescent="0.25">
      <c r="A700" s="2"/>
      <c r="C700" s="2"/>
      <c r="I700" s="2"/>
      <c r="M700" s="40"/>
      <c r="N700" s="2"/>
      <c r="O700" s="2"/>
    </row>
    <row r="701" spans="1:15" ht="13.5" customHeight="1" x14ac:dyDescent="0.25">
      <c r="A701" s="2"/>
      <c r="C701" s="2"/>
      <c r="I701" s="2"/>
      <c r="M701" s="40"/>
      <c r="N701" s="2"/>
      <c r="O701" s="2"/>
    </row>
    <row r="702" spans="1:15" ht="13.5" customHeight="1" x14ac:dyDescent="0.25">
      <c r="A702" s="2"/>
      <c r="C702" s="2"/>
      <c r="I702" s="2"/>
      <c r="M702" s="40"/>
      <c r="N702" s="2"/>
      <c r="O702" s="2"/>
    </row>
    <row r="703" spans="1:15" ht="13.5" customHeight="1" x14ac:dyDescent="0.25">
      <c r="A703" s="2"/>
      <c r="C703" s="2"/>
      <c r="I703" s="2"/>
      <c r="M703" s="40"/>
      <c r="N703" s="2"/>
      <c r="O703" s="2"/>
    </row>
    <row r="704" spans="1:15" ht="13.5" customHeight="1" x14ac:dyDescent="0.25">
      <c r="A704" s="2"/>
      <c r="C704" s="2"/>
      <c r="I704" s="2"/>
      <c r="M704" s="40"/>
      <c r="N704" s="2"/>
      <c r="O704" s="2"/>
    </row>
    <row r="705" spans="1:15" ht="13.5" customHeight="1" x14ac:dyDescent="0.25">
      <c r="A705" s="2"/>
      <c r="C705" s="2"/>
      <c r="I705" s="2"/>
      <c r="M705" s="40"/>
      <c r="N705" s="2"/>
      <c r="O705" s="2"/>
    </row>
    <row r="706" spans="1:15" ht="13.5" customHeight="1" x14ac:dyDescent="0.25">
      <c r="A706" s="2"/>
      <c r="C706" s="2"/>
      <c r="I706" s="2"/>
      <c r="M706" s="40"/>
      <c r="N706" s="2"/>
      <c r="O706" s="2"/>
    </row>
    <row r="707" spans="1:15" ht="13.5" customHeight="1" x14ac:dyDescent="0.25">
      <c r="A707" s="2"/>
      <c r="C707" s="2"/>
      <c r="I707" s="2"/>
      <c r="M707" s="40"/>
      <c r="N707" s="2"/>
      <c r="O707" s="2"/>
    </row>
    <row r="708" spans="1:15" ht="13.5" customHeight="1" x14ac:dyDescent="0.25">
      <c r="A708" s="2"/>
      <c r="C708" s="2"/>
      <c r="I708" s="2"/>
      <c r="M708" s="40"/>
      <c r="N708" s="2"/>
      <c r="O708" s="2"/>
    </row>
    <row r="709" spans="1:15" ht="13.5" customHeight="1" x14ac:dyDescent="0.25">
      <c r="A709" s="2"/>
      <c r="C709" s="2"/>
      <c r="I709" s="2"/>
      <c r="M709" s="40"/>
      <c r="N709" s="2"/>
      <c r="O709" s="2"/>
    </row>
    <row r="710" spans="1:15" ht="13.5" customHeight="1" x14ac:dyDescent="0.25">
      <c r="A710" s="2"/>
      <c r="C710" s="2"/>
      <c r="I710" s="2"/>
      <c r="M710" s="40"/>
      <c r="N710" s="2"/>
      <c r="O710" s="2"/>
    </row>
    <row r="711" spans="1:15" ht="13.5" customHeight="1" x14ac:dyDescent="0.25">
      <c r="A711" s="2"/>
      <c r="C711" s="2"/>
      <c r="I711" s="2"/>
      <c r="M711" s="40"/>
      <c r="N711" s="2"/>
      <c r="O711" s="2"/>
    </row>
    <row r="712" spans="1:15" ht="13.5" customHeight="1" x14ac:dyDescent="0.25">
      <c r="A712" s="2"/>
      <c r="C712" s="2"/>
      <c r="I712" s="2"/>
      <c r="M712" s="40"/>
      <c r="N712" s="2"/>
      <c r="O712" s="2"/>
    </row>
    <row r="713" spans="1:15" ht="13.5" customHeight="1" x14ac:dyDescent="0.25">
      <c r="A713" s="2"/>
      <c r="C713" s="2"/>
      <c r="I713" s="2"/>
      <c r="M713" s="40"/>
      <c r="N713" s="2"/>
      <c r="O713" s="2"/>
    </row>
    <row r="714" spans="1:15" ht="13.5" customHeight="1" x14ac:dyDescent="0.25">
      <c r="A714" s="2"/>
      <c r="C714" s="2"/>
      <c r="I714" s="2"/>
      <c r="M714" s="40"/>
      <c r="N714" s="2"/>
      <c r="O714" s="2"/>
    </row>
    <row r="715" spans="1:15" ht="13.5" customHeight="1" x14ac:dyDescent="0.25">
      <c r="A715" s="2"/>
      <c r="C715" s="2"/>
      <c r="I715" s="2"/>
      <c r="M715" s="40"/>
      <c r="N715" s="2"/>
      <c r="O715" s="2"/>
    </row>
    <row r="716" spans="1:15" ht="13.5" customHeight="1" x14ac:dyDescent="0.25">
      <c r="A716" s="2"/>
      <c r="C716" s="2"/>
      <c r="I716" s="2"/>
      <c r="M716" s="40"/>
      <c r="N716" s="2"/>
      <c r="O716" s="2"/>
    </row>
    <row r="717" spans="1:15" ht="13.5" customHeight="1" x14ac:dyDescent="0.25">
      <c r="A717" s="2"/>
      <c r="C717" s="2"/>
      <c r="I717" s="2"/>
      <c r="M717" s="40"/>
      <c r="N717" s="2"/>
      <c r="O717" s="2"/>
    </row>
    <row r="718" spans="1:15" ht="13.5" customHeight="1" x14ac:dyDescent="0.25">
      <c r="A718" s="2"/>
      <c r="C718" s="2"/>
      <c r="I718" s="2"/>
      <c r="M718" s="40"/>
      <c r="N718" s="2"/>
      <c r="O718" s="2"/>
    </row>
    <row r="719" spans="1:15" ht="13.5" customHeight="1" x14ac:dyDescent="0.25">
      <c r="A719" s="2"/>
      <c r="C719" s="2"/>
      <c r="I719" s="2"/>
      <c r="M719" s="40"/>
      <c r="N719" s="2"/>
      <c r="O719" s="2"/>
    </row>
    <row r="720" spans="1:15" ht="13.5" customHeight="1" x14ac:dyDescent="0.25">
      <c r="A720" s="2"/>
      <c r="C720" s="2"/>
      <c r="I720" s="2"/>
      <c r="M720" s="40"/>
      <c r="N720" s="2"/>
      <c r="O720" s="2"/>
    </row>
    <row r="721" spans="1:15" ht="13.5" customHeight="1" x14ac:dyDescent="0.25">
      <c r="A721" s="2"/>
      <c r="C721" s="2"/>
      <c r="I721" s="2"/>
      <c r="M721" s="40"/>
      <c r="N721" s="2"/>
      <c r="O721" s="2"/>
    </row>
    <row r="722" spans="1:15" ht="13.5" customHeight="1" x14ac:dyDescent="0.25">
      <c r="A722" s="2"/>
      <c r="C722" s="2"/>
      <c r="I722" s="2"/>
      <c r="M722" s="40"/>
      <c r="N722" s="2"/>
      <c r="O722" s="2"/>
    </row>
    <row r="723" spans="1:15" ht="13.5" customHeight="1" x14ac:dyDescent="0.25">
      <c r="A723" s="2"/>
      <c r="C723" s="2"/>
      <c r="I723" s="2"/>
      <c r="M723" s="40"/>
      <c r="N723" s="2"/>
      <c r="O723" s="2"/>
    </row>
    <row r="724" spans="1:15" ht="13.5" customHeight="1" x14ac:dyDescent="0.25">
      <c r="A724" s="2"/>
      <c r="C724" s="2"/>
      <c r="I724" s="2"/>
      <c r="M724" s="40"/>
      <c r="N724" s="2"/>
      <c r="O724" s="2"/>
    </row>
    <row r="725" spans="1:15" ht="13.5" customHeight="1" x14ac:dyDescent="0.25">
      <c r="A725" s="2"/>
      <c r="C725" s="2"/>
      <c r="I725" s="2"/>
      <c r="M725" s="40"/>
      <c r="N725" s="2"/>
      <c r="O725" s="2"/>
    </row>
    <row r="726" spans="1:15" ht="13.5" customHeight="1" x14ac:dyDescent="0.25">
      <c r="A726" s="2"/>
      <c r="C726" s="2"/>
      <c r="I726" s="2"/>
      <c r="M726" s="40"/>
      <c r="N726" s="2"/>
      <c r="O726" s="2"/>
    </row>
    <row r="727" spans="1:15" ht="13.5" customHeight="1" x14ac:dyDescent="0.25">
      <c r="A727" s="2"/>
      <c r="C727" s="2"/>
      <c r="I727" s="2"/>
      <c r="M727" s="40"/>
      <c r="N727" s="2"/>
      <c r="O727" s="2"/>
    </row>
    <row r="728" spans="1:15" ht="13.5" customHeight="1" x14ac:dyDescent="0.25">
      <c r="A728" s="2"/>
      <c r="C728" s="2"/>
      <c r="I728" s="2"/>
      <c r="M728" s="40"/>
      <c r="N728" s="2"/>
      <c r="O728" s="2"/>
    </row>
    <row r="729" spans="1:15" ht="13.5" customHeight="1" x14ac:dyDescent="0.25">
      <c r="A729" s="2"/>
      <c r="C729" s="2"/>
      <c r="I729" s="2"/>
      <c r="M729" s="40"/>
      <c r="N729" s="2"/>
      <c r="O729" s="2"/>
    </row>
    <row r="730" spans="1:15" ht="13.5" customHeight="1" x14ac:dyDescent="0.25">
      <c r="A730" s="2"/>
      <c r="C730" s="2"/>
      <c r="I730" s="2"/>
      <c r="M730" s="40"/>
      <c r="N730" s="2"/>
      <c r="O730" s="2"/>
    </row>
    <row r="731" spans="1:15" ht="13.5" customHeight="1" x14ac:dyDescent="0.25">
      <c r="A731" s="2"/>
      <c r="C731" s="2"/>
      <c r="I731" s="2"/>
      <c r="M731" s="40"/>
      <c r="N731" s="2"/>
      <c r="O731" s="2"/>
    </row>
    <row r="732" spans="1:15" ht="13.5" customHeight="1" x14ac:dyDescent="0.25">
      <c r="A732" s="2"/>
      <c r="C732" s="2"/>
      <c r="I732" s="2"/>
      <c r="M732" s="40"/>
      <c r="N732" s="2"/>
      <c r="O732" s="2"/>
    </row>
    <row r="733" spans="1:15" ht="13.5" customHeight="1" x14ac:dyDescent="0.25">
      <c r="A733" s="2"/>
      <c r="C733" s="2"/>
      <c r="I733" s="2"/>
      <c r="M733" s="40"/>
      <c r="N733" s="2"/>
      <c r="O733" s="2"/>
    </row>
    <row r="734" spans="1:15" ht="13.5" customHeight="1" x14ac:dyDescent="0.25">
      <c r="A734" s="2"/>
      <c r="C734" s="2"/>
      <c r="I734" s="2"/>
      <c r="M734" s="40"/>
      <c r="N734" s="2"/>
      <c r="O734" s="2"/>
    </row>
    <row r="735" spans="1:15" ht="13.5" customHeight="1" x14ac:dyDescent="0.25">
      <c r="A735" s="2"/>
      <c r="C735" s="2"/>
      <c r="I735" s="2"/>
      <c r="M735" s="40"/>
      <c r="N735" s="2"/>
      <c r="O735" s="2"/>
    </row>
    <row r="736" spans="1:15" ht="13.5" customHeight="1" x14ac:dyDescent="0.25">
      <c r="A736" s="2"/>
      <c r="C736" s="2"/>
      <c r="I736" s="2"/>
      <c r="M736" s="40"/>
      <c r="N736" s="2"/>
      <c r="O736" s="2"/>
    </row>
    <row r="737" spans="1:15" ht="13.5" customHeight="1" x14ac:dyDescent="0.25">
      <c r="A737" s="2"/>
      <c r="C737" s="2"/>
      <c r="I737" s="2"/>
      <c r="M737" s="40"/>
      <c r="N737" s="2"/>
      <c r="O737" s="2"/>
    </row>
    <row r="738" spans="1:15" ht="13.5" customHeight="1" x14ac:dyDescent="0.25">
      <c r="A738" s="2"/>
      <c r="C738" s="2"/>
      <c r="I738" s="2"/>
      <c r="M738" s="40"/>
      <c r="N738" s="2"/>
      <c r="O738" s="2"/>
    </row>
    <row r="739" spans="1:15" ht="13.5" customHeight="1" x14ac:dyDescent="0.25">
      <c r="A739" s="2"/>
      <c r="C739" s="2"/>
      <c r="I739" s="2"/>
      <c r="M739" s="40"/>
      <c r="N739" s="2"/>
      <c r="O739" s="2"/>
    </row>
    <row r="740" spans="1:15" ht="13.5" customHeight="1" x14ac:dyDescent="0.25">
      <c r="A740" s="2"/>
      <c r="C740" s="2"/>
      <c r="I740" s="2"/>
      <c r="M740" s="40"/>
      <c r="N740" s="2"/>
      <c r="O740" s="2"/>
    </row>
    <row r="741" spans="1:15" ht="13.5" customHeight="1" x14ac:dyDescent="0.25">
      <c r="A741" s="2"/>
      <c r="C741" s="2"/>
      <c r="I741" s="2"/>
      <c r="M741" s="40"/>
      <c r="N741" s="2"/>
      <c r="O741" s="2"/>
    </row>
    <row r="742" spans="1:15" ht="13.5" customHeight="1" x14ac:dyDescent="0.25">
      <c r="A742" s="2"/>
      <c r="C742" s="2"/>
      <c r="I742" s="2"/>
      <c r="M742" s="40"/>
      <c r="N742" s="2"/>
      <c r="O742" s="2"/>
    </row>
    <row r="743" spans="1:15" ht="13.5" customHeight="1" x14ac:dyDescent="0.25">
      <c r="A743" s="2"/>
      <c r="C743" s="2"/>
      <c r="I743" s="2"/>
      <c r="M743" s="40"/>
      <c r="N743" s="2"/>
      <c r="O743" s="2"/>
    </row>
    <row r="744" spans="1:15" ht="13.5" customHeight="1" x14ac:dyDescent="0.25">
      <c r="A744" s="2"/>
      <c r="C744" s="2"/>
      <c r="I744" s="2"/>
      <c r="M744" s="40"/>
      <c r="N744" s="2"/>
      <c r="O744" s="2"/>
    </row>
    <row r="745" spans="1:15" ht="13.5" customHeight="1" x14ac:dyDescent="0.25">
      <c r="A745" s="2"/>
      <c r="C745" s="2"/>
      <c r="I745" s="2"/>
      <c r="M745" s="40"/>
      <c r="N745" s="2"/>
      <c r="O745" s="2"/>
    </row>
    <row r="746" spans="1:15" ht="13.5" customHeight="1" x14ac:dyDescent="0.25">
      <c r="A746" s="2"/>
      <c r="C746" s="2"/>
      <c r="I746" s="2"/>
      <c r="M746" s="40"/>
      <c r="N746" s="2"/>
      <c r="O746" s="2"/>
    </row>
    <row r="747" spans="1:15" ht="13.5" customHeight="1" x14ac:dyDescent="0.25">
      <c r="A747" s="2"/>
      <c r="C747" s="2"/>
      <c r="I747" s="2"/>
      <c r="M747" s="40"/>
      <c r="N747" s="2"/>
      <c r="O747" s="2"/>
    </row>
    <row r="748" spans="1:15" ht="13.5" customHeight="1" x14ac:dyDescent="0.25">
      <c r="A748" s="2"/>
      <c r="C748" s="2"/>
      <c r="I748" s="2"/>
      <c r="M748" s="40"/>
      <c r="N748" s="2"/>
      <c r="O748" s="2"/>
    </row>
    <row r="749" spans="1:15" ht="13.5" customHeight="1" x14ac:dyDescent="0.25">
      <c r="A749" s="2"/>
      <c r="C749" s="2"/>
      <c r="I749" s="2"/>
      <c r="M749" s="40"/>
      <c r="N749" s="2"/>
      <c r="O749" s="2"/>
    </row>
    <row r="750" spans="1:15" ht="13.5" customHeight="1" x14ac:dyDescent="0.25">
      <c r="A750" s="2"/>
      <c r="C750" s="2"/>
      <c r="I750" s="2"/>
      <c r="M750" s="40"/>
      <c r="N750" s="2"/>
      <c r="O750" s="2"/>
    </row>
    <row r="751" spans="1:15" ht="13.5" customHeight="1" x14ac:dyDescent="0.25">
      <c r="A751" s="2"/>
      <c r="C751" s="2"/>
      <c r="I751" s="2"/>
      <c r="M751" s="40"/>
      <c r="N751" s="2"/>
      <c r="O751" s="2"/>
    </row>
    <row r="752" spans="1:15" ht="13.5" customHeight="1" x14ac:dyDescent="0.25">
      <c r="A752" s="2"/>
      <c r="C752" s="2"/>
      <c r="I752" s="2"/>
      <c r="M752" s="40"/>
      <c r="N752" s="2"/>
      <c r="O752" s="2"/>
    </row>
    <row r="753" spans="1:15" ht="13.5" customHeight="1" x14ac:dyDescent="0.25">
      <c r="A753" s="2"/>
      <c r="C753" s="2"/>
      <c r="I753" s="2"/>
      <c r="M753" s="40"/>
      <c r="N753" s="2"/>
      <c r="O753" s="2"/>
    </row>
    <row r="754" spans="1:15" ht="13.5" customHeight="1" x14ac:dyDescent="0.25">
      <c r="A754" s="2"/>
      <c r="C754" s="2"/>
      <c r="I754" s="2"/>
      <c r="M754" s="40"/>
      <c r="N754" s="2"/>
      <c r="O754" s="2"/>
    </row>
    <row r="755" spans="1:15" ht="13.5" customHeight="1" x14ac:dyDescent="0.25">
      <c r="A755" s="2"/>
      <c r="C755" s="2"/>
      <c r="I755" s="2"/>
      <c r="M755" s="40"/>
      <c r="N755" s="2"/>
      <c r="O755" s="2"/>
    </row>
    <row r="756" spans="1:15" ht="13.5" customHeight="1" x14ac:dyDescent="0.25">
      <c r="A756" s="2"/>
      <c r="C756" s="2"/>
      <c r="I756" s="2"/>
      <c r="M756" s="40"/>
      <c r="N756" s="2"/>
      <c r="O756" s="2"/>
    </row>
    <row r="757" spans="1:15" ht="13.5" customHeight="1" x14ac:dyDescent="0.25">
      <c r="A757" s="2"/>
      <c r="C757" s="2"/>
      <c r="I757" s="2"/>
      <c r="M757" s="40"/>
      <c r="N757" s="2"/>
      <c r="O757" s="2"/>
    </row>
    <row r="758" spans="1:15" ht="13.5" customHeight="1" x14ac:dyDescent="0.25">
      <c r="A758" s="2"/>
      <c r="C758" s="2"/>
      <c r="I758" s="2"/>
      <c r="M758" s="40"/>
      <c r="N758" s="2"/>
      <c r="O758" s="2"/>
    </row>
    <row r="759" spans="1:15" ht="13.5" customHeight="1" x14ac:dyDescent="0.25">
      <c r="A759" s="2"/>
      <c r="C759" s="2"/>
      <c r="I759" s="2"/>
      <c r="M759" s="40"/>
      <c r="N759" s="2"/>
      <c r="O759" s="2"/>
    </row>
    <row r="760" spans="1:15" ht="13.5" customHeight="1" x14ac:dyDescent="0.25">
      <c r="A760" s="2"/>
      <c r="C760" s="2"/>
      <c r="I760" s="2"/>
      <c r="M760" s="40"/>
      <c r="N760" s="2"/>
      <c r="O760" s="2"/>
    </row>
    <row r="761" spans="1:15" ht="13.5" customHeight="1" x14ac:dyDescent="0.25">
      <c r="A761" s="2"/>
      <c r="C761" s="2"/>
      <c r="I761" s="2"/>
      <c r="M761" s="40"/>
      <c r="N761" s="2"/>
      <c r="O761" s="2"/>
    </row>
    <row r="762" spans="1:15" ht="13.5" customHeight="1" x14ac:dyDescent="0.25">
      <c r="A762" s="2"/>
      <c r="C762" s="2"/>
      <c r="I762" s="2"/>
      <c r="M762" s="40"/>
      <c r="N762" s="2"/>
      <c r="O762" s="2"/>
    </row>
    <row r="763" spans="1:15" ht="13.5" customHeight="1" x14ac:dyDescent="0.25">
      <c r="A763" s="2"/>
      <c r="C763" s="2"/>
      <c r="I763" s="2"/>
      <c r="M763" s="40"/>
      <c r="N763" s="2"/>
      <c r="O763" s="2"/>
    </row>
    <row r="764" spans="1:15" ht="13.5" customHeight="1" x14ac:dyDescent="0.25">
      <c r="A764" s="2"/>
      <c r="C764" s="2"/>
      <c r="I764" s="2"/>
      <c r="M764" s="40"/>
      <c r="N764" s="2"/>
      <c r="O764" s="2"/>
    </row>
    <row r="765" spans="1:15" ht="13.5" customHeight="1" x14ac:dyDescent="0.25">
      <c r="A765" s="2"/>
      <c r="C765" s="2"/>
      <c r="I765" s="2"/>
      <c r="M765" s="40"/>
      <c r="N765" s="2"/>
      <c r="O765" s="2"/>
    </row>
    <row r="766" spans="1:15" ht="13.5" customHeight="1" x14ac:dyDescent="0.25">
      <c r="A766" s="2"/>
      <c r="C766" s="2"/>
      <c r="I766" s="2"/>
      <c r="M766" s="40"/>
      <c r="N766" s="2"/>
      <c r="O766" s="2"/>
    </row>
    <row r="767" spans="1:15" ht="13.5" customHeight="1" x14ac:dyDescent="0.25">
      <c r="A767" s="2"/>
      <c r="C767" s="2"/>
      <c r="I767" s="2"/>
      <c r="M767" s="40"/>
      <c r="N767" s="2"/>
      <c r="O767" s="2"/>
    </row>
    <row r="768" spans="1:15" ht="13.5" customHeight="1" x14ac:dyDescent="0.25">
      <c r="A768" s="2"/>
      <c r="C768" s="2"/>
      <c r="I768" s="2"/>
      <c r="M768" s="40"/>
      <c r="N768" s="2"/>
      <c r="O768" s="2"/>
    </row>
    <row r="769" spans="1:15" ht="13.5" customHeight="1" x14ac:dyDescent="0.25">
      <c r="A769" s="2"/>
      <c r="C769" s="2"/>
      <c r="I769" s="2"/>
      <c r="M769" s="40"/>
      <c r="N769" s="2"/>
      <c r="O769" s="2"/>
    </row>
    <row r="770" spans="1:15" ht="13.5" customHeight="1" x14ac:dyDescent="0.25">
      <c r="A770" s="2"/>
      <c r="C770" s="2"/>
      <c r="I770" s="2"/>
      <c r="M770" s="40"/>
      <c r="N770" s="2"/>
      <c r="O770" s="2"/>
    </row>
    <row r="771" spans="1:15" ht="13.5" customHeight="1" x14ac:dyDescent="0.25">
      <c r="A771" s="2"/>
      <c r="C771" s="2"/>
      <c r="I771" s="2"/>
      <c r="M771" s="40"/>
      <c r="N771" s="2"/>
      <c r="O771" s="2"/>
    </row>
    <row r="772" spans="1:15" ht="13.5" customHeight="1" x14ac:dyDescent="0.25">
      <c r="A772" s="2"/>
      <c r="C772" s="2"/>
      <c r="I772" s="2"/>
      <c r="M772" s="40"/>
      <c r="N772" s="2"/>
      <c r="O772" s="2"/>
    </row>
    <row r="773" spans="1:15" ht="13.5" customHeight="1" x14ac:dyDescent="0.25">
      <c r="A773" s="2"/>
      <c r="C773" s="2"/>
      <c r="I773" s="2"/>
      <c r="M773" s="40"/>
      <c r="N773" s="2"/>
      <c r="O773" s="2"/>
    </row>
    <row r="774" spans="1:15" ht="13.5" customHeight="1" x14ac:dyDescent="0.25">
      <c r="A774" s="2"/>
      <c r="C774" s="2"/>
      <c r="I774" s="2"/>
      <c r="M774" s="40"/>
      <c r="N774" s="2"/>
      <c r="O774" s="2"/>
    </row>
    <row r="775" spans="1:15" ht="13.5" customHeight="1" x14ac:dyDescent="0.25">
      <c r="A775" s="2"/>
      <c r="C775" s="2"/>
      <c r="I775" s="2"/>
      <c r="M775" s="40"/>
      <c r="N775" s="2"/>
      <c r="O775" s="2"/>
    </row>
    <row r="776" spans="1:15" ht="13.5" customHeight="1" x14ac:dyDescent="0.25">
      <c r="A776" s="2"/>
      <c r="C776" s="2"/>
      <c r="I776" s="2"/>
      <c r="M776" s="40"/>
      <c r="N776" s="2"/>
      <c r="O776" s="2"/>
    </row>
    <row r="777" spans="1:15" ht="13.5" customHeight="1" x14ac:dyDescent="0.25">
      <c r="A777" s="2"/>
      <c r="C777" s="2"/>
      <c r="I777" s="2"/>
      <c r="M777" s="40"/>
      <c r="N777" s="2"/>
      <c r="O777" s="2"/>
    </row>
    <row r="778" spans="1:15" ht="13.5" customHeight="1" x14ac:dyDescent="0.25">
      <c r="A778" s="2"/>
      <c r="C778" s="2"/>
      <c r="I778" s="2"/>
      <c r="M778" s="40"/>
      <c r="N778" s="2"/>
      <c r="O778" s="2"/>
    </row>
    <row r="779" spans="1:15" ht="13.5" customHeight="1" x14ac:dyDescent="0.25">
      <c r="A779" s="2"/>
      <c r="C779" s="2"/>
      <c r="I779" s="2"/>
      <c r="M779" s="40"/>
      <c r="N779" s="2"/>
      <c r="O779" s="2"/>
    </row>
    <row r="780" spans="1:15" ht="13.5" customHeight="1" x14ac:dyDescent="0.25">
      <c r="A780" s="2"/>
      <c r="C780" s="2"/>
      <c r="I780" s="2"/>
      <c r="M780" s="40"/>
      <c r="N780" s="2"/>
      <c r="O780" s="2"/>
    </row>
    <row r="781" spans="1:15" ht="13.5" customHeight="1" x14ac:dyDescent="0.25">
      <c r="A781" s="2"/>
      <c r="C781" s="2"/>
      <c r="I781" s="2"/>
      <c r="M781" s="40"/>
      <c r="N781" s="2"/>
      <c r="O781" s="2"/>
    </row>
    <row r="782" spans="1:15" ht="13.5" customHeight="1" x14ac:dyDescent="0.25">
      <c r="A782" s="2"/>
      <c r="C782" s="2"/>
      <c r="I782" s="2"/>
      <c r="M782" s="40"/>
      <c r="N782" s="2"/>
      <c r="O782" s="2"/>
    </row>
    <row r="783" spans="1:15" ht="13.5" customHeight="1" x14ac:dyDescent="0.25">
      <c r="A783" s="2"/>
      <c r="C783" s="2"/>
      <c r="I783" s="2"/>
      <c r="M783" s="40"/>
      <c r="N783" s="2"/>
      <c r="O783" s="2"/>
    </row>
    <row r="784" spans="1:15" ht="13.5" customHeight="1" x14ac:dyDescent="0.25">
      <c r="A784" s="2"/>
      <c r="C784" s="2"/>
      <c r="I784" s="2"/>
      <c r="M784" s="40"/>
      <c r="N784" s="2"/>
      <c r="O784" s="2"/>
    </row>
    <row r="785" spans="1:15" ht="13.5" customHeight="1" x14ac:dyDescent="0.25">
      <c r="A785" s="2"/>
      <c r="C785" s="2"/>
      <c r="I785" s="2"/>
      <c r="M785" s="40"/>
      <c r="N785" s="2"/>
      <c r="O785" s="2"/>
    </row>
    <row r="786" spans="1:15" ht="13.5" customHeight="1" x14ac:dyDescent="0.25">
      <c r="A786" s="2"/>
      <c r="C786" s="2"/>
      <c r="I786" s="2"/>
      <c r="M786" s="40"/>
      <c r="N786" s="2"/>
      <c r="O786" s="2"/>
    </row>
    <row r="787" spans="1:15" ht="13.5" customHeight="1" x14ac:dyDescent="0.25">
      <c r="A787" s="2"/>
      <c r="C787" s="2"/>
      <c r="I787" s="2"/>
      <c r="M787" s="40"/>
      <c r="N787" s="2"/>
      <c r="O787" s="2"/>
    </row>
    <row r="788" spans="1:15" ht="13.5" customHeight="1" x14ac:dyDescent="0.25">
      <c r="A788" s="2"/>
      <c r="C788" s="2"/>
      <c r="I788" s="2"/>
      <c r="M788" s="40"/>
      <c r="N788" s="2"/>
      <c r="O788" s="2"/>
    </row>
    <row r="789" spans="1:15" ht="13.5" customHeight="1" x14ac:dyDescent="0.25">
      <c r="A789" s="2"/>
      <c r="C789" s="2"/>
      <c r="I789" s="2"/>
      <c r="M789" s="40"/>
      <c r="N789" s="2"/>
      <c r="O789" s="2"/>
    </row>
    <row r="790" spans="1:15" ht="13.5" customHeight="1" x14ac:dyDescent="0.25">
      <c r="A790" s="2"/>
      <c r="C790" s="2"/>
      <c r="I790" s="2"/>
      <c r="M790" s="40"/>
      <c r="N790" s="2"/>
      <c r="O790" s="2"/>
    </row>
    <row r="791" spans="1:15" ht="13.5" customHeight="1" x14ac:dyDescent="0.25">
      <c r="A791" s="2"/>
      <c r="C791" s="2"/>
      <c r="I791" s="2"/>
      <c r="M791" s="40"/>
      <c r="N791" s="2"/>
      <c r="O791" s="2"/>
    </row>
    <row r="792" spans="1:15" ht="13.5" customHeight="1" x14ac:dyDescent="0.25">
      <c r="A792" s="2"/>
      <c r="C792" s="2"/>
      <c r="I792" s="2"/>
      <c r="M792" s="40"/>
      <c r="N792" s="2"/>
      <c r="O792" s="2"/>
    </row>
    <row r="793" spans="1:15" ht="13.5" customHeight="1" x14ac:dyDescent="0.25">
      <c r="A793" s="2"/>
      <c r="C793" s="2"/>
      <c r="I793" s="2"/>
      <c r="M793" s="40"/>
      <c r="N793" s="2"/>
      <c r="O793" s="2"/>
    </row>
    <row r="794" spans="1:15" ht="13.5" customHeight="1" x14ac:dyDescent="0.25">
      <c r="A794" s="2"/>
      <c r="C794" s="2"/>
      <c r="I794" s="2"/>
      <c r="M794" s="40"/>
      <c r="N794" s="2"/>
      <c r="O794" s="2"/>
    </row>
    <row r="795" spans="1:15" ht="13.5" customHeight="1" x14ac:dyDescent="0.25">
      <c r="A795" s="2"/>
      <c r="C795" s="2"/>
      <c r="I795" s="2"/>
      <c r="M795" s="40"/>
      <c r="N795" s="2"/>
      <c r="O795" s="2"/>
    </row>
    <row r="796" spans="1:15" ht="13.5" customHeight="1" x14ac:dyDescent="0.25">
      <c r="A796" s="2"/>
      <c r="C796" s="2"/>
      <c r="I796" s="2"/>
      <c r="M796" s="40"/>
      <c r="N796" s="2"/>
      <c r="O796" s="2"/>
    </row>
    <row r="797" spans="1:15" ht="13.5" customHeight="1" x14ac:dyDescent="0.25">
      <c r="A797" s="2"/>
      <c r="C797" s="2"/>
      <c r="I797" s="2"/>
      <c r="M797" s="40"/>
      <c r="N797" s="2"/>
      <c r="O797" s="2"/>
    </row>
    <row r="798" spans="1:15" ht="13.5" customHeight="1" x14ac:dyDescent="0.25">
      <c r="A798" s="2"/>
      <c r="C798" s="2"/>
      <c r="I798" s="2"/>
      <c r="M798" s="40"/>
      <c r="N798" s="2"/>
      <c r="O798" s="2"/>
    </row>
    <row r="799" spans="1:15" ht="13.5" customHeight="1" x14ac:dyDescent="0.25">
      <c r="A799" s="2"/>
      <c r="C799" s="2"/>
      <c r="I799" s="2"/>
      <c r="M799" s="40"/>
      <c r="N799" s="2"/>
      <c r="O799" s="2"/>
    </row>
    <row r="800" spans="1:15" ht="13.5" customHeight="1" x14ac:dyDescent="0.25">
      <c r="A800" s="2"/>
      <c r="C800" s="2"/>
      <c r="I800" s="2"/>
      <c r="M800" s="40"/>
      <c r="N800" s="2"/>
      <c r="O800" s="2"/>
    </row>
    <row r="801" spans="1:15" ht="13.5" customHeight="1" x14ac:dyDescent="0.25">
      <c r="A801" s="2"/>
      <c r="C801" s="2"/>
      <c r="I801" s="2"/>
      <c r="M801" s="40"/>
      <c r="N801" s="2"/>
      <c r="O801" s="2"/>
    </row>
    <row r="802" spans="1:15" ht="13.5" customHeight="1" x14ac:dyDescent="0.25">
      <c r="A802" s="2"/>
      <c r="C802" s="2"/>
      <c r="I802" s="2"/>
      <c r="M802" s="40"/>
      <c r="N802" s="2"/>
      <c r="O802" s="2"/>
    </row>
    <row r="803" spans="1:15" ht="13.5" customHeight="1" x14ac:dyDescent="0.25">
      <c r="A803" s="2"/>
      <c r="C803" s="2"/>
      <c r="I803" s="2"/>
      <c r="M803" s="40"/>
      <c r="N803" s="2"/>
      <c r="O803" s="2"/>
    </row>
    <row r="804" spans="1:15" ht="13.5" customHeight="1" x14ac:dyDescent="0.25">
      <c r="A804" s="2"/>
      <c r="C804" s="2"/>
      <c r="I804" s="2"/>
      <c r="M804" s="40"/>
      <c r="N804" s="2"/>
      <c r="O804" s="2"/>
    </row>
    <row r="805" spans="1:15" ht="13.5" customHeight="1" x14ac:dyDescent="0.25">
      <c r="A805" s="2"/>
      <c r="C805" s="2"/>
      <c r="I805" s="2"/>
      <c r="M805" s="40"/>
      <c r="N805" s="2"/>
      <c r="O805" s="2"/>
    </row>
    <row r="806" spans="1:15" ht="13.5" customHeight="1" x14ac:dyDescent="0.25">
      <c r="A806" s="2"/>
      <c r="C806" s="2"/>
      <c r="I806" s="2"/>
      <c r="M806" s="40"/>
      <c r="N806" s="2"/>
      <c r="O806" s="2"/>
    </row>
    <row r="807" spans="1:15" ht="13.5" customHeight="1" x14ac:dyDescent="0.25">
      <c r="A807" s="2"/>
      <c r="C807" s="2"/>
      <c r="I807" s="2"/>
      <c r="M807" s="40"/>
      <c r="N807" s="2"/>
      <c r="O807" s="2"/>
    </row>
    <row r="808" spans="1:15" ht="13.5" customHeight="1" x14ac:dyDescent="0.25">
      <c r="A808" s="2"/>
      <c r="C808" s="2"/>
      <c r="I808" s="2"/>
      <c r="M808" s="40"/>
      <c r="N808" s="2"/>
      <c r="O808" s="2"/>
    </row>
    <row r="809" spans="1:15" ht="13.5" customHeight="1" x14ac:dyDescent="0.25">
      <c r="A809" s="2"/>
      <c r="C809" s="2"/>
      <c r="I809" s="2"/>
      <c r="M809" s="40"/>
      <c r="N809" s="2"/>
      <c r="O809" s="2"/>
    </row>
    <row r="810" spans="1:15" ht="13.5" customHeight="1" x14ac:dyDescent="0.25">
      <c r="A810" s="2"/>
      <c r="C810" s="2"/>
      <c r="I810" s="2"/>
      <c r="M810" s="40"/>
      <c r="N810" s="2"/>
      <c r="O810" s="2"/>
    </row>
    <row r="811" spans="1:15" ht="13.5" customHeight="1" x14ac:dyDescent="0.25">
      <c r="A811" s="2"/>
      <c r="C811" s="2"/>
      <c r="I811" s="2"/>
      <c r="M811" s="40"/>
      <c r="N811" s="2"/>
      <c r="O811" s="2"/>
    </row>
    <row r="812" spans="1:15" ht="13.5" customHeight="1" x14ac:dyDescent="0.25">
      <c r="A812" s="2"/>
      <c r="C812" s="2"/>
      <c r="I812" s="2"/>
      <c r="M812" s="40"/>
      <c r="N812" s="2"/>
      <c r="O812" s="2"/>
    </row>
    <row r="813" spans="1:15" ht="13.5" customHeight="1" x14ac:dyDescent="0.25">
      <c r="A813" s="2"/>
      <c r="C813" s="2"/>
      <c r="I813" s="2"/>
      <c r="M813" s="40"/>
      <c r="N813" s="2"/>
      <c r="O813" s="2"/>
    </row>
    <row r="814" spans="1:15" ht="13.5" customHeight="1" x14ac:dyDescent="0.25">
      <c r="A814" s="2"/>
      <c r="C814" s="2"/>
      <c r="I814" s="2"/>
      <c r="M814" s="40"/>
      <c r="N814" s="2"/>
      <c r="O814" s="2"/>
    </row>
    <row r="815" spans="1:15" ht="13.5" customHeight="1" x14ac:dyDescent="0.25">
      <c r="A815" s="2"/>
      <c r="C815" s="2"/>
      <c r="I815" s="2"/>
      <c r="M815" s="40"/>
      <c r="N815" s="2"/>
      <c r="O815" s="2"/>
    </row>
    <row r="816" spans="1:15" ht="13.5" customHeight="1" x14ac:dyDescent="0.25">
      <c r="A816" s="2"/>
      <c r="C816" s="2"/>
      <c r="I816" s="2"/>
      <c r="M816" s="40"/>
      <c r="N816" s="2"/>
      <c r="O816" s="2"/>
    </row>
    <row r="817" spans="1:15" ht="13.5" customHeight="1" x14ac:dyDescent="0.25">
      <c r="A817" s="2"/>
      <c r="C817" s="2"/>
      <c r="I817" s="2"/>
      <c r="M817" s="40"/>
      <c r="N817" s="2"/>
      <c r="O817" s="2"/>
    </row>
    <row r="818" spans="1:15" ht="13.5" customHeight="1" x14ac:dyDescent="0.25">
      <c r="A818" s="2"/>
      <c r="C818" s="2"/>
      <c r="I818" s="2"/>
      <c r="M818" s="40"/>
      <c r="N818" s="2"/>
      <c r="O818" s="2"/>
    </row>
    <row r="819" spans="1:15" ht="13.5" customHeight="1" x14ac:dyDescent="0.25">
      <c r="A819" s="2"/>
      <c r="C819" s="2"/>
      <c r="I819" s="2"/>
      <c r="M819" s="40"/>
      <c r="N819" s="2"/>
      <c r="O819" s="2"/>
    </row>
    <row r="820" spans="1:15" ht="13.5" customHeight="1" x14ac:dyDescent="0.25">
      <c r="A820" s="2"/>
      <c r="C820" s="2"/>
      <c r="I820" s="2"/>
      <c r="M820" s="40"/>
      <c r="N820" s="2"/>
      <c r="O820" s="2"/>
    </row>
    <row r="821" spans="1:15" ht="13.5" customHeight="1" x14ac:dyDescent="0.25">
      <c r="A821" s="2"/>
      <c r="C821" s="2"/>
      <c r="I821" s="2"/>
      <c r="M821" s="40"/>
      <c r="N821" s="2"/>
      <c r="O821" s="2"/>
    </row>
    <row r="822" spans="1:15" ht="13.5" customHeight="1" x14ac:dyDescent="0.25">
      <c r="A822" s="2"/>
      <c r="C822" s="2"/>
      <c r="I822" s="2"/>
      <c r="M822" s="40"/>
      <c r="N822" s="2"/>
      <c r="O822" s="2"/>
    </row>
    <row r="823" spans="1:15" ht="13.5" customHeight="1" x14ac:dyDescent="0.25">
      <c r="A823" s="2"/>
      <c r="C823" s="2"/>
      <c r="I823" s="2"/>
      <c r="M823" s="40"/>
      <c r="N823" s="2"/>
      <c r="O823" s="2"/>
    </row>
    <row r="824" spans="1:15" ht="13.5" customHeight="1" x14ac:dyDescent="0.25">
      <c r="A824" s="2"/>
      <c r="C824" s="2"/>
      <c r="I824" s="2"/>
      <c r="M824" s="40"/>
      <c r="N824" s="2"/>
      <c r="O824" s="2"/>
    </row>
    <row r="825" spans="1:15" ht="13.5" customHeight="1" x14ac:dyDescent="0.25">
      <c r="A825" s="2"/>
      <c r="C825" s="2"/>
      <c r="I825" s="2"/>
      <c r="M825" s="40"/>
      <c r="N825" s="2"/>
      <c r="O825" s="2"/>
    </row>
    <row r="826" spans="1:15" ht="13.5" customHeight="1" x14ac:dyDescent="0.25">
      <c r="A826" s="2"/>
      <c r="C826" s="2"/>
      <c r="I826" s="2"/>
      <c r="M826" s="40"/>
      <c r="N826" s="2"/>
      <c r="O826" s="2"/>
    </row>
    <row r="827" spans="1:15" ht="13.5" customHeight="1" x14ac:dyDescent="0.25">
      <c r="A827" s="2"/>
      <c r="C827" s="2"/>
      <c r="I827" s="2"/>
      <c r="M827" s="40"/>
      <c r="N827" s="2"/>
      <c r="O827" s="2"/>
    </row>
    <row r="828" spans="1:15" ht="13.5" customHeight="1" x14ac:dyDescent="0.25">
      <c r="A828" s="2"/>
      <c r="C828" s="2"/>
      <c r="I828" s="2"/>
      <c r="M828" s="40"/>
      <c r="N828" s="2"/>
      <c r="O828" s="2"/>
    </row>
    <row r="829" spans="1:15" ht="13.5" customHeight="1" x14ac:dyDescent="0.25">
      <c r="A829" s="2"/>
      <c r="C829" s="2"/>
      <c r="I829" s="2"/>
      <c r="M829" s="40"/>
      <c r="N829" s="2"/>
      <c r="O829" s="2"/>
    </row>
    <row r="830" spans="1:15" ht="13.5" customHeight="1" x14ac:dyDescent="0.25">
      <c r="A830" s="2"/>
      <c r="C830" s="2"/>
      <c r="I830" s="2"/>
      <c r="M830" s="40"/>
      <c r="N830" s="2"/>
      <c r="O830" s="2"/>
    </row>
    <row r="831" spans="1:15" ht="13.5" customHeight="1" x14ac:dyDescent="0.25">
      <c r="A831" s="2"/>
      <c r="C831" s="2"/>
      <c r="I831" s="2"/>
      <c r="M831" s="40"/>
      <c r="N831" s="2"/>
      <c r="O831" s="2"/>
    </row>
    <row r="832" spans="1:15" ht="13.5" customHeight="1" x14ac:dyDescent="0.25">
      <c r="A832" s="2"/>
      <c r="C832" s="2"/>
      <c r="I832" s="2"/>
      <c r="M832" s="40"/>
      <c r="N832" s="2"/>
      <c r="O832" s="2"/>
    </row>
    <row r="833" spans="1:15" ht="13.5" customHeight="1" x14ac:dyDescent="0.25">
      <c r="A833" s="2"/>
      <c r="C833" s="2"/>
      <c r="I833" s="2"/>
      <c r="M833" s="40"/>
      <c r="N833" s="2"/>
      <c r="O833" s="2"/>
    </row>
    <row r="834" spans="1:15" ht="13.5" customHeight="1" x14ac:dyDescent="0.25">
      <c r="A834" s="2"/>
      <c r="C834" s="2"/>
      <c r="I834" s="2"/>
      <c r="M834" s="40"/>
      <c r="N834" s="2"/>
      <c r="O834" s="2"/>
    </row>
    <row r="835" spans="1:15" ht="13.5" customHeight="1" x14ac:dyDescent="0.25">
      <c r="A835" s="2"/>
      <c r="C835" s="2"/>
      <c r="I835" s="2"/>
      <c r="M835" s="40"/>
      <c r="N835" s="2"/>
      <c r="O835" s="2"/>
    </row>
    <row r="836" spans="1:15" ht="13.5" customHeight="1" x14ac:dyDescent="0.25">
      <c r="A836" s="2"/>
      <c r="C836" s="2"/>
      <c r="I836" s="2"/>
      <c r="M836" s="40"/>
      <c r="N836" s="2"/>
      <c r="O836" s="2"/>
    </row>
    <row r="837" spans="1:15" ht="13.5" customHeight="1" x14ac:dyDescent="0.25">
      <c r="A837" s="2"/>
      <c r="C837" s="2"/>
      <c r="I837" s="2"/>
      <c r="M837" s="40"/>
      <c r="N837" s="2"/>
      <c r="O837" s="2"/>
    </row>
    <row r="838" spans="1:15" ht="13.5" customHeight="1" x14ac:dyDescent="0.25">
      <c r="A838" s="2"/>
      <c r="C838" s="2"/>
      <c r="I838" s="2"/>
      <c r="M838" s="40"/>
      <c r="N838" s="2"/>
      <c r="O838" s="2"/>
    </row>
    <row r="839" spans="1:15" ht="13.5" customHeight="1" x14ac:dyDescent="0.25">
      <c r="A839" s="2"/>
      <c r="C839" s="2"/>
      <c r="I839" s="2"/>
      <c r="M839" s="40"/>
      <c r="N839" s="2"/>
      <c r="O839" s="2"/>
    </row>
    <row r="840" spans="1:15" ht="13.5" customHeight="1" x14ac:dyDescent="0.25">
      <c r="A840" s="2"/>
      <c r="C840" s="2"/>
      <c r="I840" s="2"/>
      <c r="M840" s="40"/>
      <c r="N840" s="2"/>
      <c r="O840" s="2"/>
    </row>
    <row r="841" spans="1:15" ht="13.5" customHeight="1" x14ac:dyDescent="0.25">
      <c r="A841" s="2"/>
      <c r="C841" s="2"/>
      <c r="I841" s="2"/>
      <c r="M841" s="40"/>
      <c r="N841" s="2"/>
      <c r="O841" s="2"/>
    </row>
    <row r="842" spans="1:15" ht="13.5" customHeight="1" x14ac:dyDescent="0.25">
      <c r="A842" s="2"/>
      <c r="C842" s="2"/>
      <c r="I842" s="2"/>
      <c r="M842" s="40"/>
      <c r="N842" s="2"/>
      <c r="O842" s="2"/>
    </row>
    <row r="843" spans="1:15" ht="13.5" customHeight="1" x14ac:dyDescent="0.25">
      <c r="A843" s="2"/>
      <c r="C843" s="2"/>
      <c r="I843" s="2"/>
      <c r="M843" s="40"/>
      <c r="N843" s="2"/>
      <c r="O843" s="2"/>
    </row>
    <row r="844" spans="1:15" ht="13.5" customHeight="1" x14ac:dyDescent="0.25">
      <c r="A844" s="2"/>
      <c r="C844" s="2"/>
      <c r="I844" s="2"/>
      <c r="M844" s="40"/>
      <c r="N844" s="2"/>
      <c r="O844" s="2"/>
    </row>
    <row r="845" spans="1:15" ht="13.5" customHeight="1" x14ac:dyDescent="0.25">
      <c r="A845" s="2"/>
      <c r="C845" s="2"/>
      <c r="I845" s="2"/>
      <c r="M845" s="40"/>
      <c r="N845" s="2"/>
      <c r="O845" s="2"/>
    </row>
    <row r="846" spans="1:15" ht="13.5" customHeight="1" x14ac:dyDescent="0.25">
      <c r="A846" s="2"/>
      <c r="C846" s="2"/>
      <c r="I846" s="2"/>
      <c r="M846" s="40"/>
      <c r="N846" s="2"/>
      <c r="O846" s="2"/>
    </row>
    <row r="847" spans="1:15" ht="13.5" customHeight="1" x14ac:dyDescent="0.25">
      <c r="A847" s="2"/>
      <c r="C847" s="2"/>
      <c r="I847" s="2"/>
      <c r="M847" s="40"/>
      <c r="N847" s="2"/>
      <c r="O847" s="2"/>
    </row>
    <row r="848" spans="1:15" ht="13.5" customHeight="1" x14ac:dyDescent="0.25">
      <c r="A848" s="2"/>
      <c r="C848" s="2"/>
      <c r="I848" s="2"/>
      <c r="M848" s="40"/>
      <c r="N848" s="2"/>
      <c r="O848" s="2"/>
    </row>
    <row r="849" spans="1:15" ht="13.5" customHeight="1" x14ac:dyDescent="0.25">
      <c r="A849" s="2"/>
      <c r="C849" s="2"/>
      <c r="I849" s="2"/>
      <c r="M849" s="40"/>
      <c r="N849" s="2"/>
      <c r="O849" s="2"/>
    </row>
    <row r="850" spans="1:15" ht="13.5" customHeight="1" x14ac:dyDescent="0.25">
      <c r="A850" s="2"/>
      <c r="C850" s="2"/>
      <c r="I850" s="2"/>
      <c r="M850" s="40"/>
      <c r="N850" s="2"/>
      <c r="O850" s="2"/>
    </row>
    <row r="851" spans="1:15" ht="13.5" customHeight="1" x14ac:dyDescent="0.25">
      <c r="A851" s="2"/>
      <c r="C851" s="2"/>
      <c r="I851" s="2"/>
      <c r="M851" s="40"/>
      <c r="N851" s="2"/>
      <c r="O851" s="2"/>
    </row>
    <row r="852" spans="1:15" ht="13.5" customHeight="1" x14ac:dyDescent="0.25">
      <c r="A852" s="2"/>
      <c r="C852" s="2"/>
      <c r="I852" s="2"/>
      <c r="M852" s="40"/>
      <c r="N852" s="2"/>
      <c r="O852" s="2"/>
    </row>
    <row r="853" spans="1:15" ht="13.5" customHeight="1" x14ac:dyDescent="0.25">
      <c r="A853" s="2"/>
      <c r="C853" s="2"/>
      <c r="I853" s="2"/>
      <c r="M853" s="40"/>
      <c r="N853" s="2"/>
      <c r="O853" s="2"/>
    </row>
    <row r="854" spans="1:15" ht="13.5" customHeight="1" x14ac:dyDescent="0.25">
      <c r="A854" s="2"/>
      <c r="C854" s="2"/>
      <c r="I854" s="2"/>
      <c r="M854" s="40"/>
      <c r="N854" s="2"/>
      <c r="O854" s="2"/>
    </row>
    <row r="855" spans="1:15" ht="13.5" customHeight="1" x14ac:dyDescent="0.25">
      <c r="A855" s="2"/>
      <c r="C855" s="2"/>
      <c r="I855" s="2"/>
      <c r="M855" s="40"/>
      <c r="N855" s="2"/>
      <c r="O855" s="2"/>
    </row>
    <row r="856" spans="1:15" ht="13.5" customHeight="1" x14ac:dyDescent="0.25">
      <c r="A856" s="2"/>
      <c r="C856" s="2"/>
      <c r="I856" s="2"/>
      <c r="M856" s="40"/>
      <c r="N856" s="2"/>
      <c r="O856" s="2"/>
    </row>
    <row r="857" spans="1:15" ht="13.5" customHeight="1" x14ac:dyDescent="0.25">
      <c r="A857" s="2"/>
      <c r="C857" s="2"/>
      <c r="I857" s="2"/>
      <c r="M857" s="40"/>
      <c r="N857" s="2"/>
      <c r="O857" s="2"/>
    </row>
    <row r="858" spans="1:15" ht="13.5" customHeight="1" x14ac:dyDescent="0.25">
      <c r="A858" s="2"/>
      <c r="C858" s="2"/>
      <c r="I858" s="2"/>
      <c r="M858" s="40"/>
      <c r="N858" s="2"/>
      <c r="O858" s="2"/>
    </row>
    <row r="859" spans="1:15" ht="13.5" customHeight="1" x14ac:dyDescent="0.25">
      <c r="A859" s="2"/>
      <c r="C859" s="2"/>
      <c r="I859" s="2"/>
      <c r="M859" s="40"/>
      <c r="N859" s="2"/>
      <c r="O859" s="2"/>
    </row>
    <row r="860" spans="1:15" ht="13.5" customHeight="1" x14ac:dyDescent="0.25">
      <c r="A860" s="2"/>
      <c r="C860" s="2"/>
      <c r="I860" s="2"/>
      <c r="M860" s="40"/>
      <c r="N860" s="2"/>
      <c r="O860" s="2"/>
    </row>
    <row r="861" spans="1:15" ht="13.5" customHeight="1" x14ac:dyDescent="0.25">
      <c r="A861" s="2"/>
      <c r="C861" s="2"/>
      <c r="I861" s="2"/>
      <c r="M861" s="40"/>
      <c r="N861" s="2"/>
      <c r="O861" s="2"/>
    </row>
    <row r="862" spans="1:15" ht="13.5" customHeight="1" x14ac:dyDescent="0.25">
      <c r="A862" s="2"/>
      <c r="C862" s="2"/>
      <c r="I862" s="2"/>
      <c r="M862" s="40"/>
      <c r="N862" s="2"/>
      <c r="O862" s="2"/>
    </row>
    <row r="863" spans="1:15" ht="13.5" customHeight="1" x14ac:dyDescent="0.25">
      <c r="A863" s="2"/>
      <c r="C863" s="2"/>
      <c r="I863" s="2"/>
      <c r="M863" s="40"/>
      <c r="N863" s="2"/>
      <c r="O863" s="2"/>
    </row>
    <row r="864" spans="1:15" ht="13.5" customHeight="1" x14ac:dyDescent="0.25">
      <c r="A864" s="2"/>
      <c r="C864" s="2"/>
      <c r="I864" s="2"/>
      <c r="M864" s="40"/>
      <c r="N864" s="2"/>
      <c r="O864" s="2"/>
    </row>
    <row r="865" spans="1:15" ht="13.5" customHeight="1" x14ac:dyDescent="0.25">
      <c r="A865" s="2"/>
      <c r="C865" s="2"/>
      <c r="I865" s="2"/>
      <c r="M865" s="40"/>
      <c r="N865" s="2"/>
      <c r="O865" s="2"/>
    </row>
    <row r="866" spans="1:15" ht="13.5" customHeight="1" x14ac:dyDescent="0.25">
      <c r="A866" s="2"/>
      <c r="C866" s="2"/>
      <c r="I866" s="2"/>
      <c r="M866" s="40"/>
      <c r="N866" s="2"/>
      <c r="O866" s="2"/>
    </row>
    <row r="867" spans="1:15" ht="13.5" customHeight="1" x14ac:dyDescent="0.25">
      <c r="A867" s="2"/>
      <c r="C867" s="2"/>
      <c r="I867" s="2"/>
      <c r="M867" s="40"/>
      <c r="N867" s="2"/>
      <c r="O867" s="2"/>
    </row>
    <row r="868" spans="1:15" ht="13.5" customHeight="1" x14ac:dyDescent="0.25">
      <c r="A868" s="2"/>
      <c r="C868" s="2"/>
      <c r="I868" s="2"/>
      <c r="M868" s="40"/>
      <c r="N868" s="2"/>
      <c r="O868" s="2"/>
    </row>
    <row r="869" spans="1:15" ht="13.5" customHeight="1" x14ac:dyDescent="0.25">
      <c r="A869" s="2"/>
      <c r="C869" s="2"/>
      <c r="I869" s="2"/>
      <c r="M869" s="40"/>
      <c r="N869" s="2"/>
      <c r="O869" s="2"/>
    </row>
    <row r="870" spans="1:15" ht="13.5" customHeight="1" x14ac:dyDescent="0.25">
      <c r="A870" s="2"/>
      <c r="C870" s="2"/>
      <c r="I870" s="2"/>
      <c r="M870" s="40"/>
      <c r="N870" s="2"/>
      <c r="O870" s="2"/>
    </row>
    <row r="871" spans="1:15" ht="13.5" customHeight="1" x14ac:dyDescent="0.25">
      <c r="A871" s="2"/>
      <c r="C871" s="2"/>
      <c r="I871" s="2"/>
      <c r="M871" s="40"/>
      <c r="N871" s="2"/>
      <c r="O871" s="2"/>
    </row>
    <row r="872" spans="1:15" ht="13.5" customHeight="1" x14ac:dyDescent="0.25">
      <c r="A872" s="2"/>
      <c r="C872" s="2"/>
      <c r="I872" s="2"/>
      <c r="M872" s="40"/>
      <c r="N872" s="2"/>
      <c r="O872" s="2"/>
    </row>
    <row r="873" spans="1:15" ht="13.5" customHeight="1" x14ac:dyDescent="0.25">
      <c r="A873" s="2"/>
      <c r="C873" s="2"/>
      <c r="I873" s="2"/>
      <c r="M873" s="40"/>
      <c r="N873" s="2"/>
      <c r="O873" s="2"/>
    </row>
    <row r="874" spans="1:15" ht="13.5" customHeight="1" x14ac:dyDescent="0.25">
      <c r="A874" s="2"/>
      <c r="C874" s="2"/>
      <c r="I874" s="2"/>
      <c r="M874" s="40"/>
      <c r="N874" s="2"/>
      <c r="O874" s="2"/>
    </row>
    <row r="875" spans="1:15" ht="13.5" customHeight="1" x14ac:dyDescent="0.25">
      <c r="A875" s="2"/>
      <c r="C875" s="2"/>
      <c r="I875" s="2"/>
      <c r="M875" s="40"/>
      <c r="N875" s="2"/>
      <c r="O875" s="2"/>
    </row>
    <row r="876" spans="1:15" ht="13.5" customHeight="1" x14ac:dyDescent="0.25">
      <c r="A876" s="2"/>
      <c r="C876" s="2"/>
      <c r="I876" s="2"/>
      <c r="M876" s="40"/>
      <c r="N876" s="2"/>
      <c r="O876" s="2"/>
    </row>
    <row r="877" spans="1:15" ht="13.5" customHeight="1" x14ac:dyDescent="0.25">
      <c r="A877" s="2"/>
      <c r="C877" s="2"/>
      <c r="I877" s="2"/>
      <c r="M877" s="40"/>
      <c r="N877" s="2"/>
      <c r="O877" s="2"/>
    </row>
    <row r="878" spans="1:15" ht="13.5" customHeight="1" x14ac:dyDescent="0.25">
      <c r="A878" s="2"/>
      <c r="C878" s="2"/>
      <c r="I878" s="2"/>
      <c r="M878" s="40"/>
      <c r="N878" s="2"/>
      <c r="O878" s="2"/>
    </row>
    <row r="879" spans="1:15" ht="13.5" customHeight="1" x14ac:dyDescent="0.25">
      <c r="A879" s="2"/>
      <c r="C879" s="2"/>
      <c r="I879" s="2"/>
      <c r="M879" s="40"/>
      <c r="N879" s="2"/>
      <c r="O879" s="2"/>
    </row>
    <row r="880" spans="1:15" ht="13.5" customHeight="1" x14ac:dyDescent="0.25">
      <c r="A880" s="2"/>
      <c r="C880" s="2"/>
      <c r="I880" s="2"/>
      <c r="M880" s="40"/>
      <c r="N880" s="2"/>
      <c r="O880" s="2"/>
    </row>
    <row r="881" spans="1:15" ht="13.5" customHeight="1" x14ac:dyDescent="0.25">
      <c r="A881" s="2"/>
      <c r="C881" s="2"/>
      <c r="I881" s="2"/>
      <c r="M881" s="40"/>
      <c r="N881" s="2"/>
      <c r="O881" s="2"/>
    </row>
    <row r="882" spans="1:15" ht="13.5" customHeight="1" x14ac:dyDescent="0.25">
      <c r="A882" s="2"/>
      <c r="C882" s="2"/>
      <c r="I882" s="2"/>
      <c r="M882" s="40"/>
      <c r="N882" s="2"/>
      <c r="O882" s="2"/>
    </row>
    <row r="883" spans="1:15" ht="13.5" customHeight="1" x14ac:dyDescent="0.25">
      <c r="A883" s="2"/>
      <c r="C883" s="2"/>
      <c r="I883" s="2"/>
      <c r="M883" s="40"/>
      <c r="N883" s="2"/>
      <c r="O883" s="2"/>
    </row>
    <row r="884" spans="1:15" ht="13.5" customHeight="1" x14ac:dyDescent="0.25">
      <c r="A884" s="2"/>
      <c r="C884" s="2"/>
      <c r="I884" s="2"/>
      <c r="M884" s="40"/>
      <c r="N884" s="2"/>
      <c r="O884" s="2"/>
    </row>
    <row r="885" spans="1:15" ht="13.5" customHeight="1" x14ac:dyDescent="0.25">
      <c r="A885" s="2"/>
      <c r="C885" s="2"/>
      <c r="I885" s="2"/>
      <c r="M885" s="40"/>
      <c r="N885" s="2"/>
      <c r="O885" s="2"/>
    </row>
    <row r="886" spans="1:15" ht="13.5" customHeight="1" x14ac:dyDescent="0.25">
      <c r="A886" s="2"/>
      <c r="C886" s="2"/>
      <c r="I886" s="2"/>
      <c r="M886" s="40"/>
      <c r="N886" s="2"/>
      <c r="O886" s="2"/>
    </row>
    <row r="887" spans="1:15" ht="13.5" customHeight="1" x14ac:dyDescent="0.25">
      <c r="A887" s="2"/>
      <c r="C887" s="2"/>
      <c r="I887" s="2"/>
      <c r="M887" s="40"/>
      <c r="N887" s="2"/>
      <c r="O887" s="2"/>
    </row>
    <row r="888" spans="1:15" ht="13.5" customHeight="1" x14ac:dyDescent="0.25">
      <c r="A888" s="2"/>
      <c r="C888" s="2"/>
      <c r="I888" s="2"/>
      <c r="M888" s="40"/>
      <c r="N888" s="2"/>
      <c r="O888" s="2"/>
    </row>
    <row r="889" spans="1:15" ht="13.5" customHeight="1" x14ac:dyDescent="0.25">
      <c r="A889" s="2"/>
      <c r="C889" s="2"/>
      <c r="I889" s="2"/>
      <c r="M889" s="40"/>
      <c r="N889" s="2"/>
      <c r="O889" s="2"/>
    </row>
    <row r="890" spans="1:15" ht="13.5" customHeight="1" x14ac:dyDescent="0.25">
      <c r="A890" s="2"/>
      <c r="C890" s="2"/>
      <c r="I890" s="2"/>
      <c r="M890" s="40"/>
      <c r="N890" s="2"/>
      <c r="O890" s="2"/>
    </row>
    <row r="891" spans="1:15" ht="13.5" customHeight="1" x14ac:dyDescent="0.25">
      <c r="A891" s="2"/>
      <c r="C891" s="2"/>
      <c r="I891" s="2"/>
      <c r="M891" s="40"/>
      <c r="N891" s="2"/>
      <c r="O891" s="2"/>
    </row>
    <row r="892" spans="1:15" ht="13.5" customHeight="1" x14ac:dyDescent="0.25">
      <c r="A892" s="2"/>
      <c r="C892" s="2"/>
      <c r="I892" s="2"/>
      <c r="M892" s="40"/>
      <c r="N892" s="2"/>
      <c r="O892" s="2"/>
    </row>
    <row r="893" spans="1:15" ht="13.5" customHeight="1" x14ac:dyDescent="0.25">
      <c r="A893" s="2"/>
      <c r="C893" s="2"/>
      <c r="I893" s="2"/>
      <c r="M893" s="40"/>
      <c r="N893" s="2"/>
      <c r="O893" s="2"/>
    </row>
    <row r="894" spans="1:15" ht="13.5" customHeight="1" x14ac:dyDescent="0.25">
      <c r="A894" s="2"/>
      <c r="C894" s="2"/>
      <c r="I894" s="2"/>
      <c r="M894" s="40"/>
      <c r="N894" s="2"/>
      <c r="O894" s="2"/>
    </row>
    <row r="895" spans="1:15" ht="13.5" customHeight="1" x14ac:dyDescent="0.25">
      <c r="A895" s="2"/>
      <c r="C895" s="2"/>
      <c r="I895" s="2"/>
      <c r="M895" s="40"/>
      <c r="N895" s="2"/>
      <c r="O895" s="2"/>
    </row>
    <row r="896" spans="1:15" ht="13.5" customHeight="1" x14ac:dyDescent="0.25">
      <c r="A896" s="2"/>
      <c r="C896" s="2"/>
      <c r="I896" s="2"/>
      <c r="M896" s="40"/>
      <c r="N896" s="2"/>
      <c r="O896" s="2"/>
    </row>
    <row r="897" spans="1:15" ht="13.5" customHeight="1" x14ac:dyDescent="0.25">
      <c r="A897" s="2"/>
      <c r="C897" s="2"/>
      <c r="I897" s="2"/>
      <c r="M897" s="40"/>
      <c r="N897" s="2"/>
      <c r="O897" s="2"/>
    </row>
    <row r="898" spans="1:15" ht="13.5" customHeight="1" x14ac:dyDescent="0.25">
      <c r="A898" s="2"/>
      <c r="C898" s="2"/>
      <c r="I898" s="2"/>
      <c r="M898" s="40"/>
      <c r="N898" s="2"/>
      <c r="O898" s="2"/>
    </row>
    <row r="899" spans="1:15" ht="13.5" customHeight="1" x14ac:dyDescent="0.25">
      <c r="A899" s="2"/>
      <c r="C899" s="2"/>
      <c r="I899" s="2"/>
      <c r="M899" s="40"/>
      <c r="N899" s="2"/>
      <c r="O899" s="2"/>
    </row>
    <row r="900" spans="1:15" ht="13.5" customHeight="1" x14ac:dyDescent="0.25">
      <c r="A900" s="2"/>
      <c r="C900" s="2"/>
      <c r="I900" s="2"/>
      <c r="M900" s="40"/>
      <c r="N900" s="2"/>
      <c r="O900" s="2"/>
    </row>
    <row r="901" spans="1:15" ht="13.5" customHeight="1" x14ac:dyDescent="0.25">
      <c r="A901" s="2"/>
      <c r="C901" s="2"/>
      <c r="I901" s="2"/>
      <c r="M901" s="40"/>
      <c r="N901" s="2"/>
      <c r="O901" s="2"/>
    </row>
    <row r="902" spans="1:15" ht="13.5" customHeight="1" x14ac:dyDescent="0.25">
      <c r="A902" s="2"/>
      <c r="C902" s="2"/>
      <c r="I902" s="2"/>
      <c r="M902" s="40"/>
      <c r="N902" s="2"/>
      <c r="O902" s="2"/>
    </row>
    <row r="903" spans="1:15" ht="13.5" customHeight="1" x14ac:dyDescent="0.25">
      <c r="A903" s="2"/>
      <c r="C903" s="2"/>
      <c r="I903" s="2"/>
      <c r="M903" s="40"/>
      <c r="N903" s="2"/>
      <c r="O903" s="2"/>
    </row>
    <row r="904" spans="1:15" ht="13.5" customHeight="1" x14ac:dyDescent="0.25">
      <c r="A904" s="2"/>
      <c r="C904" s="2"/>
      <c r="I904" s="2"/>
      <c r="M904" s="40"/>
      <c r="N904" s="2"/>
      <c r="O904" s="2"/>
    </row>
    <row r="905" spans="1:15" ht="13.5" customHeight="1" x14ac:dyDescent="0.25">
      <c r="A905" s="2"/>
      <c r="C905" s="2"/>
      <c r="I905" s="2"/>
      <c r="M905" s="40"/>
      <c r="N905" s="2"/>
      <c r="O905" s="2"/>
    </row>
    <row r="906" spans="1:15" ht="13.5" customHeight="1" x14ac:dyDescent="0.25">
      <c r="A906" s="2"/>
      <c r="C906" s="2"/>
      <c r="I906" s="2"/>
      <c r="M906" s="40"/>
      <c r="N906" s="2"/>
      <c r="O906" s="2"/>
    </row>
    <row r="907" spans="1:15" ht="13.5" customHeight="1" x14ac:dyDescent="0.25">
      <c r="A907" s="2"/>
      <c r="C907" s="2"/>
      <c r="I907" s="2"/>
      <c r="M907" s="40"/>
      <c r="N907" s="2"/>
      <c r="O907" s="2"/>
    </row>
    <row r="908" spans="1:15" ht="13.5" customHeight="1" x14ac:dyDescent="0.25">
      <c r="A908" s="2"/>
      <c r="C908" s="2"/>
      <c r="I908" s="2"/>
      <c r="M908" s="40"/>
      <c r="N908" s="2"/>
      <c r="O908" s="2"/>
    </row>
    <row r="909" spans="1:15" ht="13.5" customHeight="1" x14ac:dyDescent="0.25">
      <c r="A909" s="2"/>
      <c r="C909" s="2"/>
      <c r="I909" s="2"/>
      <c r="M909" s="40"/>
      <c r="N909" s="2"/>
      <c r="O909" s="2"/>
    </row>
    <row r="910" spans="1:15" ht="13.5" customHeight="1" x14ac:dyDescent="0.25">
      <c r="A910" s="2"/>
      <c r="C910" s="2"/>
      <c r="I910" s="2"/>
      <c r="M910" s="40"/>
      <c r="N910" s="2"/>
      <c r="O910" s="2"/>
    </row>
    <row r="911" spans="1:15" ht="13.5" customHeight="1" x14ac:dyDescent="0.25">
      <c r="A911" s="2"/>
      <c r="C911" s="2"/>
      <c r="I911" s="2"/>
      <c r="M911" s="40"/>
      <c r="N911" s="2"/>
      <c r="O911" s="2"/>
    </row>
    <row r="912" spans="1:15" ht="13.5" customHeight="1" x14ac:dyDescent="0.25">
      <c r="A912" s="2"/>
      <c r="C912" s="2"/>
      <c r="I912" s="2"/>
      <c r="M912" s="40"/>
      <c r="N912" s="2"/>
      <c r="O912" s="2"/>
    </row>
    <row r="913" spans="1:15" ht="13.5" customHeight="1" x14ac:dyDescent="0.25">
      <c r="A913" s="2"/>
      <c r="C913" s="2"/>
      <c r="I913" s="2"/>
      <c r="M913" s="40"/>
      <c r="N913" s="2"/>
      <c r="O913" s="2"/>
    </row>
    <row r="914" spans="1:15" ht="13.5" customHeight="1" x14ac:dyDescent="0.25">
      <c r="A914" s="2"/>
      <c r="C914" s="2"/>
      <c r="I914" s="2"/>
      <c r="M914" s="40"/>
      <c r="N914" s="2"/>
      <c r="O914" s="2"/>
    </row>
    <row r="915" spans="1:15" ht="13.5" customHeight="1" x14ac:dyDescent="0.25">
      <c r="A915" s="2"/>
      <c r="C915" s="2"/>
      <c r="I915" s="2"/>
      <c r="M915" s="40"/>
      <c r="N915" s="2"/>
      <c r="O915" s="2"/>
    </row>
    <row r="916" spans="1:15" ht="13.5" customHeight="1" x14ac:dyDescent="0.25">
      <c r="A916" s="2"/>
      <c r="C916" s="2"/>
      <c r="I916" s="2"/>
      <c r="M916" s="40"/>
      <c r="N916" s="2"/>
      <c r="O916" s="2"/>
    </row>
    <row r="917" spans="1:15" ht="13.5" customHeight="1" x14ac:dyDescent="0.25">
      <c r="A917" s="2"/>
      <c r="C917" s="2"/>
      <c r="I917" s="2"/>
      <c r="M917" s="40"/>
      <c r="N917" s="2"/>
      <c r="O917" s="2"/>
    </row>
    <row r="918" spans="1:15" ht="13.5" customHeight="1" x14ac:dyDescent="0.25">
      <c r="A918" s="2"/>
      <c r="C918" s="2"/>
      <c r="I918" s="2"/>
      <c r="M918" s="40"/>
      <c r="N918" s="2"/>
      <c r="O918" s="2"/>
    </row>
    <row r="919" spans="1:15" ht="13.5" customHeight="1" x14ac:dyDescent="0.25">
      <c r="A919" s="2"/>
      <c r="C919" s="2"/>
      <c r="I919" s="2"/>
      <c r="M919" s="40"/>
      <c r="N919" s="2"/>
      <c r="O919" s="2"/>
    </row>
    <row r="920" spans="1:15" ht="13.5" customHeight="1" x14ac:dyDescent="0.25">
      <c r="A920" s="2"/>
      <c r="C920" s="2"/>
      <c r="I920" s="2"/>
      <c r="M920" s="40"/>
      <c r="N920" s="2"/>
      <c r="O920" s="2"/>
    </row>
    <row r="921" spans="1:15" ht="13.5" customHeight="1" x14ac:dyDescent="0.25">
      <c r="A921" s="2"/>
      <c r="C921" s="2"/>
      <c r="I921" s="2"/>
      <c r="M921" s="40"/>
      <c r="N921" s="2"/>
      <c r="O921" s="2"/>
    </row>
    <row r="922" spans="1:15" ht="13.5" customHeight="1" x14ac:dyDescent="0.25">
      <c r="A922" s="2"/>
      <c r="C922" s="2"/>
      <c r="I922" s="2"/>
      <c r="M922" s="40"/>
      <c r="N922" s="2"/>
      <c r="O922" s="2"/>
    </row>
    <row r="923" spans="1:15" ht="13.5" customHeight="1" x14ac:dyDescent="0.25">
      <c r="A923" s="2"/>
      <c r="C923" s="2"/>
      <c r="I923" s="2"/>
      <c r="M923" s="40"/>
      <c r="N923" s="2"/>
      <c r="O923" s="2"/>
    </row>
    <row r="924" spans="1:15" ht="13.5" customHeight="1" x14ac:dyDescent="0.25">
      <c r="A924" s="2"/>
      <c r="C924" s="2"/>
      <c r="I924" s="2"/>
      <c r="M924" s="40"/>
      <c r="N924" s="2"/>
      <c r="O924" s="2"/>
    </row>
    <row r="925" spans="1:15" ht="13.5" customHeight="1" x14ac:dyDescent="0.25">
      <c r="A925" s="2"/>
      <c r="C925" s="2"/>
      <c r="I925" s="2"/>
      <c r="M925" s="40"/>
      <c r="N925" s="2"/>
      <c r="O925" s="2"/>
    </row>
    <row r="926" spans="1:15" ht="13.5" customHeight="1" x14ac:dyDescent="0.25">
      <c r="A926" s="2"/>
      <c r="C926" s="2"/>
      <c r="I926" s="2"/>
      <c r="M926" s="40"/>
      <c r="N926" s="2"/>
      <c r="O926" s="2"/>
    </row>
    <row r="927" spans="1:15" ht="13.5" customHeight="1" x14ac:dyDescent="0.25">
      <c r="A927" s="2"/>
      <c r="C927" s="2"/>
      <c r="I927" s="2"/>
      <c r="M927" s="40"/>
      <c r="N927" s="2"/>
      <c r="O927" s="2"/>
    </row>
    <row r="928" spans="1:15" ht="13.5" customHeight="1" x14ac:dyDescent="0.25">
      <c r="A928" s="2"/>
      <c r="C928" s="2"/>
      <c r="I928" s="2"/>
      <c r="M928" s="40"/>
      <c r="N928" s="2"/>
      <c r="O928" s="2"/>
    </row>
    <row r="929" spans="1:15" ht="13.5" customHeight="1" x14ac:dyDescent="0.25">
      <c r="A929" s="2"/>
      <c r="C929" s="2"/>
      <c r="I929" s="2"/>
      <c r="M929" s="40"/>
      <c r="N929" s="2"/>
      <c r="O929" s="2"/>
    </row>
    <row r="930" spans="1:15" ht="13.5" customHeight="1" x14ac:dyDescent="0.25">
      <c r="A930" s="2"/>
      <c r="C930" s="2"/>
      <c r="I930" s="2"/>
      <c r="M930" s="40"/>
      <c r="N930" s="2"/>
      <c r="O930" s="2"/>
    </row>
    <row r="931" spans="1:15" ht="13.5" customHeight="1" x14ac:dyDescent="0.25">
      <c r="A931" s="2"/>
      <c r="C931" s="2"/>
      <c r="I931" s="2"/>
      <c r="M931" s="40"/>
      <c r="N931" s="2"/>
      <c r="O931" s="2"/>
    </row>
    <row r="932" spans="1:15" ht="13.5" customHeight="1" x14ac:dyDescent="0.25">
      <c r="A932" s="2"/>
      <c r="C932" s="2"/>
      <c r="I932" s="2"/>
      <c r="M932" s="40"/>
      <c r="N932" s="2"/>
      <c r="O932" s="2"/>
    </row>
    <row r="933" spans="1:15" ht="13.5" customHeight="1" x14ac:dyDescent="0.25">
      <c r="A933" s="2"/>
      <c r="C933" s="2"/>
      <c r="I933" s="2"/>
      <c r="M933" s="40"/>
      <c r="N933" s="2"/>
      <c r="O933" s="2"/>
    </row>
    <row r="934" spans="1:15" ht="13.5" customHeight="1" x14ac:dyDescent="0.25">
      <c r="A934" s="2"/>
      <c r="C934" s="2"/>
      <c r="I934" s="2"/>
      <c r="M934" s="40"/>
      <c r="N934" s="2"/>
      <c r="O934" s="2"/>
    </row>
    <row r="935" spans="1:15" ht="13.5" customHeight="1" x14ac:dyDescent="0.25">
      <c r="A935" s="2"/>
      <c r="C935" s="2"/>
      <c r="I935" s="2"/>
      <c r="M935" s="40"/>
      <c r="N935" s="2"/>
      <c r="O935" s="2"/>
    </row>
    <row r="936" spans="1:15" ht="13.5" customHeight="1" x14ac:dyDescent="0.25">
      <c r="A936" s="2"/>
      <c r="C936" s="2"/>
      <c r="I936" s="2"/>
      <c r="M936" s="40"/>
      <c r="N936" s="2"/>
      <c r="O936" s="2"/>
    </row>
    <row r="937" spans="1:15" ht="13.5" customHeight="1" x14ac:dyDescent="0.25">
      <c r="A937" s="2"/>
      <c r="C937" s="2"/>
      <c r="I937" s="2"/>
      <c r="M937" s="40"/>
      <c r="N937" s="2"/>
      <c r="O937" s="2"/>
    </row>
    <row r="938" spans="1:15" ht="13.5" customHeight="1" x14ac:dyDescent="0.25">
      <c r="A938" s="2"/>
      <c r="C938" s="2"/>
      <c r="I938" s="2"/>
      <c r="M938" s="40"/>
      <c r="N938" s="2"/>
      <c r="O938" s="2"/>
    </row>
    <row r="939" spans="1:15" ht="13.5" customHeight="1" x14ac:dyDescent="0.25">
      <c r="A939" s="2"/>
      <c r="C939" s="2"/>
      <c r="I939" s="2"/>
      <c r="M939" s="40"/>
      <c r="N939" s="2"/>
      <c r="O939" s="2"/>
    </row>
    <row r="940" spans="1:15" ht="13.5" customHeight="1" x14ac:dyDescent="0.25">
      <c r="A940" s="2"/>
      <c r="C940" s="2"/>
      <c r="I940" s="2"/>
      <c r="M940" s="40"/>
      <c r="N940" s="2"/>
      <c r="O940" s="2"/>
    </row>
    <row r="941" spans="1:15" ht="13.5" customHeight="1" x14ac:dyDescent="0.25">
      <c r="A941" s="2"/>
      <c r="C941" s="2"/>
      <c r="I941" s="2"/>
      <c r="M941" s="40"/>
      <c r="N941" s="2"/>
      <c r="O941" s="2"/>
    </row>
    <row r="942" spans="1:15" ht="13.5" customHeight="1" x14ac:dyDescent="0.25">
      <c r="A942" s="2"/>
      <c r="C942" s="2"/>
      <c r="I942" s="2"/>
      <c r="M942" s="40"/>
      <c r="N942" s="2"/>
      <c r="O942" s="2"/>
    </row>
    <row r="943" spans="1:15" ht="13.5" customHeight="1" x14ac:dyDescent="0.25">
      <c r="A943" s="2"/>
      <c r="C943" s="2"/>
      <c r="I943" s="2"/>
      <c r="M943" s="40"/>
      <c r="N943" s="2"/>
      <c r="O943" s="2"/>
    </row>
    <row r="944" spans="1:15" ht="13.5" customHeight="1" x14ac:dyDescent="0.25">
      <c r="A944" s="2"/>
      <c r="C944" s="2"/>
      <c r="I944" s="2"/>
      <c r="M944" s="40"/>
      <c r="N944" s="2"/>
      <c r="O944" s="2"/>
    </row>
    <row r="945" spans="1:15" ht="13.5" customHeight="1" x14ac:dyDescent="0.25">
      <c r="A945" s="2"/>
      <c r="C945" s="2"/>
      <c r="I945" s="2"/>
      <c r="M945" s="40"/>
      <c r="N945" s="2"/>
      <c r="O945" s="2"/>
    </row>
    <row r="946" spans="1:15" ht="13.5" customHeight="1" x14ac:dyDescent="0.25">
      <c r="A946" s="2"/>
      <c r="C946" s="2"/>
      <c r="I946" s="2"/>
      <c r="M946" s="40"/>
      <c r="N946" s="2"/>
      <c r="O946" s="2"/>
    </row>
    <row r="947" spans="1:15" ht="13.5" customHeight="1" x14ac:dyDescent="0.25">
      <c r="A947" s="2"/>
      <c r="C947" s="2"/>
      <c r="I947" s="2"/>
      <c r="M947" s="40"/>
      <c r="N947" s="2"/>
      <c r="O947" s="2"/>
    </row>
    <row r="948" spans="1:15" ht="13.5" customHeight="1" x14ac:dyDescent="0.25">
      <c r="A948" s="2"/>
      <c r="C948" s="2"/>
      <c r="I948" s="2"/>
      <c r="M948" s="40"/>
      <c r="N948" s="2"/>
      <c r="O948" s="2"/>
    </row>
    <row r="949" spans="1:15" ht="13.5" customHeight="1" x14ac:dyDescent="0.25">
      <c r="A949" s="2"/>
      <c r="C949" s="2"/>
      <c r="I949" s="2"/>
      <c r="M949" s="40"/>
      <c r="N949" s="2"/>
      <c r="O949" s="2"/>
    </row>
    <row r="950" spans="1:15" ht="13.5" customHeight="1" x14ac:dyDescent="0.25">
      <c r="A950" s="2"/>
      <c r="C950" s="2"/>
      <c r="I950" s="2"/>
      <c r="M950" s="40"/>
      <c r="N950" s="2"/>
      <c r="O950" s="2"/>
    </row>
    <row r="951" spans="1:15" ht="13.5" customHeight="1" x14ac:dyDescent="0.25">
      <c r="A951" s="2"/>
      <c r="C951" s="2"/>
      <c r="I951" s="2"/>
      <c r="M951" s="40"/>
      <c r="N951" s="2"/>
      <c r="O951" s="2"/>
    </row>
    <row r="952" spans="1:15" ht="13.5" customHeight="1" x14ac:dyDescent="0.25">
      <c r="A952" s="2"/>
      <c r="C952" s="2"/>
      <c r="I952" s="2"/>
      <c r="M952" s="40"/>
      <c r="N952" s="2"/>
      <c r="O952" s="2"/>
    </row>
    <row r="953" spans="1:15" ht="13.5" customHeight="1" x14ac:dyDescent="0.25">
      <c r="A953" s="2"/>
      <c r="C953" s="2"/>
      <c r="I953" s="2"/>
      <c r="M953" s="40"/>
      <c r="N953" s="2"/>
      <c r="O953" s="2"/>
    </row>
    <row r="954" spans="1:15" ht="13.5" customHeight="1" x14ac:dyDescent="0.25">
      <c r="A954" s="2"/>
      <c r="C954" s="2"/>
      <c r="I954" s="2"/>
      <c r="M954" s="40"/>
      <c r="N954" s="2"/>
      <c r="O954" s="2"/>
    </row>
    <row r="955" spans="1:15" ht="13.5" customHeight="1" x14ac:dyDescent="0.25">
      <c r="A955" s="2"/>
      <c r="C955" s="2"/>
      <c r="I955" s="2"/>
      <c r="M955" s="40"/>
      <c r="N955" s="2"/>
      <c r="O955" s="2"/>
    </row>
    <row r="956" spans="1:15" ht="13.5" customHeight="1" x14ac:dyDescent="0.25">
      <c r="A956" s="2"/>
      <c r="C956" s="2"/>
      <c r="I956" s="2"/>
      <c r="M956" s="40"/>
      <c r="N956" s="2"/>
      <c r="O956" s="2"/>
    </row>
    <row r="957" spans="1:15" ht="13.5" customHeight="1" x14ac:dyDescent="0.25">
      <c r="A957" s="2"/>
      <c r="C957" s="2"/>
      <c r="I957" s="2"/>
      <c r="M957" s="40"/>
      <c r="N957" s="2"/>
      <c r="O957" s="2"/>
    </row>
    <row r="958" spans="1:15" ht="13.5" customHeight="1" x14ac:dyDescent="0.25">
      <c r="A958" s="2"/>
      <c r="C958" s="2"/>
      <c r="I958" s="2"/>
      <c r="M958" s="40"/>
      <c r="N958" s="2"/>
      <c r="O958" s="2"/>
    </row>
    <row r="959" spans="1:15" ht="13.5" customHeight="1" x14ac:dyDescent="0.25">
      <c r="A959" s="2"/>
      <c r="C959" s="2"/>
      <c r="I959" s="2"/>
      <c r="M959" s="40"/>
      <c r="N959" s="2"/>
      <c r="O959" s="2"/>
    </row>
    <row r="960" spans="1:15" ht="13.5" customHeight="1" x14ac:dyDescent="0.25">
      <c r="A960" s="2"/>
      <c r="C960" s="2"/>
      <c r="I960" s="2"/>
      <c r="M960" s="40"/>
      <c r="N960" s="2"/>
      <c r="O960" s="2"/>
    </row>
    <row r="961" spans="1:15" ht="13.5" customHeight="1" x14ac:dyDescent="0.25">
      <c r="A961" s="2"/>
      <c r="C961" s="2"/>
      <c r="I961" s="2"/>
      <c r="M961" s="40"/>
      <c r="N961" s="2"/>
      <c r="O961" s="2"/>
    </row>
    <row r="962" spans="1:15" ht="13.5" customHeight="1" x14ac:dyDescent="0.25">
      <c r="A962" s="2"/>
      <c r="C962" s="2"/>
      <c r="I962" s="2"/>
      <c r="M962" s="40"/>
      <c r="N962" s="2"/>
      <c r="O962" s="2"/>
    </row>
    <row r="963" spans="1:15" ht="13.5" customHeight="1" x14ac:dyDescent="0.25">
      <c r="A963" s="2"/>
      <c r="C963" s="2"/>
      <c r="I963" s="2"/>
      <c r="M963" s="40"/>
      <c r="N963" s="2"/>
      <c r="O963" s="2"/>
    </row>
    <row r="964" spans="1:15" ht="13.5" customHeight="1" x14ac:dyDescent="0.25">
      <c r="A964" s="2"/>
      <c r="C964" s="2"/>
      <c r="I964" s="2"/>
      <c r="M964" s="40"/>
      <c r="N964" s="2"/>
      <c r="O964" s="2"/>
    </row>
    <row r="965" spans="1:15" ht="13.5" customHeight="1" x14ac:dyDescent="0.25">
      <c r="A965" s="2"/>
      <c r="C965" s="2"/>
      <c r="I965" s="2"/>
      <c r="M965" s="40"/>
      <c r="N965" s="2"/>
      <c r="O965" s="2"/>
    </row>
    <row r="966" spans="1:15" ht="13.5" customHeight="1" x14ac:dyDescent="0.25">
      <c r="A966" s="2"/>
      <c r="C966" s="2"/>
      <c r="I966" s="2"/>
      <c r="M966" s="40"/>
      <c r="N966" s="2"/>
      <c r="O966" s="2"/>
    </row>
    <row r="967" spans="1:15" ht="13.5" customHeight="1" x14ac:dyDescent="0.25">
      <c r="A967" s="2"/>
      <c r="C967" s="2"/>
      <c r="I967" s="2"/>
      <c r="M967" s="40"/>
      <c r="N967" s="2"/>
      <c r="O967" s="2"/>
    </row>
    <row r="968" spans="1:15" ht="13.5" customHeight="1" x14ac:dyDescent="0.25">
      <c r="A968" s="2"/>
      <c r="C968" s="2"/>
      <c r="I968" s="2"/>
      <c r="M968" s="40"/>
      <c r="N968" s="2"/>
      <c r="O968" s="2"/>
    </row>
    <row r="969" spans="1:15" ht="13.5" customHeight="1" x14ac:dyDescent="0.25">
      <c r="A969" s="2"/>
      <c r="C969" s="2"/>
      <c r="I969" s="2"/>
      <c r="M969" s="40"/>
      <c r="N969" s="2"/>
      <c r="O969" s="2"/>
    </row>
    <row r="970" spans="1:15" ht="13.5" customHeight="1" x14ac:dyDescent="0.25">
      <c r="A970" s="2"/>
      <c r="C970" s="2"/>
      <c r="I970" s="2"/>
      <c r="M970" s="40"/>
      <c r="N970" s="2"/>
      <c r="O970" s="2"/>
    </row>
    <row r="971" spans="1:15" ht="13.5" customHeight="1" x14ac:dyDescent="0.25">
      <c r="A971" s="2"/>
      <c r="C971" s="2"/>
      <c r="I971" s="2"/>
      <c r="M971" s="40"/>
      <c r="N971" s="2"/>
      <c r="O971" s="2"/>
    </row>
    <row r="972" spans="1:15" ht="13.5" customHeight="1" x14ac:dyDescent="0.25">
      <c r="A972" s="2"/>
      <c r="C972" s="2"/>
      <c r="I972" s="2"/>
      <c r="M972" s="40"/>
      <c r="N972" s="2"/>
      <c r="O972" s="2"/>
    </row>
    <row r="973" spans="1:15" ht="13.5" customHeight="1" x14ac:dyDescent="0.25">
      <c r="A973" s="2"/>
      <c r="C973" s="2"/>
      <c r="I973" s="2"/>
      <c r="M973" s="40"/>
      <c r="N973" s="2"/>
      <c r="O973" s="2"/>
    </row>
    <row r="974" spans="1:15" ht="13.5" customHeight="1" x14ac:dyDescent="0.25">
      <c r="A974" s="2"/>
      <c r="C974" s="2"/>
      <c r="I974" s="2"/>
      <c r="M974" s="40"/>
      <c r="N974" s="2"/>
      <c r="O974" s="2"/>
    </row>
    <row r="975" spans="1:15" ht="13.5" customHeight="1" x14ac:dyDescent="0.25">
      <c r="A975" s="2"/>
      <c r="C975" s="2"/>
      <c r="I975" s="2"/>
      <c r="M975" s="40"/>
      <c r="N975" s="2"/>
      <c r="O975" s="2"/>
    </row>
    <row r="976" spans="1:15" ht="13.5" customHeight="1" x14ac:dyDescent="0.25">
      <c r="A976" s="2"/>
      <c r="C976" s="2"/>
      <c r="I976" s="2"/>
      <c r="M976" s="40"/>
      <c r="N976" s="2"/>
      <c r="O976" s="2"/>
    </row>
    <row r="977" spans="1:15" ht="13.5" customHeight="1" x14ac:dyDescent="0.25">
      <c r="A977" s="2"/>
      <c r="C977" s="2"/>
      <c r="I977" s="2"/>
      <c r="M977" s="40"/>
      <c r="N977" s="2"/>
      <c r="O977" s="2"/>
    </row>
    <row r="978" spans="1:15" ht="13.5" customHeight="1" x14ac:dyDescent="0.25">
      <c r="A978" s="2"/>
      <c r="C978" s="2"/>
      <c r="I978" s="2"/>
      <c r="M978" s="40"/>
      <c r="N978" s="2"/>
      <c r="O978" s="2"/>
    </row>
    <row r="979" spans="1:15" ht="13.5" customHeight="1" x14ac:dyDescent="0.25">
      <c r="A979" s="2"/>
      <c r="C979" s="2"/>
      <c r="I979" s="2"/>
      <c r="M979" s="40"/>
      <c r="N979" s="2"/>
      <c r="O979" s="2"/>
    </row>
    <row r="980" spans="1:15" ht="13.5" customHeight="1" x14ac:dyDescent="0.25">
      <c r="A980" s="2"/>
      <c r="C980" s="2"/>
      <c r="I980" s="2"/>
      <c r="M980" s="40"/>
      <c r="N980" s="2"/>
      <c r="O980" s="2"/>
    </row>
    <row r="981" spans="1:15" ht="13.5" customHeight="1" x14ac:dyDescent="0.25">
      <c r="A981" s="2"/>
      <c r="C981" s="2"/>
      <c r="I981" s="2"/>
      <c r="M981" s="40"/>
      <c r="N981" s="2"/>
      <c r="O981" s="2"/>
    </row>
    <row r="982" spans="1:15" ht="13.5" customHeight="1" x14ac:dyDescent="0.25">
      <c r="A982" s="2"/>
      <c r="C982" s="2"/>
      <c r="I982" s="2"/>
      <c r="M982" s="40"/>
      <c r="N982" s="2"/>
      <c r="O982" s="2"/>
    </row>
    <row r="983" spans="1:15" ht="13.5" customHeight="1" x14ac:dyDescent="0.25">
      <c r="A983" s="2"/>
      <c r="C983" s="2"/>
      <c r="I983" s="2"/>
      <c r="M983" s="40"/>
      <c r="N983" s="2"/>
      <c r="O983" s="2"/>
    </row>
    <row r="984" spans="1:15" ht="13.5" customHeight="1" x14ac:dyDescent="0.25">
      <c r="A984" s="2"/>
      <c r="C984" s="2"/>
      <c r="I984" s="2"/>
      <c r="M984" s="40"/>
      <c r="N984" s="2"/>
      <c r="O984" s="2"/>
    </row>
    <row r="985" spans="1:15" ht="13.5" customHeight="1" x14ac:dyDescent="0.25">
      <c r="A985" s="2"/>
      <c r="C985" s="2"/>
      <c r="I985" s="2"/>
      <c r="M985" s="40"/>
      <c r="N985" s="2"/>
      <c r="O985" s="2"/>
    </row>
    <row r="986" spans="1:15" ht="13.5" customHeight="1" x14ac:dyDescent="0.25">
      <c r="A986" s="2"/>
      <c r="C986" s="2"/>
      <c r="I986" s="2"/>
      <c r="M986" s="40"/>
      <c r="N986" s="2"/>
      <c r="O986" s="2"/>
    </row>
    <row r="987" spans="1:15" ht="13.5" customHeight="1" x14ac:dyDescent="0.25">
      <c r="A987" s="2"/>
      <c r="C987" s="2"/>
      <c r="I987" s="2"/>
      <c r="M987" s="40"/>
      <c r="N987" s="2"/>
      <c r="O987" s="2"/>
    </row>
    <row r="988" spans="1:15" ht="13.5" customHeight="1" x14ac:dyDescent="0.25">
      <c r="A988" s="2"/>
      <c r="C988" s="2"/>
      <c r="I988" s="2"/>
      <c r="M988" s="40"/>
      <c r="N988" s="2"/>
      <c r="O988" s="2"/>
    </row>
    <row r="989" spans="1:15" ht="13.5" customHeight="1" x14ac:dyDescent="0.25">
      <c r="A989" s="2"/>
      <c r="C989" s="2"/>
      <c r="I989" s="2"/>
      <c r="M989" s="40"/>
      <c r="N989" s="2"/>
      <c r="O989" s="2"/>
    </row>
    <row r="990" spans="1:15" ht="13.5" customHeight="1" x14ac:dyDescent="0.25">
      <c r="A990" s="2"/>
      <c r="C990" s="2"/>
      <c r="I990" s="2"/>
      <c r="M990" s="40"/>
      <c r="N990" s="2"/>
      <c r="O990" s="2"/>
    </row>
    <row r="991" spans="1:15" ht="13.5" customHeight="1" x14ac:dyDescent="0.25">
      <c r="A991" s="2"/>
      <c r="C991" s="2"/>
      <c r="I991" s="2"/>
      <c r="M991" s="40"/>
      <c r="N991" s="2"/>
      <c r="O991" s="2"/>
    </row>
    <row r="992" spans="1:15" ht="13.5" customHeight="1" x14ac:dyDescent="0.25">
      <c r="A992" s="2"/>
      <c r="C992" s="2"/>
      <c r="I992" s="2"/>
      <c r="M992" s="40"/>
      <c r="N992" s="2"/>
      <c r="O992" s="2"/>
    </row>
    <row r="993" spans="1:15" ht="13.5" customHeight="1" x14ac:dyDescent="0.25">
      <c r="A993" s="2"/>
      <c r="C993" s="2"/>
      <c r="I993" s="2"/>
      <c r="M993" s="40"/>
      <c r="N993" s="2"/>
      <c r="O993" s="2"/>
    </row>
    <row r="994" spans="1:15" ht="13.5" customHeight="1" x14ac:dyDescent="0.25">
      <c r="A994" s="2"/>
      <c r="C994" s="2"/>
      <c r="I994" s="2"/>
      <c r="M994" s="40"/>
      <c r="N994" s="2"/>
      <c r="O994" s="2"/>
    </row>
    <row r="995" spans="1:15" ht="13.5" customHeight="1" x14ac:dyDescent="0.25">
      <c r="A995" s="2"/>
      <c r="C995" s="2"/>
      <c r="I995" s="2"/>
      <c r="M995" s="40"/>
      <c r="N995" s="2"/>
      <c r="O995" s="2"/>
    </row>
    <row r="996" spans="1:15" ht="13.5" customHeight="1" x14ac:dyDescent="0.25">
      <c r="A996" s="2"/>
      <c r="C996" s="2"/>
      <c r="I996" s="2"/>
      <c r="M996" s="40"/>
      <c r="N996" s="2"/>
      <c r="O996" s="2"/>
    </row>
    <row r="997" spans="1:15" ht="13.5" customHeight="1" x14ac:dyDescent="0.25">
      <c r="A997" s="2"/>
      <c r="C997" s="2"/>
      <c r="I997" s="2"/>
      <c r="M997" s="40"/>
      <c r="N997" s="2"/>
      <c r="O997" s="2"/>
    </row>
    <row r="998" spans="1:15" ht="13.5" customHeight="1" x14ac:dyDescent="0.25">
      <c r="A998" s="2"/>
      <c r="C998" s="2"/>
      <c r="I998" s="2"/>
      <c r="M998" s="40"/>
      <c r="N998" s="2"/>
      <c r="O998" s="2"/>
    </row>
    <row r="999" spans="1:15" ht="13.5" customHeight="1" x14ac:dyDescent="0.25">
      <c r="A999" s="2"/>
      <c r="C999" s="2"/>
      <c r="I999" s="2"/>
      <c r="M999" s="40"/>
      <c r="N999" s="2"/>
      <c r="O999" s="2"/>
    </row>
    <row r="1000" spans="1:15" ht="13.5" customHeight="1" x14ac:dyDescent="0.25">
      <c r="A1000" s="2"/>
      <c r="C1000" s="2"/>
      <c r="I1000" s="2"/>
      <c r="M1000" s="40"/>
      <c r="N1000" s="2"/>
      <c r="O1000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Q1:Q1000"/>
  <sheetViews>
    <sheetView workbookViewId="0">
      <selection activeCell="T14" sqref="T14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spans="17:17" ht="13.5" customHeight="1" x14ac:dyDescent="0.25">
      <c r="Q17" s="2" t="s">
        <v>47</v>
      </c>
    </row>
    <row r="18" spans="17:17" ht="13.5" customHeight="1" x14ac:dyDescent="0.25"/>
    <row r="19" spans="17:17" ht="13.5" customHeight="1" x14ac:dyDescent="0.25"/>
    <row r="20" spans="17:17" ht="13.5" customHeight="1" x14ac:dyDescent="0.25"/>
    <row r="21" spans="17:17" ht="13.5" customHeight="1" x14ac:dyDescent="0.25"/>
    <row r="22" spans="17:17" ht="13.5" customHeight="1" x14ac:dyDescent="0.25"/>
    <row r="23" spans="17:17" ht="13.5" customHeight="1" x14ac:dyDescent="0.25"/>
    <row r="24" spans="17:17" ht="13.5" customHeight="1" x14ac:dyDescent="0.25"/>
    <row r="25" spans="17:17" ht="13.5" customHeight="1" x14ac:dyDescent="0.25"/>
    <row r="26" spans="17:17" ht="13.5" customHeight="1" x14ac:dyDescent="0.25"/>
    <row r="27" spans="17:17" ht="13.5" customHeight="1" x14ac:dyDescent="0.25"/>
    <row r="28" spans="17:17" ht="13.5" customHeight="1" x14ac:dyDescent="0.25"/>
    <row r="29" spans="17:17" ht="13.5" customHeight="1" x14ac:dyDescent="0.25"/>
    <row r="30" spans="17:17" ht="13.5" customHeight="1" x14ac:dyDescent="0.25"/>
    <row r="31" spans="17:17" ht="13.5" customHeight="1" x14ac:dyDescent="0.25"/>
    <row r="32" spans="17:17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000"/>
  <sheetViews>
    <sheetView showGridLines="0" topLeftCell="A152" zoomScale="85" zoomScaleNormal="85" workbookViewId="0">
      <selection activeCell="D185" sqref="D185"/>
    </sheetView>
  </sheetViews>
  <sheetFormatPr defaultColWidth="12.42578125" defaultRowHeight="15" customHeight="1" x14ac:dyDescent="0.25"/>
  <cols>
    <col min="1" max="1" width="40.28515625" customWidth="1"/>
    <col min="2" max="2" width="14.140625" customWidth="1"/>
    <col min="3" max="3" width="8.42578125" customWidth="1"/>
    <col min="4" max="4" width="10.28515625" bestFit="1" customWidth="1"/>
    <col min="5" max="9" width="7.7109375" customWidth="1"/>
    <col min="10" max="10" width="15.42578125" customWidth="1"/>
    <col min="11" max="11" width="8.42578125" bestFit="1" customWidth="1"/>
    <col min="12" max="12" width="7.7109375" customWidth="1"/>
    <col min="13" max="13" width="2.85546875" customWidth="1"/>
    <col min="14" max="15" width="20.7109375" style="63" customWidth="1"/>
    <col min="16" max="17" width="18.140625" customWidth="1"/>
    <col min="18" max="26" width="7.7109375" customWidth="1"/>
  </cols>
  <sheetData>
    <row r="1" spans="1:17" ht="13.5" customHeight="1" x14ac:dyDescent="0.25">
      <c r="A1" s="1" t="s">
        <v>0</v>
      </c>
      <c r="B1" s="2"/>
      <c r="C1" s="2"/>
      <c r="D1" s="4" t="s">
        <v>3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2"/>
      <c r="M1" s="6"/>
      <c r="N1" s="63" t="s">
        <v>13</v>
      </c>
      <c r="P1" s="8"/>
      <c r="Q1" s="8"/>
    </row>
    <row r="2" spans="1:17" ht="13.5" customHeight="1" x14ac:dyDescent="0.25">
      <c r="A2" s="10" t="s">
        <v>16</v>
      </c>
      <c r="B2" s="2"/>
      <c r="C2" s="2"/>
      <c r="D2" s="11">
        <f>'S3-Data'!N12</f>
        <v>26299</v>
      </c>
      <c r="E2" s="12">
        <f t="shared" ref="E2:E181" si="0">YEAR(D2)</f>
        <v>1972</v>
      </c>
      <c r="F2" s="13">
        <f>'S3-Data'!O12/100</f>
        <v>7.11344E-2</v>
      </c>
      <c r="G2" s="14"/>
      <c r="H2" s="14"/>
      <c r="I2" s="2">
        <v>0</v>
      </c>
      <c r="J2" s="2"/>
      <c r="M2" s="6"/>
      <c r="N2" s="63" t="s">
        <v>20</v>
      </c>
      <c r="P2" s="8"/>
      <c r="Q2" s="8"/>
    </row>
    <row r="3" spans="1:17" ht="13.5" customHeight="1" x14ac:dyDescent="0.25">
      <c r="A3" s="2"/>
      <c r="B3" s="2"/>
      <c r="C3" s="2"/>
      <c r="D3" s="11">
        <f>'S3-Data'!N13</f>
        <v>26390</v>
      </c>
      <c r="E3" s="12">
        <f t="shared" si="0"/>
        <v>1972</v>
      </c>
      <c r="F3" s="13">
        <f>'S3-Data'!O13/100</f>
        <v>9.1572200000000006E-2</v>
      </c>
      <c r="G3" s="14"/>
      <c r="H3" s="14"/>
      <c r="I3" s="2">
        <v>0</v>
      </c>
      <c r="J3" s="1" t="s">
        <v>8</v>
      </c>
      <c r="K3" s="19">
        <f>AVERAGEIFS(F:F,E:E,"&gt;=1976",E:E,"&lt;=2006")</f>
        <v>3.1782604838709691E-2</v>
      </c>
      <c r="M3" s="6"/>
      <c r="N3" s="63" t="s">
        <v>27</v>
      </c>
      <c r="P3" s="8"/>
      <c r="Q3" s="8"/>
    </row>
    <row r="4" spans="1:17" ht="13.5" customHeight="1" x14ac:dyDescent="0.25">
      <c r="A4" s="2" t="s">
        <v>28</v>
      </c>
      <c r="B4" s="2"/>
      <c r="C4" s="2"/>
      <c r="D4" s="11">
        <f>'S3-Data'!N14</f>
        <v>26481</v>
      </c>
      <c r="E4" s="12">
        <f t="shared" si="0"/>
        <v>1972</v>
      </c>
      <c r="F4" s="13">
        <f>'S3-Data'!O14/100</f>
        <v>3.6695100000000001E-2</v>
      </c>
      <c r="G4" s="14"/>
      <c r="H4" s="14"/>
      <c r="I4" s="2">
        <v>0</v>
      </c>
      <c r="J4" s="1" t="s">
        <v>279</v>
      </c>
      <c r="K4" s="19">
        <f>AVERAGEIFS(F:F,E:E,"&gt;=2007",E:E,"&lt;=2017")</f>
        <v>1.4270193023255813E-2</v>
      </c>
      <c r="M4" s="6"/>
      <c r="N4" s="63" t="s">
        <v>31</v>
      </c>
      <c r="P4" s="8"/>
      <c r="Q4" s="8"/>
    </row>
    <row r="5" spans="1:17" ht="13.5" customHeight="1" x14ac:dyDescent="0.25">
      <c r="A5" s="2" t="s">
        <v>32</v>
      </c>
      <c r="B5" s="2"/>
      <c r="C5" s="2"/>
      <c r="D5" s="11">
        <f>'S3-Data'!N15</f>
        <v>26573</v>
      </c>
      <c r="E5" s="12">
        <f t="shared" si="0"/>
        <v>1972</v>
      </c>
      <c r="F5" s="13">
        <f>'S3-Data'!O15/100</f>
        <v>6.5878900000000004E-2</v>
      </c>
      <c r="G5" s="14"/>
      <c r="H5" s="14"/>
      <c r="I5" s="2">
        <v>0</v>
      </c>
      <c r="J5" s="1"/>
      <c r="M5" s="6"/>
      <c r="N5" s="63" t="s">
        <v>33</v>
      </c>
      <c r="P5" s="8"/>
      <c r="Q5" s="8"/>
    </row>
    <row r="6" spans="1:17" ht="13.5" customHeight="1" x14ac:dyDescent="0.25">
      <c r="A6" s="2" t="s">
        <v>34</v>
      </c>
      <c r="B6" s="2"/>
      <c r="C6" s="2"/>
      <c r="D6" s="11">
        <f>'S3-Data'!N16</f>
        <v>26665</v>
      </c>
      <c r="E6" s="12">
        <f t="shared" si="0"/>
        <v>1973</v>
      </c>
      <c r="F6" s="13">
        <f>'S3-Data'!O16/100</f>
        <v>9.7280400000000003E-2</v>
      </c>
      <c r="G6" s="14"/>
      <c r="H6" s="14"/>
      <c r="I6" s="2">
        <v>0</v>
      </c>
      <c r="J6" s="2"/>
      <c r="M6" s="6"/>
      <c r="N6" s="63" t="s">
        <v>35</v>
      </c>
      <c r="P6" s="8"/>
      <c r="Q6" s="8"/>
    </row>
    <row r="7" spans="1:17" ht="13.5" customHeight="1" x14ac:dyDescent="0.25">
      <c r="A7" s="2" t="s">
        <v>25</v>
      </c>
      <c r="B7" s="2"/>
      <c r="C7" s="2"/>
      <c r="D7" s="11">
        <f>'S3-Data'!N17</f>
        <v>26755</v>
      </c>
      <c r="E7" s="12">
        <f t="shared" si="0"/>
        <v>1973</v>
      </c>
      <c r="F7" s="13">
        <f>'S3-Data'!O17/100</f>
        <v>4.5095299999999998E-2</v>
      </c>
      <c r="G7" s="14"/>
      <c r="H7" s="14"/>
      <c r="I7" s="2">
        <v>0</v>
      </c>
      <c r="J7" s="2"/>
      <c r="M7" s="6"/>
      <c r="P7" s="8"/>
      <c r="Q7" s="8"/>
    </row>
    <row r="8" spans="1:17" ht="13.5" customHeight="1" x14ac:dyDescent="0.25">
      <c r="A8" s="20" t="str">
        <f>HYPERLINK("http://research.stlouisfed.org/fred2/series/GDPC1","http://research.stlouisfed.org/fred2/series/GDPC1")</f>
        <v>http://research.stlouisfed.org/fred2/series/GDPC1</v>
      </c>
      <c r="B8" s="2"/>
      <c r="C8" s="2"/>
      <c r="D8" s="11">
        <f>'S3-Data'!N18</f>
        <v>26846</v>
      </c>
      <c r="E8" s="12">
        <f t="shared" si="0"/>
        <v>1973</v>
      </c>
      <c r="F8" s="13">
        <f>'S3-Data'!O18/100</f>
        <v>-2.1795200000000001E-2</v>
      </c>
      <c r="G8" s="14"/>
      <c r="H8" s="14"/>
      <c r="I8" s="2">
        <v>0</v>
      </c>
      <c r="J8" s="2"/>
      <c r="M8" s="6"/>
      <c r="N8" s="63" t="s">
        <v>36</v>
      </c>
      <c r="O8" s="63" t="s">
        <v>37</v>
      </c>
      <c r="P8" s="8"/>
      <c r="Q8" s="8"/>
    </row>
    <row r="9" spans="1:17" ht="13.5" customHeight="1" x14ac:dyDescent="0.25">
      <c r="A9" s="2"/>
      <c r="B9" s="2"/>
      <c r="C9" s="2"/>
      <c r="D9" s="11">
        <f>'S3-Data'!N19</f>
        <v>26938</v>
      </c>
      <c r="E9" s="12">
        <f t="shared" si="0"/>
        <v>1973</v>
      </c>
      <c r="F9" s="13">
        <f>'S3-Data'!O19/100</f>
        <v>3.7124000000000004E-2</v>
      </c>
      <c r="G9" s="14"/>
      <c r="H9" s="14"/>
      <c r="I9" s="2">
        <v>0</v>
      </c>
      <c r="J9" s="2"/>
      <c r="M9" s="6"/>
      <c r="P9" s="8"/>
      <c r="Q9" s="8"/>
    </row>
    <row r="10" spans="1:17" ht="13.5" customHeight="1" x14ac:dyDescent="0.25">
      <c r="A10" s="2" t="s">
        <v>38</v>
      </c>
      <c r="B10" s="2"/>
      <c r="C10" s="2"/>
      <c r="D10" s="11">
        <f>'S3-Data'!N20</f>
        <v>27030</v>
      </c>
      <c r="E10" s="12">
        <f t="shared" si="0"/>
        <v>1974</v>
      </c>
      <c r="F10" s="13">
        <f>'S3-Data'!O20/100</f>
        <v>-3.3364499999999998E-2</v>
      </c>
      <c r="G10" s="14"/>
      <c r="H10" s="14"/>
      <c r="I10" s="2">
        <v>0</v>
      </c>
      <c r="J10" s="2"/>
      <c r="M10" s="6"/>
      <c r="N10" s="63" t="s">
        <v>39</v>
      </c>
      <c r="P10" s="8"/>
      <c r="Q10" s="8"/>
    </row>
    <row r="11" spans="1:17" ht="13.5" customHeight="1" x14ac:dyDescent="0.25">
      <c r="A11" s="2" t="s">
        <v>40</v>
      </c>
      <c r="B11" s="2"/>
      <c r="C11" s="2"/>
      <c r="D11" s="11">
        <f>'S3-Data'!N21</f>
        <v>27120</v>
      </c>
      <c r="E11" s="12">
        <f t="shared" si="0"/>
        <v>1974</v>
      </c>
      <c r="F11" s="13">
        <f>'S3-Data'!O21/100</f>
        <v>1.05019E-2</v>
      </c>
      <c r="G11" s="14"/>
      <c r="H11" s="14"/>
      <c r="I11" s="2">
        <v>0</v>
      </c>
      <c r="J11" s="2"/>
      <c r="M11" s="6"/>
      <c r="N11" s="63" t="s">
        <v>41</v>
      </c>
      <c r="O11" s="63" t="s">
        <v>36</v>
      </c>
      <c r="P11" s="8"/>
      <c r="Q11" s="8"/>
    </row>
    <row r="12" spans="1:17" ht="13.5" customHeight="1" x14ac:dyDescent="0.25">
      <c r="A12" s="2" t="s">
        <v>42</v>
      </c>
      <c r="B12" s="2"/>
      <c r="C12" s="2"/>
      <c r="D12" s="11">
        <f>'S3-Data'!N22</f>
        <v>27211</v>
      </c>
      <c r="E12" s="12">
        <f t="shared" si="0"/>
        <v>1974</v>
      </c>
      <c r="F12" s="13">
        <f>'S3-Data'!O22/100</f>
        <v>-3.8917099999999996E-2</v>
      </c>
      <c r="G12" s="14"/>
      <c r="H12" s="14"/>
      <c r="I12" s="2">
        <v>0</v>
      </c>
      <c r="J12" s="2"/>
      <c r="M12" s="6"/>
      <c r="N12" s="64">
        <v>26299</v>
      </c>
      <c r="O12" s="65">
        <v>7.1134399999999998</v>
      </c>
      <c r="P12" s="8"/>
      <c r="Q12" s="8"/>
    </row>
    <row r="13" spans="1:17" ht="13.5" customHeight="1" x14ac:dyDescent="0.25">
      <c r="A13" s="2" t="s">
        <v>43</v>
      </c>
      <c r="B13" s="2"/>
      <c r="C13" s="2"/>
      <c r="D13" s="11">
        <f>'S3-Data'!N23</f>
        <v>27303</v>
      </c>
      <c r="E13" s="12">
        <f t="shared" si="0"/>
        <v>1974</v>
      </c>
      <c r="F13" s="13">
        <f>'S3-Data'!O23/100</f>
        <v>-1.6030800000000001E-2</v>
      </c>
      <c r="G13" s="14"/>
      <c r="H13" s="14"/>
      <c r="I13" s="2">
        <v>0</v>
      </c>
      <c r="J13" s="2"/>
      <c r="M13" s="6"/>
      <c r="N13" s="64">
        <v>26390</v>
      </c>
      <c r="O13" s="65">
        <v>9.1572200000000006</v>
      </c>
      <c r="P13" s="8"/>
      <c r="Q13" s="8"/>
    </row>
    <row r="14" spans="1:17" ht="13.5" customHeight="1" x14ac:dyDescent="0.25">
      <c r="A14" s="2" t="s">
        <v>44</v>
      </c>
      <c r="B14" s="2"/>
      <c r="C14" s="2"/>
      <c r="D14" s="11">
        <f>'S3-Data'!N24</f>
        <v>27395</v>
      </c>
      <c r="E14" s="12">
        <f t="shared" si="0"/>
        <v>1975</v>
      </c>
      <c r="F14" s="13">
        <f>'S3-Data'!O24/100</f>
        <v>-4.8619799999999998E-2</v>
      </c>
      <c r="G14" s="14"/>
      <c r="H14" s="14"/>
      <c r="I14" s="2">
        <v>0</v>
      </c>
      <c r="J14" s="2"/>
      <c r="M14" s="6"/>
      <c r="N14" s="64">
        <v>26481</v>
      </c>
      <c r="O14" s="65">
        <v>3.6695099999999998</v>
      </c>
      <c r="P14" s="8"/>
      <c r="Q14" s="8"/>
    </row>
    <row r="15" spans="1:17" ht="13.5" customHeight="1" x14ac:dyDescent="0.25">
      <c r="A15" s="2" t="s">
        <v>45</v>
      </c>
      <c r="B15" s="2"/>
      <c r="C15" s="2"/>
      <c r="D15" s="11">
        <f>'S3-Data'!N25</f>
        <v>27485</v>
      </c>
      <c r="E15" s="12">
        <f t="shared" si="0"/>
        <v>1975</v>
      </c>
      <c r="F15" s="13">
        <f>'S3-Data'!O25/100</f>
        <v>3.07002E-2</v>
      </c>
      <c r="G15" s="14"/>
      <c r="H15" s="14"/>
      <c r="I15" s="2">
        <v>0</v>
      </c>
      <c r="J15" s="2"/>
      <c r="M15" s="6"/>
      <c r="N15" s="64">
        <v>26573</v>
      </c>
      <c r="O15" s="65">
        <v>6.5878899999999998</v>
      </c>
      <c r="P15" s="8"/>
      <c r="Q15" s="8"/>
    </row>
    <row r="16" spans="1:17" ht="13.5" customHeight="1" x14ac:dyDescent="0.25">
      <c r="A16" s="2"/>
      <c r="B16" s="2"/>
      <c r="C16" s="2"/>
      <c r="D16" s="11">
        <f>'S3-Data'!N26</f>
        <v>27576</v>
      </c>
      <c r="E16" s="12">
        <f t="shared" si="0"/>
        <v>1975</v>
      </c>
      <c r="F16" s="13">
        <f>'S3-Data'!O26/100</f>
        <v>6.5563900000000008E-2</v>
      </c>
      <c r="G16" s="14"/>
      <c r="H16" s="14"/>
      <c r="I16" s="2">
        <v>0</v>
      </c>
      <c r="J16" s="2"/>
      <c r="M16" s="6"/>
      <c r="N16" s="64">
        <v>26665</v>
      </c>
      <c r="O16" s="65">
        <v>9.72804</v>
      </c>
      <c r="P16" s="8"/>
      <c r="Q16" s="8"/>
    </row>
    <row r="17" spans="1:17" ht="13.5" customHeight="1" x14ac:dyDescent="0.25">
      <c r="A17" s="2"/>
      <c r="B17" s="2"/>
      <c r="C17" s="2"/>
      <c r="D17" s="11">
        <f>'S3-Data'!N27</f>
        <v>27668</v>
      </c>
      <c r="E17" s="12">
        <f t="shared" si="0"/>
        <v>1975</v>
      </c>
      <c r="F17" s="13">
        <f>'S3-Data'!O27/100</f>
        <v>5.3566399999999993E-2</v>
      </c>
      <c r="G17" s="14"/>
      <c r="H17" s="14"/>
      <c r="I17" s="2">
        <v>0</v>
      </c>
      <c r="J17" s="2"/>
      <c r="M17" s="6"/>
      <c r="N17" s="64">
        <v>26755</v>
      </c>
      <c r="O17" s="65">
        <v>4.5095299999999998</v>
      </c>
      <c r="P17" s="8"/>
      <c r="Q17" s="8"/>
    </row>
    <row r="18" spans="1:17" ht="13.5" customHeight="1" x14ac:dyDescent="0.25">
      <c r="A18" s="2"/>
      <c r="B18" s="2"/>
      <c r="C18" s="2"/>
      <c r="D18" s="11">
        <f>'S3-Data'!N28</f>
        <v>27760</v>
      </c>
      <c r="E18" s="12">
        <f t="shared" si="0"/>
        <v>1976</v>
      </c>
      <c r="F18" s="13">
        <f>'S3-Data'!O28/100</f>
        <v>8.9322100000000001E-2</v>
      </c>
      <c r="G18" s="14"/>
      <c r="H18" s="14"/>
      <c r="I18" s="2">
        <v>0</v>
      </c>
      <c r="J18" s="2"/>
      <c r="M18" s="6"/>
      <c r="N18" s="64">
        <v>26846</v>
      </c>
      <c r="O18" s="65">
        <v>-2.1795200000000001</v>
      </c>
      <c r="P18" s="8"/>
      <c r="Q18" s="8"/>
    </row>
    <row r="19" spans="1:17" ht="13.5" customHeight="1" x14ac:dyDescent="0.25">
      <c r="A19" s="2"/>
      <c r="B19" s="2"/>
      <c r="C19" s="2"/>
      <c r="D19" s="11">
        <f>'S3-Data'!N29</f>
        <v>27851</v>
      </c>
      <c r="E19" s="12">
        <f t="shared" si="0"/>
        <v>1976</v>
      </c>
      <c r="F19" s="13">
        <f>'S3-Data'!O29/100</f>
        <v>3.0109300000000002E-2</v>
      </c>
      <c r="G19" s="13">
        <f t="shared" ref="G19:G141" si="1">$K$3</f>
        <v>3.1782604838709691E-2</v>
      </c>
      <c r="H19" s="14"/>
      <c r="I19" s="2">
        <v>0</v>
      </c>
      <c r="J19" s="2"/>
      <c r="M19" s="6"/>
      <c r="N19" s="64">
        <v>26938</v>
      </c>
      <c r="O19" s="65">
        <v>3.7124000000000001</v>
      </c>
      <c r="P19" s="8"/>
      <c r="Q19" s="8"/>
    </row>
    <row r="20" spans="1:17" ht="13.5" customHeight="1" x14ac:dyDescent="0.25">
      <c r="A20" s="2"/>
      <c r="B20" s="2"/>
      <c r="C20" s="2"/>
      <c r="D20" s="11">
        <f>'S3-Data'!N30</f>
        <v>27942</v>
      </c>
      <c r="E20" s="12">
        <f t="shared" si="0"/>
        <v>1976</v>
      </c>
      <c r="F20" s="13">
        <f>'S3-Data'!O30/100</f>
        <v>2.0287000000000003E-2</v>
      </c>
      <c r="G20" s="13">
        <f t="shared" si="1"/>
        <v>3.1782604838709691E-2</v>
      </c>
      <c r="H20" s="14"/>
      <c r="I20" s="2">
        <v>0</v>
      </c>
      <c r="J20" s="2"/>
      <c r="M20" s="6"/>
      <c r="N20" s="64">
        <v>27030</v>
      </c>
      <c r="O20" s="65">
        <v>-3.3364500000000001</v>
      </c>
      <c r="P20" s="8"/>
      <c r="Q20" s="8"/>
    </row>
    <row r="21" spans="1:17" ht="13.5" customHeight="1" x14ac:dyDescent="0.25">
      <c r="A21" s="2"/>
      <c r="B21" s="2"/>
      <c r="C21" s="2"/>
      <c r="D21" s="11">
        <f>'S3-Data'!N31</f>
        <v>28034</v>
      </c>
      <c r="E21" s="12">
        <f t="shared" si="0"/>
        <v>1976</v>
      </c>
      <c r="F21" s="13">
        <f>'S3-Data'!O31/100</f>
        <v>2.9911E-2</v>
      </c>
      <c r="G21" s="13">
        <f t="shared" si="1"/>
        <v>3.1782604838709691E-2</v>
      </c>
      <c r="H21" s="14"/>
      <c r="I21" s="2">
        <v>0</v>
      </c>
      <c r="J21" s="2"/>
      <c r="M21" s="6"/>
      <c r="N21" s="64">
        <v>27120</v>
      </c>
      <c r="O21" s="65">
        <v>1.05019</v>
      </c>
      <c r="P21" s="8"/>
      <c r="Q21" s="8"/>
    </row>
    <row r="22" spans="1:17" ht="13.5" customHeight="1" x14ac:dyDescent="0.25">
      <c r="A22" s="2"/>
      <c r="B22" s="2"/>
      <c r="C22" s="2"/>
      <c r="D22" s="11">
        <f>'S3-Data'!N32</f>
        <v>28126</v>
      </c>
      <c r="E22" s="12">
        <f t="shared" si="0"/>
        <v>1977</v>
      </c>
      <c r="F22" s="13">
        <f>'S3-Data'!O32/100</f>
        <v>4.6271899999999998E-2</v>
      </c>
      <c r="G22" s="13">
        <f t="shared" si="1"/>
        <v>3.1782604838709691E-2</v>
      </c>
      <c r="H22" s="14"/>
      <c r="I22" s="2">
        <v>0</v>
      </c>
      <c r="J22" s="2"/>
      <c r="M22" s="6"/>
      <c r="N22" s="64">
        <v>27211</v>
      </c>
      <c r="O22" s="65">
        <v>-3.8917099999999998</v>
      </c>
      <c r="P22" s="8"/>
      <c r="Q22" s="8"/>
    </row>
    <row r="23" spans="1:17" ht="13.5" customHeight="1" x14ac:dyDescent="0.25">
      <c r="A23" s="2"/>
      <c r="B23" s="2"/>
      <c r="C23" s="2"/>
      <c r="D23" s="11">
        <f>'S3-Data'!N33</f>
        <v>28216</v>
      </c>
      <c r="E23" s="12">
        <f t="shared" si="0"/>
        <v>1977</v>
      </c>
      <c r="F23" s="13">
        <f>'S3-Data'!O33/100</f>
        <v>7.7745400000000006E-2</v>
      </c>
      <c r="G23" s="13">
        <f t="shared" si="1"/>
        <v>3.1782604838709691E-2</v>
      </c>
      <c r="H23" s="14"/>
      <c r="I23" s="2">
        <v>0</v>
      </c>
      <c r="J23" s="2"/>
      <c r="M23" s="6"/>
      <c r="N23" s="64">
        <v>27303</v>
      </c>
      <c r="O23" s="65">
        <v>-1.6030800000000001</v>
      </c>
      <c r="P23" s="8"/>
      <c r="Q23" s="8"/>
    </row>
    <row r="24" spans="1:17" ht="13.5" customHeight="1" x14ac:dyDescent="0.25">
      <c r="A24" s="2"/>
      <c r="B24" s="2"/>
      <c r="C24" s="2"/>
      <c r="D24" s="11">
        <f>'S3-Data'!N34</f>
        <v>28307</v>
      </c>
      <c r="E24" s="12">
        <f t="shared" si="0"/>
        <v>1977</v>
      </c>
      <c r="F24" s="13">
        <f>'S3-Data'!O34/100</f>
        <v>7.0147000000000001E-2</v>
      </c>
      <c r="G24" s="13">
        <f t="shared" si="1"/>
        <v>3.1782604838709691E-2</v>
      </c>
      <c r="H24" s="14"/>
      <c r="I24" s="2">
        <v>0</v>
      </c>
      <c r="J24" s="2"/>
      <c r="M24" s="6"/>
      <c r="N24" s="64">
        <v>27395</v>
      </c>
      <c r="O24" s="65">
        <v>-4.86198</v>
      </c>
      <c r="P24" s="8"/>
      <c r="Q24" s="8"/>
    </row>
    <row r="25" spans="1:17" ht="13.5" customHeight="1" x14ac:dyDescent="0.25">
      <c r="A25" s="2"/>
      <c r="B25" s="2"/>
      <c r="C25" s="2"/>
      <c r="D25" s="11">
        <f>'S3-Data'!N35</f>
        <v>28399</v>
      </c>
      <c r="E25" s="12">
        <f t="shared" si="0"/>
        <v>1977</v>
      </c>
      <c r="F25" s="13">
        <f>'S3-Data'!O35/100</f>
        <v>4.2009999999999997E-4</v>
      </c>
      <c r="G25" s="13">
        <f t="shared" si="1"/>
        <v>3.1782604838709691E-2</v>
      </c>
      <c r="H25" s="14"/>
      <c r="I25" s="2">
        <v>0</v>
      </c>
      <c r="J25" s="2"/>
      <c r="M25" s="6"/>
      <c r="N25" s="64">
        <v>27485</v>
      </c>
      <c r="O25" s="65">
        <v>3.07002</v>
      </c>
      <c r="P25" s="8"/>
      <c r="Q25" s="8"/>
    </row>
    <row r="26" spans="1:17" ht="13.5" customHeight="1" x14ac:dyDescent="0.25">
      <c r="A26" s="2"/>
      <c r="B26" s="2"/>
      <c r="C26" s="2"/>
      <c r="D26" s="11">
        <f>'S3-Data'!N36</f>
        <v>28491</v>
      </c>
      <c r="E26" s="12">
        <f t="shared" si="0"/>
        <v>1978</v>
      </c>
      <c r="F26" s="13">
        <f>'S3-Data'!O36/100</f>
        <v>1.3893599999999999E-2</v>
      </c>
      <c r="G26" s="13">
        <f t="shared" si="1"/>
        <v>3.1782604838709691E-2</v>
      </c>
      <c r="H26" s="14"/>
      <c r="I26" s="2">
        <v>0</v>
      </c>
      <c r="J26" s="2"/>
      <c r="M26" s="6"/>
      <c r="N26" s="64">
        <v>27576</v>
      </c>
      <c r="O26" s="65">
        <v>6.5563900000000004</v>
      </c>
      <c r="P26" s="8"/>
      <c r="Q26" s="8"/>
    </row>
    <row r="27" spans="1:17" ht="13.5" customHeight="1" x14ac:dyDescent="0.25">
      <c r="A27" s="2"/>
      <c r="B27" s="2"/>
      <c r="C27" s="2"/>
      <c r="D27" s="11">
        <f>'S3-Data'!N37</f>
        <v>28581</v>
      </c>
      <c r="E27" s="12">
        <f t="shared" si="0"/>
        <v>1978</v>
      </c>
      <c r="F27" s="13">
        <f>'S3-Data'!O37/100</f>
        <v>0.1525745</v>
      </c>
      <c r="G27" s="13">
        <f t="shared" si="1"/>
        <v>3.1782604838709691E-2</v>
      </c>
      <c r="H27" s="14"/>
      <c r="I27" s="2">
        <v>0</v>
      </c>
      <c r="J27" s="2"/>
      <c r="M27" s="6"/>
      <c r="N27" s="64">
        <v>27668</v>
      </c>
      <c r="O27" s="65">
        <v>5.3566399999999996</v>
      </c>
      <c r="P27" s="8"/>
      <c r="Q27" s="8"/>
    </row>
    <row r="28" spans="1:17" ht="13.5" customHeight="1" x14ac:dyDescent="0.25">
      <c r="A28" s="2"/>
      <c r="B28" s="2"/>
      <c r="C28" s="2"/>
      <c r="D28" s="11">
        <f>'S3-Data'!N38</f>
        <v>28672</v>
      </c>
      <c r="E28" s="12">
        <f t="shared" si="0"/>
        <v>1978</v>
      </c>
      <c r="F28" s="13">
        <f>'S3-Data'!O38/100</f>
        <v>3.8926599999999999E-2</v>
      </c>
      <c r="G28" s="13">
        <f t="shared" si="1"/>
        <v>3.1782604838709691E-2</v>
      </c>
      <c r="H28" s="14"/>
      <c r="I28" s="2">
        <v>0</v>
      </c>
      <c r="J28" s="2"/>
      <c r="M28" s="6"/>
      <c r="N28" s="64">
        <v>27760</v>
      </c>
      <c r="O28" s="65">
        <v>8.9322099999999995</v>
      </c>
      <c r="P28" s="8"/>
      <c r="Q28" s="8"/>
    </row>
    <row r="29" spans="1:17" ht="13.5" customHeight="1" x14ac:dyDescent="0.25">
      <c r="A29" s="2"/>
      <c r="B29" s="2"/>
      <c r="C29" s="2"/>
      <c r="D29" s="11">
        <f>'S3-Data'!N39</f>
        <v>28764</v>
      </c>
      <c r="E29" s="12">
        <f t="shared" si="0"/>
        <v>1978</v>
      </c>
      <c r="F29" s="13">
        <f>'S3-Data'!O39/100</f>
        <v>5.32925E-2</v>
      </c>
      <c r="G29" s="13">
        <f t="shared" si="1"/>
        <v>3.1782604838709691E-2</v>
      </c>
      <c r="H29" s="14"/>
      <c r="I29" s="2">
        <v>0</v>
      </c>
      <c r="J29" s="2"/>
      <c r="M29" s="6"/>
      <c r="N29" s="64">
        <v>27851</v>
      </c>
      <c r="O29" s="65">
        <v>3.0109300000000001</v>
      </c>
      <c r="P29" s="8"/>
      <c r="Q29" s="8"/>
    </row>
    <row r="30" spans="1:17" ht="13.5" customHeight="1" x14ac:dyDescent="0.25">
      <c r="A30" s="2"/>
      <c r="B30" s="2"/>
      <c r="C30" s="2"/>
      <c r="D30" s="11">
        <f>'S3-Data'!N40</f>
        <v>28856</v>
      </c>
      <c r="E30" s="12">
        <f t="shared" si="0"/>
        <v>1979</v>
      </c>
      <c r="F30" s="13">
        <f>'S3-Data'!O40/100</f>
        <v>7.9393999999999992E-3</v>
      </c>
      <c r="G30" s="13">
        <f t="shared" si="1"/>
        <v>3.1782604838709691E-2</v>
      </c>
      <c r="H30" s="14"/>
      <c r="I30" s="2">
        <v>0</v>
      </c>
      <c r="J30" s="2"/>
      <c r="M30" s="6"/>
      <c r="N30" s="64">
        <v>27942</v>
      </c>
      <c r="O30" s="65">
        <v>2.0287000000000002</v>
      </c>
      <c r="P30" s="8"/>
      <c r="Q30" s="8"/>
    </row>
    <row r="31" spans="1:17" ht="13.5" customHeight="1" x14ac:dyDescent="0.25">
      <c r="A31" s="2"/>
      <c r="B31" s="2"/>
      <c r="C31" s="2"/>
      <c r="D31" s="11">
        <f>'S3-Data'!N41</f>
        <v>28946</v>
      </c>
      <c r="E31" s="12">
        <f t="shared" si="0"/>
        <v>1979</v>
      </c>
      <c r="F31" s="13">
        <f>'S3-Data'!O41/100</f>
        <v>4.8396000000000003E-3</v>
      </c>
      <c r="G31" s="13">
        <f t="shared" si="1"/>
        <v>3.1782604838709691E-2</v>
      </c>
      <c r="H31" s="14"/>
      <c r="I31" s="2">
        <v>0</v>
      </c>
      <c r="J31" s="2"/>
      <c r="M31" s="6"/>
      <c r="N31" s="64">
        <v>28034</v>
      </c>
      <c r="O31" s="65">
        <v>2.9910999999999999</v>
      </c>
      <c r="P31" s="8"/>
      <c r="Q31" s="8"/>
    </row>
    <row r="32" spans="1:17" ht="13.5" customHeight="1" x14ac:dyDescent="0.25">
      <c r="A32" s="2"/>
      <c r="B32" s="2"/>
      <c r="C32" s="2"/>
      <c r="D32" s="11">
        <f>'S3-Data'!N42</f>
        <v>29037</v>
      </c>
      <c r="E32" s="12">
        <f t="shared" si="0"/>
        <v>1979</v>
      </c>
      <c r="F32" s="13">
        <f>'S3-Data'!O42/100</f>
        <v>2.8619099999999998E-2</v>
      </c>
      <c r="G32" s="13">
        <f t="shared" si="1"/>
        <v>3.1782604838709691E-2</v>
      </c>
      <c r="H32" s="14"/>
      <c r="I32" s="2">
        <v>0</v>
      </c>
      <c r="J32" s="2"/>
      <c r="M32" s="6"/>
      <c r="N32" s="64">
        <v>28126</v>
      </c>
      <c r="O32" s="65">
        <v>4.6271899999999997</v>
      </c>
      <c r="P32" s="8"/>
      <c r="Q32" s="8"/>
    </row>
    <row r="33" spans="1:17" ht="13.5" customHeight="1" x14ac:dyDescent="0.25">
      <c r="A33" s="2"/>
      <c r="B33" s="2"/>
      <c r="C33" s="2"/>
      <c r="D33" s="11">
        <f>'S3-Data'!N43</f>
        <v>29129</v>
      </c>
      <c r="E33" s="12">
        <f t="shared" si="0"/>
        <v>1979</v>
      </c>
      <c r="F33" s="13">
        <f>'S3-Data'!O43/100</f>
        <v>1.0342E-2</v>
      </c>
      <c r="G33" s="13">
        <f t="shared" si="1"/>
        <v>3.1782604838709691E-2</v>
      </c>
      <c r="H33" s="14"/>
      <c r="I33" s="2">
        <v>0</v>
      </c>
      <c r="J33" s="2"/>
      <c r="M33" s="6"/>
      <c r="N33" s="64">
        <v>28216</v>
      </c>
      <c r="O33" s="65">
        <v>7.77454</v>
      </c>
      <c r="P33" s="8"/>
      <c r="Q33" s="8"/>
    </row>
    <row r="34" spans="1:17" ht="13.5" customHeight="1" x14ac:dyDescent="0.25">
      <c r="A34" s="2"/>
      <c r="B34" s="2"/>
      <c r="C34" s="2"/>
      <c r="D34" s="11">
        <f>'S3-Data'!N44</f>
        <v>29221</v>
      </c>
      <c r="E34" s="12">
        <f t="shared" si="0"/>
        <v>1980</v>
      </c>
      <c r="F34" s="13">
        <f>'S3-Data'!O44/100</f>
        <v>1.29179E-2</v>
      </c>
      <c r="G34" s="13">
        <f t="shared" si="1"/>
        <v>3.1782604838709691E-2</v>
      </c>
      <c r="H34" s="14"/>
      <c r="I34" s="2">
        <v>0</v>
      </c>
      <c r="J34" s="2"/>
      <c r="M34" s="6"/>
      <c r="N34" s="64">
        <v>28307</v>
      </c>
      <c r="O34" s="65">
        <v>7.0147000000000004</v>
      </c>
      <c r="P34" s="8"/>
      <c r="Q34" s="8"/>
    </row>
    <row r="35" spans="1:17" ht="13.5" customHeight="1" x14ac:dyDescent="0.25">
      <c r="A35" s="2"/>
      <c r="B35" s="2"/>
      <c r="C35" s="2"/>
      <c r="D35" s="11">
        <f>'S3-Data'!N45</f>
        <v>29312</v>
      </c>
      <c r="E35" s="12">
        <f t="shared" si="0"/>
        <v>1980</v>
      </c>
      <c r="F35" s="13">
        <f>'S3-Data'!O45/100</f>
        <v>-8.1959300000000013E-2</v>
      </c>
      <c r="G35" s="13">
        <f t="shared" si="1"/>
        <v>3.1782604838709691E-2</v>
      </c>
      <c r="H35" s="14"/>
      <c r="I35" s="2">
        <v>0</v>
      </c>
      <c r="J35" s="2"/>
      <c r="M35" s="6"/>
      <c r="N35" s="64">
        <v>28399</v>
      </c>
      <c r="O35" s="65">
        <v>4.2009999999999999E-2</v>
      </c>
      <c r="P35" s="8"/>
      <c r="Q35" s="8"/>
    </row>
    <row r="36" spans="1:17" ht="13.5" customHeight="1" x14ac:dyDescent="0.25">
      <c r="A36" s="2"/>
      <c r="B36" s="2"/>
      <c r="C36" s="2"/>
      <c r="D36" s="11">
        <f>'S3-Data'!N46</f>
        <v>29403</v>
      </c>
      <c r="E36" s="12">
        <f t="shared" si="0"/>
        <v>1980</v>
      </c>
      <c r="F36" s="13">
        <f>'S3-Data'!O46/100</f>
        <v>-6.0653999999999994E-3</v>
      </c>
      <c r="G36" s="13">
        <f t="shared" si="1"/>
        <v>3.1782604838709691E-2</v>
      </c>
      <c r="H36" s="14"/>
      <c r="I36" s="2">
        <v>0</v>
      </c>
      <c r="J36" s="2"/>
      <c r="M36" s="6"/>
      <c r="N36" s="64">
        <v>28491</v>
      </c>
      <c r="O36" s="65">
        <v>1.3893599999999999</v>
      </c>
      <c r="P36" s="8"/>
      <c r="Q36" s="8"/>
    </row>
    <row r="37" spans="1:17" ht="13.5" customHeight="1" x14ac:dyDescent="0.25">
      <c r="A37" s="2"/>
      <c r="B37" s="2"/>
      <c r="C37" s="2"/>
      <c r="D37" s="11">
        <f>'S3-Data'!N47</f>
        <v>29495</v>
      </c>
      <c r="E37" s="12">
        <f t="shared" si="0"/>
        <v>1980</v>
      </c>
      <c r="F37" s="13">
        <f>'S3-Data'!O47/100</f>
        <v>7.3452099999999992E-2</v>
      </c>
      <c r="G37" s="13">
        <f t="shared" si="1"/>
        <v>3.1782604838709691E-2</v>
      </c>
      <c r="H37" s="14"/>
      <c r="I37" s="2">
        <v>0</v>
      </c>
      <c r="J37" s="2"/>
      <c r="M37" s="6"/>
      <c r="N37" s="64">
        <v>28581</v>
      </c>
      <c r="O37" s="65">
        <v>15.25745</v>
      </c>
      <c r="P37" s="8"/>
      <c r="Q37" s="8"/>
    </row>
    <row r="38" spans="1:17" ht="13.5" customHeight="1" x14ac:dyDescent="0.25">
      <c r="A38" s="2"/>
      <c r="B38" s="2"/>
      <c r="C38" s="2"/>
      <c r="D38" s="11">
        <f>'S3-Data'!N48</f>
        <v>29587</v>
      </c>
      <c r="E38" s="12">
        <f t="shared" si="0"/>
        <v>1981</v>
      </c>
      <c r="F38" s="13">
        <f>'S3-Data'!O48/100</f>
        <v>8.1935099999999997E-2</v>
      </c>
      <c r="G38" s="13">
        <f t="shared" si="1"/>
        <v>3.1782604838709691E-2</v>
      </c>
      <c r="H38" s="14"/>
      <c r="I38" s="2">
        <v>0</v>
      </c>
      <c r="J38" s="2"/>
      <c r="M38" s="6"/>
      <c r="N38" s="64">
        <v>28672</v>
      </c>
      <c r="O38" s="65">
        <v>3.8926599999999998</v>
      </c>
      <c r="P38" s="8"/>
      <c r="Q38" s="8"/>
    </row>
    <row r="39" spans="1:17" ht="13.5" customHeight="1" x14ac:dyDescent="0.25">
      <c r="A39" s="2"/>
      <c r="B39" s="2"/>
      <c r="C39" s="2"/>
      <c r="D39" s="11">
        <f>'S3-Data'!N49</f>
        <v>29677</v>
      </c>
      <c r="E39" s="12">
        <f t="shared" si="0"/>
        <v>1981</v>
      </c>
      <c r="F39" s="13">
        <f>'S3-Data'!O49/100</f>
        <v>-2.93169E-2</v>
      </c>
      <c r="G39" s="13">
        <f t="shared" si="1"/>
        <v>3.1782604838709691E-2</v>
      </c>
      <c r="H39" s="14"/>
      <c r="I39" s="2">
        <v>0</v>
      </c>
      <c r="J39" s="2"/>
      <c r="M39" s="6"/>
      <c r="N39" s="64">
        <v>28764</v>
      </c>
      <c r="O39" s="65">
        <v>5.32925</v>
      </c>
      <c r="P39" s="8"/>
      <c r="Q39" s="8"/>
    </row>
    <row r="40" spans="1:17" ht="13.5" customHeight="1" x14ac:dyDescent="0.25">
      <c r="A40" s="2"/>
      <c r="B40" s="2"/>
      <c r="C40" s="2"/>
      <c r="D40" s="11">
        <f>'S3-Data'!N50</f>
        <v>29768</v>
      </c>
      <c r="E40" s="12">
        <f t="shared" si="0"/>
        <v>1981</v>
      </c>
      <c r="F40" s="13">
        <f>'S3-Data'!O50/100</f>
        <v>4.5638699999999997E-2</v>
      </c>
      <c r="G40" s="13">
        <f t="shared" si="1"/>
        <v>3.1782604838709691E-2</v>
      </c>
      <c r="H40" s="14"/>
      <c r="I40" s="2">
        <v>0</v>
      </c>
      <c r="J40" s="2"/>
      <c r="M40" s="6"/>
      <c r="N40" s="64">
        <v>28856</v>
      </c>
      <c r="O40" s="65">
        <v>0.79393999999999998</v>
      </c>
      <c r="P40" s="8"/>
      <c r="Q40" s="8"/>
    </row>
    <row r="41" spans="1:17" ht="13.5" customHeight="1" x14ac:dyDescent="0.25">
      <c r="A41" s="2"/>
      <c r="B41" s="2"/>
      <c r="C41" s="2"/>
      <c r="D41" s="11">
        <f>'S3-Data'!N51</f>
        <v>29860</v>
      </c>
      <c r="E41" s="12">
        <f t="shared" si="0"/>
        <v>1981</v>
      </c>
      <c r="F41" s="13">
        <f>'S3-Data'!O51/100</f>
        <v>-4.6939599999999998E-2</v>
      </c>
      <c r="G41" s="13">
        <f t="shared" si="1"/>
        <v>3.1782604838709691E-2</v>
      </c>
      <c r="H41" s="14"/>
      <c r="I41" s="2">
        <v>0</v>
      </c>
      <c r="J41" s="2"/>
      <c r="M41" s="6"/>
      <c r="N41" s="64">
        <v>28946</v>
      </c>
      <c r="O41" s="65">
        <v>0.48396</v>
      </c>
      <c r="P41" s="8"/>
      <c r="Q41" s="8"/>
    </row>
    <row r="42" spans="1:17" ht="13.5" customHeight="1" x14ac:dyDescent="0.25">
      <c r="A42" s="2"/>
      <c r="B42" s="2"/>
      <c r="C42" s="2"/>
      <c r="D42" s="11">
        <f>'S3-Data'!N52</f>
        <v>29952</v>
      </c>
      <c r="E42" s="12">
        <f t="shared" si="0"/>
        <v>1982</v>
      </c>
      <c r="F42" s="13">
        <f>'S3-Data'!O52/100</f>
        <v>-6.7476700000000001E-2</v>
      </c>
      <c r="G42" s="13">
        <f t="shared" si="1"/>
        <v>3.1782604838709691E-2</v>
      </c>
      <c r="H42" s="14"/>
      <c r="I42" s="2">
        <v>0</v>
      </c>
      <c r="J42" s="2"/>
      <c r="M42" s="6"/>
      <c r="N42" s="64">
        <v>29037</v>
      </c>
      <c r="O42" s="65">
        <v>2.86191</v>
      </c>
      <c r="P42" s="8"/>
      <c r="Q42" s="8"/>
    </row>
    <row r="43" spans="1:17" ht="13.5" customHeight="1" x14ac:dyDescent="0.25">
      <c r="A43" s="2"/>
      <c r="B43" s="2"/>
      <c r="C43" s="2"/>
      <c r="D43" s="11">
        <f>'S3-Data'!N53</f>
        <v>30042</v>
      </c>
      <c r="E43" s="12">
        <f t="shared" si="0"/>
        <v>1982</v>
      </c>
      <c r="F43" s="13">
        <f>'S3-Data'!O53/100</f>
        <v>2.1731799999999999E-2</v>
      </c>
      <c r="G43" s="13">
        <f t="shared" si="1"/>
        <v>3.1782604838709691E-2</v>
      </c>
      <c r="H43" s="14"/>
      <c r="I43" s="2">
        <v>0</v>
      </c>
      <c r="J43" s="2"/>
      <c r="M43" s="6"/>
      <c r="N43" s="64">
        <v>29129</v>
      </c>
      <c r="O43" s="65">
        <v>1.0342</v>
      </c>
      <c r="P43" s="8"/>
      <c r="Q43" s="8"/>
    </row>
    <row r="44" spans="1:17" ht="13.5" customHeight="1" x14ac:dyDescent="0.25">
      <c r="A44" s="2"/>
      <c r="B44" s="2"/>
      <c r="C44" s="2"/>
      <c r="D44" s="11">
        <f>'S3-Data'!N54</f>
        <v>30133</v>
      </c>
      <c r="E44" s="12">
        <f t="shared" si="0"/>
        <v>1982</v>
      </c>
      <c r="F44" s="13">
        <f>'S3-Data'!O54/100</f>
        <v>-1.4432199999999999E-2</v>
      </c>
      <c r="G44" s="13">
        <f t="shared" si="1"/>
        <v>3.1782604838709691E-2</v>
      </c>
      <c r="H44" s="14"/>
      <c r="I44" s="2">
        <v>0</v>
      </c>
      <c r="J44" s="2"/>
      <c r="M44" s="6"/>
      <c r="N44" s="64">
        <v>29221</v>
      </c>
      <c r="O44" s="65">
        <v>1.29179</v>
      </c>
      <c r="P44" s="8"/>
      <c r="Q44" s="8"/>
    </row>
    <row r="45" spans="1:17" ht="13.5" customHeight="1" x14ac:dyDescent="0.25">
      <c r="A45" s="2"/>
      <c r="B45" s="2"/>
      <c r="C45" s="2"/>
      <c r="D45" s="11">
        <f>'S3-Data'!N55</f>
        <v>30225</v>
      </c>
      <c r="E45" s="12">
        <f t="shared" si="0"/>
        <v>1982</v>
      </c>
      <c r="F45" s="13">
        <f>'S3-Data'!O55/100</f>
        <v>3.9001999999999999E-3</v>
      </c>
      <c r="G45" s="13">
        <f t="shared" si="1"/>
        <v>3.1782604838709691E-2</v>
      </c>
      <c r="H45" s="14"/>
      <c r="I45" s="2">
        <v>0</v>
      </c>
      <c r="J45" s="2"/>
      <c r="M45" s="6"/>
      <c r="N45" s="64">
        <v>29312</v>
      </c>
      <c r="O45" s="65">
        <v>-8.1959300000000006</v>
      </c>
      <c r="P45" s="8"/>
      <c r="Q45" s="8"/>
    </row>
    <row r="46" spans="1:17" ht="13.5" customHeight="1" x14ac:dyDescent="0.25">
      <c r="A46" s="2"/>
      <c r="B46" s="2"/>
      <c r="C46" s="2"/>
      <c r="D46" s="11">
        <f>'S3-Data'!N56</f>
        <v>30317</v>
      </c>
      <c r="E46" s="12">
        <f t="shared" si="0"/>
        <v>1983</v>
      </c>
      <c r="F46" s="13">
        <f>'S3-Data'!O56/100</f>
        <v>5.2051899999999998E-2</v>
      </c>
      <c r="G46" s="13">
        <f t="shared" si="1"/>
        <v>3.1782604838709691E-2</v>
      </c>
      <c r="H46" s="14"/>
      <c r="I46" s="2">
        <v>0</v>
      </c>
      <c r="J46" s="2"/>
      <c r="M46" s="6"/>
      <c r="N46" s="64">
        <v>29403</v>
      </c>
      <c r="O46" s="65">
        <v>-0.60653999999999997</v>
      </c>
      <c r="P46" s="8"/>
      <c r="Q46" s="8"/>
    </row>
    <row r="47" spans="1:17" ht="13.5" customHeight="1" x14ac:dyDescent="0.25">
      <c r="A47" s="2"/>
      <c r="B47" s="2"/>
      <c r="C47" s="2"/>
      <c r="D47" s="11">
        <f>'S3-Data'!N57</f>
        <v>30407</v>
      </c>
      <c r="E47" s="12">
        <f t="shared" si="0"/>
        <v>1983</v>
      </c>
      <c r="F47" s="13">
        <f>'S3-Data'!O57/100</f>
        <v>9.0252899999999997E-2</v>
      </c>
      <c r="G47" s="13">
        <f t="shared" si="1"/>
        <v>3.1782604838709691E-2</v>
      </c>
      <c r="H47" s="14"/>
      <c r="I47" s="2">
        <v>0</v>
      </c>
      <c r="J47" s="2"/>
      <c r="M47" s="6"/>
      <c r="N47" s="64">
        <v>29495</v>
      </c>
      <c r="O47" s="65">
        <v>7.3452099999999998</v>
      </c>
      <c r="P47" s="8"/>
      <c r="Q47" s="8"/>
    </row>
    <row r="48" spans="1:17" ht="13.5" customHeight="1" x14ac:dyDescent="0.25">
      <c r="A48" s="2"/>
      <c r="B48" s="2"/>
      <c r="C48" s="2"/>
      <c r="D48" s="11">
        <f>'S3-Data'!N58</f>
        <v>30498</v>
      </c>
      <c r="E48" s="12">
        <f t="shared" si="0"/>
        <v>1983</v>
      </c>
      <c r="F48" s="13">
        <f>'S3-Data'!O58/100</f>
        <v>7.7560299999999999E-2</v>
      </c>
      <c r="G48" s="13">
        <f t="shared" si="1"/>
        <v>3.1782604838709691E-2</v>
      </c>
      <c r="H48" s="14"/>
      <c r="I48" s="2">
        <v>0</v>
      </c>
      <c r="J48" s="2"/>
      <c r="M48" s="6"/>
      <c r="N48" s="64">
        <v>29587</v>
      </c>
      <c r="O48" s="65">
        <v>8.1935099999999998</v>
      </c>
      <c r="P48" s="8"/>
      <c r="Q48" s="8"/>
    </row>
    <row r="49" spans="1:17" ht="13.5" customHeight="1" x14ac:dyDescent="0.25">
      <c r="A49" s="2"/>
      <c r="B49" s="2"/>
      <c r="C49" s="2"/>
      <c r="D49" s="11">
        <f>'S3-Data'!N59</f>
        <v>30590</v>
      </c>
      <c r="E49" s="12">
        <f t="shared" si="0"/>
        <v>1983</v>
      </c>
      <c r="F49" s="13">
        <f>'S3-Data'!O59/100</f>
        <v>8.1648800000000007E-2</v>
      </c>
      <c r="G49" s="13">
        <f t="shared" si="1"/>
        <v>3.1782604838709691E-2</v>
      </c>
      <c r="H49" s="14"/>
      <c r="I49" s="2">
        <v>0</v>
      </c>
      <c r="J49" s="2"/>
      <c r="M49" s="6"/>
      <c r="N49" s="64">
        <v>29677</v>
      </c>
      <c r="O49" s="65">
        <v>-2.9316900000000001</v>
      </c>
      <c r="P49" s="8"/>
      <c r="Q49" s="8"/>
    </row>
    <row r="50" spans="1:17" ht="13.5" customHeight="1" x14ac:dyDescent="0.25">
      <c r="A50" s="2"/>
      <c r="B50" s="2"/>
      <c r="C50" s="2"/>
      <c r="D50" s="11">
        <f>'S3-Data'!N60</f>
        <v>30682</v>
      </c>
      <c r="E50" s="12">
        <f t="shared" si="0"/>
        <v>1984</v>
      </c>
      <c r="F50" s="13">
        <f>'S3-Data'!O60/100</f>
        <v>7.8694199999999992E-2</v>
      </c>
      <c r="G50" s="13">
        <f t="shared" si="1"/>
        <v>3.1782604838709691E-2</v>
      </c>
      <c r="H50" s="14"/>
      <c r="I50" s="2">
        <v>0</v>
      </c>
      <c r="J50" s="2"/>
      <c r="M50" s="6"/>
      <c r="N50" s="64">
        <v>29768</v>
      </c>
      <c r="O50" s="65">
        <v>4.5638699999999996</v>
      </c>
      <c r="P50" s="8"/>
      <c r="Q50" s="8"/>
    </row>
    <row r="51" spans="1:17" ht="13.5" customHeight="1" x14ac:dyDescent="0.25">
      <c r="A51" s="2"/>
      <c r="B51" s="2"/>
      <c r="C51" s="2"/>
      <c r="D51" s="11">
        <f>'S3-Data'!N61</f>
        <v>30773</v>
      </c>
      <c r="E51" s="12">
        <f t="shared" si="0"/>
        <v>1984</v>
      </c>
      <c r="F51" s="13">
        <f>'S3-Data'!O61/100</f>
        <v>6.9643700000000003E-2</v>
      </c>
      <c r="G51" s="13">
        <f t="shared" si="1"/>
        <v>3.1782604838709691E-2</v>
      </c>
      <c r="H51" s="14"/>
      <c r="I51" s="2">
        <v>0</v>
      </c>
      <c r="J51" s="2"/>
      <c r="M51" s="6"/>
      <c r="N51" s="64">
        <v>29860</v>
      </c>
      <c r="O51" s="65">
        <v>-4.6939599999999997</v>
      </c>
      <c r="P51" s="8"/>
      <c r="Q51" s="8"/>
    </row>
    <row r="52" spans="1:17" ht="13.5" customHeight="1" x14ac:dyDescent="0.25">
      <c r="A52" s="2"/>
      <c r="B52" s="2"/>
      <c r="C52" s="2"/>
      <c r="D52" s="11">
        <f>'S3-Data'!N62</f>
        <v>30864</v>
      </c>
      <c r="E52" s="12">
        <f t="shared" si="0"/>
        <v>1984</v>
      </c>
      <c r="F52" s="13">
        <f>'S3-Data'!O62/100</f>
        <v>3.9159699999999999E-2</v>
      </c>
      <c r="G52" s="13">
        <f t="shared" si="1"/>
        <v>3.1782604838709691E-2</v>
      </c>
      <c r="H52" s="14"/>
      <c r="I52" s="2">
        <v>0</v>
      </c>
      <c r="J52" s="2"/>
      <c r="M52" s="6"/>
      <c r="N52" s="64">
        <v>29952</v>
      </c>
      <c r="O52" s="65">
        <v>-6.7476700000000003</v>
      </c>
      <c r="P52" s="8"/>
      <c r="Q52" s="8"/>
    </row>
    <row r="53" spans="1:17" ht="13.5" customHeight="1" x14ac:dyDescent="0.25">
      <c r="A53" s="2"/>
      <c r="B53" s="2"/>
      <c r="C53" s="2"/>
      <c r="D53" s="11">
        <f>'S3-Data'!N63</f>
        <v>30956</v>
      </c>
      <c r="E53" s="12">
        <f t="shared" si="0"/>
        <v>1984</v>
      </c>
      <c r="F53" s="13">
        <f>'S3-Data'!O63/100</f>
        <v>3.1778599999999997E-2</v>
      </c>
      <c r="G53" s="13">
        <f t="shared" si="1"/>
        <v>3.1782604838709691E-2</v>
      </c>
      <c r="H53" s="14"/>
      <c r="I53" s="2">
        <v>0</v>
      </c>
      <c r="J53" s="2"/>
      <c r="M53" s="6"/>
      <c r="N53" s="64">
        <v>30042</v>
      </c>
      <c r="O53" s="65">
        <v>2.1731799999999999</v>
      </c>
      <c r="P53" s="8"/>
      <c r="Q53" s="8"/>
    </row>
    <row r="54" spans="1:17" ht="13.5" customHeight="1" x14ac:dyDescent="0.25">
      <c r="A54" s="2"/>
      <c r="B54" s="2"/>
      <c r="C54" s="2"/>
      <c r="D54" s="11">
        <f>'S3-Data'!N64</f>
        <v>31048</v>
      </c>
      <c r="E54" s="12">
        <f t="shared" si="0"/>
        <v>1985</v>
      </c>
      <c r="F54" s="13">
        <f>'S3-Data'!O64/100</f>
        <v>3.9568800000000001E-2</v>
      </c>
      <c r="G54" s="13">
        <f t="shared" si="1"/>
        <v>3.1782604838709691E-2</v>
      </c>
      <c r="H54" s="14"/>
      <c r="I54" s="2">
        <v>0</v>
      </c>
      <c r="J54" s="2"/>
      <c r="M54" s="6"/>
      <c r="N54" s="64">
        <v>30133</v>
      </c>
      <c r="O54" s="65">
        <v>-1.4432199999999999</v>
      </c>
      <c r="P54" s="8"/>
      <c r="Q54" s="8"/>
    </row>
    <row r="55" spans="1:17" ht="13.5" customHeight="1" x14ac:dyDescent="0.25">
      <c r="A55" s="2"/>
      <c r="B55" s="2"/>
      <c r="C55" s="2"/>
      <c r="D55" s="11">
        <f>'S3-Data'!N65</f>
        <v>31138</v>
      </c>
      <c r="E55" s="12">
        <f t="shared" si="0"/>
        <v>1985</v>
      </c>
      <c r="F55" s="13">
        <f>'S3-Data'!O65/100</f>
        <v>3.6452999999999999E-2</v>
      </c>
      <c r="G55" s="13">
        <f t="shared" si="1"/>
        <v>3.1782604838709691E-2</v>
      </c>
      <c r="H55" s="14"/>
      <c r="I55" s="2">
        <v>0</v>
      </c>
      <c r="J55" s="2"/>
      <c r="M55" s="6"/>
      <c r="N55" s="64">
        <v>30225</v>
      </c>
      <c r="O55" s="65">
        <v>0.39001999999999998</v>
      </c>
      <c r="P55" s="8"/>
      <c r="Q55" s="8"/>
    </row>
    <row r="56" spans="1:17" ht="13.5" customHeight="1" x14ac:dyDescent="0.25">
      <c r="A56" s="2"/>
      <c r="B56" s="2"/>
      <c r="C56" s="2"/>
      <c r="D56" s="11">
        <f>'S3-Data'!N66</f>
        <v>31229</v>
      </c>
      <c r="E56" s="12">
        <f t="shared" si="0"/>
        <v>1985</v>
      </c>
      <c r="F56" s="13">
        <f>'S3-Data'!O66/100</f>
        <v>6.1749200000000004E-2</v>
      </c>
      <c r="G56" s="13">
        <f t="shared" si="1"/>
        <v>3.1782604838709691E-2</v>
      </c>
      <c r="H56" s="14"/>
      <c r="I56" s="2">
        <v>0</v>
      </c>
      <c r="J56" s="2"/>
      <c r="M56" s="6"/>
      <c r="N56" s="64">
        <v>30317</v>
      </c>
      <c r="O56" s="65">
        <v>5.20519</v>
      </c>
      <c r="P56" s="8"/>
      <c r="Q56" s="8"/>
    </row>
    <row r="57" spans="1:17" ht="13.5" customHeight="1" x14ac:dyDescent="0.25">
      <c r="A57" s="2"/>
      <c r="B57" s="2"/>
      <c r="C57" s="2"/>
      <c r="D57" s="11">
        <f>'S3-Data'!N67</f>
        <v>31321</v>
      </c>
      <c r="E57" s="12">
        <f t="shared" si="0"/>
        <v>1985</v>
      </c>
      <c r="F57" s="13">
        <f>'S3-Data'!O67/100</f>
        <v>2.98953E-2</v>
      </c>
      <c r="G57" s="13">
        <f t="shared" si="1"/>
        <v>3.1782604838709691E-2</v>
      </c>
      <c r="H57" s="14"/>
      <c r="I57" s="2">
        <v>0</v>
      </c>
      <c r="J57" s="2"/>
      <c r="M57" s="6"/>
      <c r="N57" s="64">
        <v>30407</v>
      </c>
      <c r="O57" s="65">
        <v>9.02529</v>
      </c>
      <c r="P57" s="8"/>
      <c r="Q57" s="8"/>
    </row>
    <row r="58" spans="1:17" ht="13.5" customHeight="1" x14ac:dyDescent="0.25">
      <c r="A58" s="2"/>
      <c r="B58" s="2"/>
      <c r="C58" s="2"/>
      <c r="D58" s="11">
        <f>'S3-Data'!N68</f>
        <v>31413</v>
      </c>
      <c r="E58" s="12">
        <f t="shared" si="0"/>
        <v>1986</v>
      </c>
      <c r="F58" s="13">
        <f>'S3-Data'!O68/100</f>
        <v>3.6903499999999999E-2</v>
      </c>
      <c r="G58" s="13">
        <f t="shared" si="1"/>
        <v>3.1782604838709691E-2</v>
      </c>
      <c r="H58" s="14"/>
      <c r="I58" s="2">
        <v>0</v>
      </c>
      <c r="J58" s="2"/>
      <c r="M58" s="6"/>
      <c r="N58" s="64">
        <v>30498</v>
      </c>
      <c r="O58" s="65">
        <v>7.75603</v>
      </c>
      <c r="P58" s="8"/>
      <c r="Q58" s="8"/>
    </row>
    <row r="59" spans="1:17" ht="13.5" customHeight="1" x14ac:dyDescent="0.25">
      <c r="A59" s="2"/>
      <c r="B59" s="2"/>
      <c r="C59" s="2"/>
      <c r="D59" s="11">
        <f>'S3-Data'!N69</f>
        <v>31503</v>
      </c>
      <c r="E59" s="12">
        <f t="shared" si="0"/>
        <v>1986</v>
      </c>
      <c r="F59" s="13">
        <f>'S3-Data'!O69/100</f>
        <v>1.83205E-2</v>
      </c>
      <c r="G59" s="13">
        <f t="shared" si="1"/>
        <v>3.1782604838709691E-2</v>
      </c>
      <c r="H59" s="14"/>
      <c r="I59" s="2">
        <v>0</v>
      </c>
      <c r="J59" s="2"/>
      <c r="M59" s="6"/>
      <c r="N59" s="64">
        <v>30590</v>
      </c>
      <c r="O59" s="65">
        <v>8.1648800000000001</v>
      </c>
      <c r="P59" s="8"/>
      <c r="Q59" s="8"/>
    </row>
    <row r="60" spans="1:17" ht="13.5" customHeight="1" x14ac:dyDescent="0.25">
      <c r="A60" s="2"/>
      <c r="B60" s="2"/>
      <c r="C60" s="2"/>
      <c r="D60" s="11">
        <f>'S3-Data'!N70</f>
        <v>31594</v>
      </c>
      <c r="E60" s="12">
        <f t="shared" si="0"/>
        <v>1986</v>
      </c>
      <c r="F60" s="13">
        <f>'S3-Data'!O70/100</f>
        <v>4.0061400000000004E-2</v>
      </c>
      <c r="G60" s="13">
        <f t="shared" si="1"/>
        <v>3.1782604838709691E-2</v>
      </c>
      <c r="H60" s="14"/>
      <c r="I60" s="2">
        <v>0</v>
      </c>
      <c r="J60" s="2"/>
      <c r="M60" s="6"/>
      <c r="N60" s="64">
        <v>30682</v>
      </c>
      <c r="O60" s="65">
        <v>7.8694199999999999</v>
      </c>
      <c r="P60" s="8"/>
      <c r="Q60" s="8"/>
    </row>
    <row r="61" spans="1:17" ht="13.5" customHeight="1" x14ac:dyDescent="0.25">
      <c r="A61" s="2"/>
      <c r="B61" s="2"/>
      <c r="C61" s="2"/>
      <c r="D61" s="11">
        <f>'S3-Data'!N71</f>
        <v>31686</v>
      </c>
      <c r="E61" s="12">
        <f t="shared" si="0"/>
        <v>1986</v>
      </c>
      <c r="F61" s="13">
        <f>'S3-Data'!O71/100</f>
        <v>2.06567E-2</v>
      </c>
      <c r="G61" s="13">
        <f t="shared" si="1"/>
        <v>3.1782604838709691E-2</v>
      </c>
      <c r="H61" s="14"/>
      <c r="I61" s="2">
        <v>0</v>
      </c>
      <c r="J61" s="2"/>
      <c r="M61" s="6"/>
      <c r="N61" s="64">
        <v>30773</v>
      </c>
      <c r="O61" s="65">
        <v>6.9643699999999997</v>
      </c>
      <c r="P61" s="8"/>
      <c r="Q61" s="8"/>
    </row>
    <row r="62" spans="1:17" ht="13.5" customHeight="1" x14ac:dyDescent="0.25">
      <c r="A62" s="2"/>
      <c r="B62" s="2"/>
      <c r="C62" s="2"/>
      <c r="D62" s="11">
        <f>'S3-Data'!N72</f>
        <v>31778</v>
      </c>
      <c r="E62" s="12">
        <f t="shared" si="0"/>
        <v>1987</v>
      </c>
      <c r="F62" s="13">
        <f>'S3-Data'!O72/100</f>
        <v>2.7871899999999998E-2</v>
      </c>
      <c r="G62" s="13">
        <f t="shared" si="1"/>
        <v>3.1782604838709691E-2</v>
      </c>
      <c r="H62" s="14"/>
      <c r="I62" s="2">
        <v>0</v>
      </c>
      <c r="J62" s="2"/>
      <c r="M62" s="6"/>
      <c r="N62" s="64">
        <v>30864</v>
      </c>
      <c r="O62" s="65">
        <v>3.9159700000000002</v>
      </c>
      <c r="P62" s="8"/>
      <c r="Q62" s="8"/>
    </row>
    <row r="63" spans="1:17" ht="13.5" customHeight="1" x14ac:dyDescent="0.25">
      <c r="A63" s="2"/>
      <c r="B63" s="2"/>
      <c r="C63" s="2"/>
      <c r="D63" s="11">
        <f>'S3-Data'!N73</f>
        <v>31868</v>
      </c>
      <c r="E63" s="12">
        <f t="shared" si="0"/>
        <v>1987</v>
      </c>
      <c r="F63" s="13">
        <f>'S3-Data'!O73/100</f>
        <v>4.4650600000000006E-2</v>
      </c>
      <c r="G63" s="13">
        <f t="shared" si="1"/>
        <v>3.1782604838709691E-2</v>
      </c>
      <c r="H63" s="14"/>
      <c r="I63" s="2">
        <v>0</v>
      </c>
      <c r="J63" s="2"/>
      <c r="M63" s="6"/>
      <c r="N63" s="64">
        <v>30956</v>
      </c>
      <c r="O63" s="65">
        <v>3.1778599999999999</v>
      </c>
      <c r="P63" s="8"/>
      <c r="Q63" s="8"/>
    </row>
    <row r="64" spans="1:17" ht="13.5" customHeight="1" x14ac:dyDescent="0.25">
      <c r="A64" s="2"/>
      <c r="B64" s="2"/>
      <c r="C64" s="2"/>
      <c r="D64" s="11">
        <f>'S3-Data'!N74</f>
        <v>31959</v>
      </c>
      <c r="E64" s="12">
        <f t="shared" si="0"/>
        <v>1987</v>
      </c>
      <c r="F64" s="13">
        <f>'S3-Data'!O74/100</f>
        <v>3.6114799999999996E-2</v>
      </c>
      <c r="G64" s="13">
        <f t="shared" si="1"/>
        <v>3.1782604838709691E-2</v>
      </c>
      <c r="H64" s="14"/>
      <c r="I64" s="2">
        <v>0</v>
      </c>
      <c r="J64" s="2"/>
      <c r="M64" s="6"/>
      <c r="N64" s="64">
        <v>31048</v>
      </c>
      <c r="O64" s="65">
        <v>3.95688</v>
      </c>
      <c r="P64" s="8"/>
      <c r="Q64" s="8"/>
    </row>
    <row r="65" spans="1:17" ht="13.5" customHeight="1" x14ac:dyDescent="0.25">
      <c r="A65" s="2"/>
      <c r="B65" s="2"/>
      <c r="C65" s="2"/>
      <c r="D65" s="11">
        <f>'S3-Data'!N75</f>
        <v>32051</v>
      </c>
      <c r="E65" s="12">
        <f t="shared" si="0"/>
        <v>1987</v>
      </c>
      <c r="F65" s="13">
        <f>'S3-Data'!O75/100</f>
        <v>6.5482800000000008E-2</v>
      </c>
      <c r="G65" s="13">
        <f t="shared" si="1"/>
        <v>3.1782604838709691E-2</v>
      </c>
      <c r="H65" s="14"/>
      <c r="I65" s="2">
        <v>0</v>
      </c>
      <c r="J65" s="2"/>
      <c r="M65" s="6"/>
      <c r="N65" s="64">
        <v>31138</v>
      </c>
      <c r="O65" s="65">
        <v>3.6453000000000002</v>
      </c>
      <c r="P65" s="8"/>
      <c r="Q65" s="8"/>
    </row>
    <row r="66" spans="1:17" ht="13.5" customHeight="1" x14ac:dyDescent="0.25">
      <c r="A66" s="2"/>
      <c r="B66" s="2"/>
      <c r="C66" s="2"/>
      <c r="D66" s="11">
        <f>'S3-Data'!N76</f>
        <v>32143</v>
      </c>
      <c r="E66" s="12">
        <f t="shared" si="0"/>
        <v>1988</v>
      </c>
      <c r="F66" s="13">
        <f>'S3-Data'!O76/100</f>
        <v>2.2432500000000001E-2</v>
      </c>
      <c r="G66" s="13">
        <f t="shared" si="1"/>
        <v>3.1782604838709691E-2</v>
      </c>
      <c r="H66" s="14"/>
      <c r="I66" s="2">
        <v>0</v>
      </c>
      <c r="J66" s="2"/>
      <c r="M66" s="6"/>
      <c r="N66" s="64">
        <v>31229</v>
      </c>
      <c r="O66" s="65">
        <v>6.1749200000000002</v>
      </c>
      <c r="P66" s="8"/>
      <c r="Q66" s="8"/>
    </row>
    <row r="67" spans="1:17" ht="13.5" customHeight="1" x14ac:dyDescent="0.25">
      <c r="A67" s="2"/>
      <c r="B67" s="2"/>
      <c r="C67" s="2"/>
      <c r="D67" s="11">
        <f>'S3-Data'!N77</f>
        <v>32234</v>
      </c>
      <c r="E67" s="12">
        <f t="shared" si="0"/>
        <v>1988</v>
      </c>
      <c r="F67" s="13">
        <f>'S3-Data'!O77/100</f>
        <v>5.2505200000000002E-2</v>
      </c>
      <c r="G67" s="13">
        <f t="shared" si="1"/>
        <v>3.1782604838709691E-2</v>
      </c>
      <c r="H67" s="14"/>
      <c r="I67" s="2">
        <v>0</v>
      </c>
      <c r="J67" s="2"/>
      <c r="M67" s="6"/>
      <c r="N67" s="64">
        <v>31321</v>
      </c>
      <c r="O67" s="65">
        <v>2.9895299999999998</v>
      </c>
      <c r="P67" s="8"/>
      <c r="Q67" s="8"/>
    </row>
    <row r="68" spans="1:17" ht="13.5" customHeight="1" x14ac:dyDescent="0.25">
      <c r="A68" s="2"/>
      <c r="B68" s="2"/>
      <c r="C68" s="2"/>
      <c r="D68" s="11">
        <f>'S3-Data'!N78</f>
        <v>32325</v>
      </c>
      <c r="E68" s="12">
        <f t="shared" si="0"/>
        <v>1988</v>
      </c>
      <c r="F68" s="13">
        <f>'S3-Data'!O78/100</f>
        <v>2.3022300000000002E-2</v>
      </c>
      <c r="G68" s="13">
        <f t="shared" si="1"/>
        <v>3.1782604838709691E-2</v>
      </c>
      <c r="H68" s="14"/>
      <c r="I68" s="2">
        <v>0</v>
      </c>
      <c r="J68" s="2"/>
      <c r="M68" s="6"/>
      <c r="N68" s="64">
        <v>31413</v>
      </c>
      <c r="O68" s="65">
        <v>3.69035</v>
      </c>
      <c r="P68" s="8"/>
      <c r="Q68" s="8"/>
    </row>
    <row r="69" spans="1:17" ht="13.5" customHeight="1" x14ac:dyDescent="0.25">
      <c r="A69" s="2"/>
      <c r="B69" s="2"/>
      <c r="C69" s="2"/>
      <c r="D69" s="11">
        <f>'S3-Data'!N79</f>
        <v>32417</v>
      </c>
      <c r="E69" s="12">
        <f t="shared" si="0"/>
        <v>1988</v>
      </c>
      <c r="F69" s="13">
        <f>'S3-Data'!O79/100</f>
        <v>5.2636000000000002E-2</v>
      </c>
      <c r="G69" s="13">
        <f t="shared" si="1"/>
        <v>3.1782604838709691E-2</v>
      </c>
      <c r="H69" s="14"/>
      <c r="I69" s="2">
        <v>0</v>
      </c>
      <c r="J69" s="2"/>
      <c r="M69" s="6"/>
      <c r="N69" s="64">
        <v>31503</v>
      </c>
      <c r="O69" s="65">
        <v>1.83205</v>
      </c>
      <c r="P69" s="8"/>
      <c r="Q69" s="8"/>
    </row>
    <row r="70" spans="1:17" ht="13.5" customHeight="1" x14ac:dyDescent="0.25">
      <c r="A70" s="2"/>
      <c r="B70" s="2"/>
      <c r="C70" s="2"/>
      <c r="D70" s="11">
        <f>'S3-Data'!N80</f>
        <v>32509</v>
      </c>
      <c r="E70" s="12">
        <f t="shared" si="0"/>
        <v>1989</v>
      </c>
      <c r="F70" s="13">
        <f>'S3-Data'!O80/100</f>
        <v>4.01474E-2</v>
      </c>
      <c r="G70" s="13">
        <f t="shared" si="1"/>
        <v>3.1782604838709691E-2</v>
      </c>
      <c r="H70" s="14"/>
      <c r="I70" s="2">
        <v>0</v>
      </c>
      <c r="J70" s="2"/>
      <c r="M70" s="6"/>
      <c r="N70" s="64">
        <v>31594</v>
      </c>
      <c r="O70" s="65">
        <v>4.0061400000000003</v>
      </c>
      <c r="P70" s="8"/>
      <c r="Q70" s="8"/>
    </row>
    <row r="71" spans="1:17" ht="13.5" customHeight="1" x14ac:dyDescent="0.25">
      <c r="A71" s="2"/>
      <c r="B71" s="2"/>
      <c r="C71" s="2"/>
      <c r="D71" s="11">
        <f>'S3-Data'!N81</f>
        <v>32599</v>
      </c>
      <c r="E71" s="12">
        <f t="shared" si="0"/>
        <v>1989</v>
      </c>
      <c r="F71" s="13">
        <f>'S3-Data'!O81/100</f>
        <v>3.1330799999999999E-2</v>
      </c>
      <c r="G71" s="13">
        <f t="shared" si="1"/>
        <v>3.1782604838709691E-2</v>
      </c>
      <c r="H71" s="14"/>
      <c r="I71" s="2">
        <v>0</v>
      </c>
      <c r="J71" s="2"/>
      <c r="M71" s="6"/>
      <c r="N71" s="64">
        <v>31686</v>
      </c>
      <c r="O71" s="65">
        <v>2.0656699999999999</v>
      </c>
      <c r="P71" s="8"/>
      <c r="Q71" s="8"/>
    </row>
    <row r="72" spans="1:17" ht="13.5" customHeight="1" x14ac:dyDescent="0.25">
      <c r="A72" s="2"/>
      <c r="B72" s="2"/>
      <c r="C72" s="2"/>
      <c r="D72" s="11">
        <f>'S3-Data'!N82</f>
        <v>32690</v>
      </c>
      <c r="E72" s="12">
        <f t="shared" si="0"/>
        <v>1989</v>
      </c>
      <c r="F72" s="13">
        <f>'S3-Data'!O82/100</f>
        <v>2.9749100000000001E-2</v>
      </c>
      <c r="G72" s="13">
        <f t="shared" si="1"/>
        <v>3.1782604838709691E-2</v>
      </c>
      <c r="H72" s="14"/>
      <c r="I72" s="2">
        <v>0</v>
      </c>
      <c r="J72" s="2"/>
      <c r="M72" s="6"/>
      <c r="N72" s="64">
        <v>31778</v>
      </c>
      <c r="O72" s="65">
        <v>2.7871899999999998</v>
      </c>
      <c r="P72" s="8"/>
      <c r="Q72" s="8"/>
    </row>
    <row r="73" spans="1:17" ht="13.5" customHeight="1" x14ac:dyDescent="0.25">
      <c r="A73" s="2"/>
      <c r="B73" s="2"/>
      <c r="C73" s="2"/>
      <c r="D73" s="11">
        <f>'S3-Data'!N83</f>
        <v>32782</v>
      </c>
      <c r="E73" s="12">
        <f t="shared" si="0"/>
        <v>1989</v>
      </c>
      <c r="F73" s="13">
        <f>'S3-Data'!O83/100</f>
        <v>8.4543999999999991E-3</v>
      </c>
      <c r="G73" s="13">
        <f t="shared" si="1"/>
        <v>3.1782604838709691E-2</v>
      </c>
      <c r="H73" s="14"/>
      <c r="I73" s="2">
        <v>0</v>
      </c>
      <c r="J73" s="2"/>
      <c r="M73" s="6"/>
      <c r="N73" s="64">
        <v>31868</v>
      </c>
      <c r="O73" s="65">
        <v>4.4650600000000003</v>
      </c>
      <c r="P73" s="8"/>
      <c r="Q73" s="8"/>
    </row>
    <row r="74" spans="1:17" ht="13.5" customHeight="1" x14ac:dyDescent="0.25">
      <c r="A74" s="2"/>
      <c r="B74" s="2"/>
      <c r="C74" s="2"/>
      <c r="D74" s="11">
        <f>'S3-Data'!N84</f>
        <v>32874</v>
      </c>
      <c r="E74" s="12">
        <f t="shared" si="0"/>
        <v>1990</v>
      </c>
      <c r="F74" s="13">
        <f>'S3-Data'!O84/100</f>
        <v>4.3556999999999998E-2</v>
      </c>
      <c r="G74" s="13">
        <f t="shared" si="1"/>
        <v>3.1782604838709691E-2</v>
      </c>
      <c r="H74" s="14"/>
      <c r="I74" s="2">
        <v>0</v>
      </c>
      <c r="J74" s="2"/>
      <c r="M74" s="6"/>
      <c r="N74" s="64">
        <v>31959</v>
      </c>
      <c r="O74" s="65">
        <v>3.6114799999999998</v>
      </c>
      <c r="P74" s="8"/>
      <c r="Q74" s="8"/>
    </row>
    <row r="75" spans="1:17" ht="13.5" customHeight="1" x14ac:dyDescent="0.25">
      <c r="A75" s="2"/>
      <c r="B75" s="2"/>
      <c r="C75" s="2"/>
      <c r="D75" s="11">
        <f>'S3-Data'!N85</f>
        <v>32964</v>
      </c>
      <c r="E75" s="12">
        <f t="shared" si="0"/>
        <v>1990</v>
      </c>
      <c r="F75" s="13">
        <f>'S3-Data'!O85/100</f>
        <v>1.5437899999999999E-2</v>
      </c>
      <c r="G75" s="13">
        <f t="shared" si="1"/>
        <v>3.1782604838709691E-2</v>
      </c>
      <c r="H75" s="14"/>
      <c r="I75" s="2">
        <v>0</v>
      </c>
      <c r="J75" s="2"/>
      <c r="M75" s="6"/>
      <c r="N75" s="64">
        <v>32051</v>
      </c>
      <c r="O75" s="65">
        <v>6.5482800000000001</v>
      </c>
      <c r="P75" s="8"/>
      <c r="Q75" s="8"/>
    </row>
    <row r="76" spans="1:17" ht="13.5" customHeight="1" x14ac:dyDescent="0.25">
      <c r="A76" s="2"/>
      <c r="B76" s="2"/>
      <c r="C76" s="2"/>
      <c r="D76" s="11">
        <f>'S3-Data'!N86</f>
        <v>33055</v>
      </c>
      <c r="E76" s="12">
        <f t="shared" si="0"/>
        <v>1990</v>
      </c>
      <c r="F76" s="13">
        <f>'S3-Data'!O86/100</f>
        <v>9.8769999999999999E-4</v>
      </c>
      <c r="G76" s="13">
        <f t="shared" si="1"/>
        <v>3.1782604838709691E-2</v>
      </c>
      <c r="H76" s="14"/>
      <c r="I76" s="2">
        <v>0</v>
      </c>
      <c r="J76" s="2"/>
      <c r="M76" s="6"/>
      <c r="N76" s="64">
        <v>32143</v>
      </c>
      <c r="O76" s="65">
        <v>2.2432500000000002</v>
      </c>
      <c r="P76" s="8"/>
      <c r="Q76" s="8"/>
    </row>
    <row r="77" spans="1:17" ht="13.5" customHeight="1" x14ac:dyDescent="0.25">
      <c r="A77" s="2"/>
      <c r="B77" s="2"/>
      <c r="C77" s="2"/>
      <c r="D77" s="11">
        <f>'S3-Data'!N87</f>
        <v>33147</v>
      </c>
      <c r="E77" s="12">
        <f t="shared" si="0"/>
        <v>1990</v>
      </c>
      <c r="F77" s="13">
        <f>'S3-Data'!O87/100</f>
        <v>-3.42434E-2</v>
      </c>
      <c r="G77" s="13">
        <f t="shared" si="1"/>
        <v>3.1782604838709691E-2</v>
      </c>
      <c r="H77" s="14"/>
      <c r="I77" s="2">
        <v>0</v>
      </c>
      <c r="J77" s="2"/>
      <c r="M77" s="6"/>
      <c r="N77" s="64">
        <v>32234</v>
      </c>
      <c r="O77" s="65">
        <v>5.2505199999999999</v>
      </c>
      <c r="P77" s="8"/>
      <c r="Q77" s="8"/>
    </row>
    <row r="78" spans="1:17" ht="13.5" customHeight="1" x14ac:dyDescent="0.25">
      <c r="A78" s="2"/>
      <c r="B78" s="2"/>
      <c r="C78" s="2"/>
      <c r="D78" s="11">
        <f>'S3-Data'!N88</f>
        <v>33239</v>
      </c>
      <c r="E78" s="12">
        <f t="shared" si="0"/>
        <v>1991</v>
      </c>
      <c r="F78" s="13">
        <f>'S3-Data'!O88/100</f>
        <v>-1.88147E-2</v>
      </c>
      <c r="G78" s="13">
        <f t="shared" si="1"/>
        <v>3.1782604838709691E-2</v>
      </c>
      <c r="H78" s="14"/>
      <c r="I78" s="2">
        <v>0</v>
      </c>
      <c r="J78" s="2"/>
      <c r="M78" s="6"/>
      <c r="N78" s="64">
        <v>32325</v>
      </c>
      <c r="O78" s="65">
        <v>2.3022300000000002</v>
      </c>
      <c r="P78" s="8"/>
      <c r="Q78" s="8"/>
    </row>
    <row r="79" spans="1:17" ht="13.5" customHeight="1" x14ac:dyDescent="0.25">
      <c r="A79" s="2"/>
      <c r="B79" s="2"/>
      <c r="C79" s="2"/>
      <c r="D79" s="11">
        <f>'S3-Data'!N89</f>
        <v>33329</v>
      </c>
      <c r="E79" s="12">
        <f t="shared" si="0"/>
        <v>1991</v>
      </c>
      <c r="F79" s="13">
        <f>'S3-Data'!O89/100</f>
        <v>3.0922499999999999E-2</v>
      </c>
      <c r="G79" s="13">
        <f t="shared" si="1"/>
        <v>3.1782604838709691E-2</v>
      </c>
      <c r="H79" s="14"/>
      <c r="I79" s="2">
        <v>0</v>
      </c>
      <c r="J79" s="2"/>
      <c r="M79" s="6"/>
      <c r="N79" s="64">
        <v>32417</v>
      </c>
      <c r="O79" s="65">
        <v>5.2636000000000003</v>
      </c>
      <c r="P79" s="8"/>
      <c r="Q79" s="8"/>
    </row>
    <row r="80" spans="1:17" ht="13.5" customHeight="1" x14ac:dyDescent="0.25">
      <c r="A80" s="2"/>
      <c r="B80" s="2"/>
      <c r="C80" s="2"/>
      <c r="D80" s="11">
        <f>'S3-Data'!N90</f>
        <v>33420</v>
      </c>
      <c r="E80" s="12">
        <f t="shared" si="0"/>
        <v>1991</v>
      </c>
      <c r="F80" s="13">
        <f>'S3-Data'!O90/100</f>
        <v>1.9154500000000001E-2</v>
      </c>
      <c r="G80" s="13">
        <f t="shared" si="1"/>
        <v>3.1782604838709691E-2</v>
      </c>
      <c r="H80" s="14"/>
      <c r="I80" s="2">
        <v>0</v>
      </c>
      <c r="J80" s="2"/>
      <c r="M80" s="6"/>
      <c r="N80" s="64">
        <v>32509</v>
      </c>
      <c r="O80" s="65">
        <v>4.0147399999999998</v>
      </c>
      <c r="P80" s="8"/>
      <c r="Q80" s="8"/>
    </row>
    <row r="81" spans="1:17" ht="13.5" customHeight="1" x14ac:dyDescent="0.25">
      <c r="A81" s="2"/>
      <c r="B81" s="2"/>
      <c r="C81" s="2"/>
      <c r="D81" s="11">
        <f>'S3-Data'!N91</f>
        <v>33512</v>
      </c>
      <c r="E81" s="12">
        <f t="shared" si="0"/>
        <v>1991</v>
      </c>
      <c r="F81" s="13">
        <f>'S3-Data'!O91/100</f>
        <v>1.7424800000000001E-2</v>
      </c>
      <c r="G81" s="13">
        <f t="shared" si="1"/>
        <v>3.1782604838709691E-2</v>
      </c>
      <c r="H81" s="14"/>
      <c r="I81" s="2">
        <v>0</v>
      </c>
      <c r="J81" s="2"/>
      <c r="M81" s="6"/>
      <c r="N81" s="64">
        <v>32599</v>
      </c>
      <c r="O81" s="65">
        <v>3.1330800000000001</v>
      </c>
      <c r="P81" s="8"/>
      <c r="Q81" s="8"/>
    </row>
    <row r="82" spans="1:17" ht="13.5" customHeight="1" x14ac:dyDescent="0.25">
      <c r="A82" s="2"/>
      <c r="B82" s="2"/>
      <c r="C82" s="2"/>
      <c r="D82" s="11">
        <f>'S3-Data'!N92</f>
        <v>33604</v>
      </c>
      <c r="E82" s="12">
        <f t="shared" si="0"/>
        <v>1992</v>
      </c>
      <c r="F82" s="13">
        <f>'S3-Data'!O92/100</f>
        <v>4.6972800000000002E-2</v>
      </c>
      <c r="G82" s="13">
        <f t="shared" si="1"/>
        <v>3.1782604838709691E-2</v>
      </c>
      <c r="H82" s="14"/>
      <c r="I82" s="2">
        <v>0</v>
      </c>
      <c r="J82" s="2"/>
      <c r="M82" s="6"/>
      <c r="N82" s="64">
        <v>32690</v>
      </c>
      <c r="O82" s="65">
        <v>2.9749099999999999</v>
      </c>
      <c r="P82" s="8"/>
      <c r="Q82" s="8"/>
    </row>
    <row r="83" spans="1:17" ht="13.5" customHeight="1" x14ac:dyDescent="0.25">
      <c r="A83" s="2"/>
      <c r="B83" s="2"/>
      <c r="C83" s="2"/>
      <c r="D83" s="11">
        <f>'S3-Data'!N93</f>
        <v>33695</v>
      </c>
      <c r="E83" s="12">
        <f t="shared" si="0"/>
        <v>1992</v>
      </c>
      <c r="F83" s="13">
        <f>'S3-Data'!O93/100</f>
        <v>4.3864900000000005E-2</v>
      </c>
      <c r="G83" s="13">
        <f t="shared" si="1"/>
        <v>3.1782604838709691E-2</v>
      </c>
      <c r="H83" s="14"/>
      <c r="I83" s="2">
        <v>0</v>
      </c>
      <c r="J83" s="2"/>
      <c r="M83" s="6"/>
      <c r="N83" s="64">
        <v>32782</v>
      </c>
      <c r="O83" s="65">
        <v>0.84543999999999997</v>
      </c>
      <c r="P83" s="8"/>
      <c r="Q83" s="8"/>
    </row>
    <row r="84" spans="1:17" ht="13.5" customHeight="1" x14ac:dyDescent="0.25">
      <c r="A84" s="2"/>
      <c r="B84" s="2"/>
      <c r="C84" s="2"/>
      <c r="D84" s="11">
        <f>'S3-Data'!N94</f>
        <v>33786</v>
      </c>
      <c r="E84" s="12">
        <f t="shared" si="0"/>
        <v>1992</v>
      </c>
      <c r="F84" s="13">
        <f>'S3-Data'!O94/100</f>
        <v>3.8696599999999998E-2</v>
      </c>
      <c r="G84" s="13">
        <f t="shared" si="1"/>
        <v>3.1782604838709691E-2</v>
      </c>
      <c r="H84" s="14"/>
      <c r="I84" s="2">
        <v>0</v>
      </c>
      <c r="J84" s="2"/>
      <c r="M84" s="6"/>
      <c r="N84" s="64">
        <v>32874</v>
      </c>
      <c r="O84" s="65">
        <v>4.3556999999999997</v>
      </c>
      <c r="P84" s="8"/>
      <c r="Q84" s="8"/>
    </row>
    <row r="85" spans="1:17" ht="13.5" customHeight="1" x14ac:dyDescent="0.25">
      <c r="A85" s="2"/>
      <c r="B85" s="2"/>
      <c r="C85" s="2"/>
      <c r="D85" s="11">
        <f>'S3-Data'!N95</f>
        <v>33878</v>
      </c>
      <c r="E85" s="12">
        <f t="shared" si="0"/>
        <v>1992</v>
      </c>
      <c r="F85" s="13">
        <f>'S3-Data'!O95/100</f>
        <v>3.9881199999999999E-2</v>
      </c>
      <c r="G85" s="13">
        <f t="shared" si="1"/>
        <v>3.1782604838709691E-2</v>
      </c>
      <c r="H85" s="14"/>
      <c r="I85" s="2">
        <v>0</v>
      </c>
      <c r="J85" s="2"/>
      <c r="M85" s="6"/>
      <c r="N85" s="64">
        <v>32964</v>
      </c>
      <c r="O85" s="65">
        <v>1.54379</v>
      </c>
      <c r="P85" s="8"/>
      <c r="Q85" s="8"/>
    </row>
    <row r="86" spans="1:17" ht="13.5" customHeight="1" x14ac:dyDescent="0.25">
      <c r="A86" s="2"/>
      <c r="B86" s="2"/>
      <c r="C86" s="2"/>
      <c r="D86" s="11">
        <f>'S3-Data'!N96</f>
        <v>33970</v>
      </c>
      <c r="E86" s="12">
        <f t="shared" si="0"/>
        <v>1993</v>
      </c>
      <c r="F86" s="13">
        <f>'S3-Data'!O96/100</f>
        <v>7.4504000000000003E-3</v>
      </c>
      <c r="G86" s="13">
        <f t="shared" si="1"/>
        <v>3.1782604838709691E-2</v>
      </c>
      <c r="H86" s="14"/>
      <c r="I86" s="2">
        <v>0</v>
      </c>
      <c r="J86" s="2"/>
      <c r="M86" s="6"/>
      <c r="N86" s="64">
        <v>33055</v>
      </c>
      <c r="O86" s="65">
        <v>9.8769999999999997E-2</v>
      </c>
      <c r="P86" s="8"/>
      <c r="Q86" s="8"/>
    </row>
    <row r="87" spans="1:17" ht="13.5" customHeight="1" x14ac:dyDescent="0.25">
      <c r="A87" s="2"/>
      <c r="B87" s="2"/>
      <c r="C87" s="2"/>
      <c r="D87" s="11">
        <f>'S3-Data'!N97</f>
        <v>34060</v>
      </c>
      <c r="E87" s="12">
        <f t="shared" si="0"/>
        <v>1993</v>
      </c>
      <c r="F87" s="13">
        <f>'S3-Data'!O97/100</f>
        <v>2.3715899999999998E-2</v>
      </c>
      <c r="G87" s="13">
        <f t="shared" si="1"/>
        <v>3.1782604838709691E-2</v>
      </c>
      <c r="H87" s="14"/>
      <c r="I87" s="2">
        <v>0</v>
      </c>
      <c r="J87" s="2"/>
      <c r="M87" s="6"/>
      <c r="N87" s="64">
        <v>33147</v>
      </c>
      <c r="O87" s="65">
        <v>-3.4243399999999999</v>
      </c>
      <c r="P87" s="8"/>
      <c r="Q87" s="8"/>
    </row>
    <row r="88" spans="1:17" ht="13.5" customHeight="1" x14ac:dyDescent="0.25">
      <c r="A88" s="2"/>
      <c r="B88" s="2"/>
      <c r="C88" s="2"/>
      <c r="D88" s="11">
        <f>'S3-Data'!N98</f>
        <v>34151</v>
      </c>
      <c r="E88" s="12">
        <f t="shared" si="0"/>
        <v>1993</v>
      </c>
      <c r="F88" s="13">
        <f>'S3-Data'!O98/100</f>
        <v>1.94591E-2</v>
      </c>
      <c r="G88" s="13">
        <f t="shared" si="1"/>
        <v>3.1782604838709691E-2</v>
      </c>
      <c r="H88" s="14"/>
      <c r="I88" s="2">
        <v>0</v>
      </c>
      <c r="J88" s="2"/>
      <c r="M88" s="6"/>
      <c r="N88" s="64">
        <v>33239</v>
      </c>
      <c r="O88" s="65">
        <v>-1.88147</v>
      </c>
      <c r="P88" s="8"/>
      <c r="Q88" s="8"/>
    </row>
    <row r="89" spans="1:17" ht="13.5" customHeight="1" x14ac:dyDescent="0.25">
      <c r="A89" s="2"/>
      <c r="B89" s="2"/>
      <c r="C89" s="2"/>
      <c r="D89" s="11">
        <f>'S3-Data'!N99</f>
        <v>34243</v>
      </c>
      <c r="E89" s="12">
        <f t="shared" si="0"/>
        <v>1993</v>
      </c>
      <c r="F89" s="13">
        <f>'S3-Data'!O99/100</f>
        <v>5.3044799999999996E-2</v>
      </c>
      <c r="G89" s="13">
        <f t="shared" si="1"/>
        <v>3.1782604838709691E-2</v>
      </c>
      <c r="H89" s="14"/>
      <c r="I89" s="2">
        <v>0</v>
      </c>
      <c r="J89" s="2"/>
      <c r="M89" s="6"/>
      <c r="N89" s="64">
        <v>33329</v>
      </c>
      <c r="O89" s="65">
        <v>3.0922499999999999</v>
      </c>
      <c r="P89" s="8"/>
      <c r="Q89" s="8"/>
    </row>
    <row r="90" spans="1:17" ht="13.5" customHeight="1" x14ac:dyDescent="0.25">
      <c r="A90" s="2"/>
      <c r="B90" s="2"/>
      <c r="C90" s="2"/>
      <c r="D90" s="11">
        <f>'S3-Data'!N100</f>
        <v>34335</v>
      </c>
      <c r="E90" s="12">
        <f t="shared" si="0"/>
        <v>1994</v>
      </c>
      <c r="F90" s="13">
        <f>'S3-Data'!O100/100</f>
        <v>3.9026699999999998E-2</v>
      </c>
      <c r="G90" s="13">
        <f t="shared" si="1"/>
        <v>3.1782604838709691E-2</v>
      </c>
      <c r="H90" s="14"/>
      <c r="I90" s="2">
        <v>0</v>
      </c>
      <c r="J90" s="2"/>
      <c r="M90" s="6"/>
      <c r="N90" s="64">
        <v>33420</v>
      </c>
      <c r="O90" s="65">
        <v>1.9154500000000001</v>
      </c>
      <c r="P90" s="8"/>
      <c r="Q90" s="8"/>
    </row>
    <row r="91" spans="1:17" ht="13.5" customHeight="1" x14ac:dyDescent="0.25">
      <c r="A91" s="2"/>
      <c r="B91" s="2"/>
      <c r="C91" s="2"/>
      <c r="D91" s="11">
        <f>'S3-Data'!N101</f>
        <v>34425</v>
      </c>
      <c r="E91" s="12">
        <f t="shared" si="0"/>
        <v>1994</v>
      </c>
      <c r="F91" s="13">
        <f>'S3-Data'!O101/100</f>
        <v>5.42978E-2</v>
      </c>
      <c r="G91" s="13">
        <f t="shared" si="1"/>
        <v>3.1782604838709691E-2</v>
      </c>
      <c r="H91" s="14"/>
      <c r="I91" s="2">
        <v>0</v>
      </c>
      <c r="J91" s="2"/>
      <c r="M91" s="6"/>
      <c r="N91" s="64">
        <v>33512</v>
      </c>
      <c r="O91" s="65">
        <v>1.74248</v>
      </c>
      <c r="P91" s="8"/>
      <c r="Q91" s="8"/>
    </row>
    <row r="92" spans="1:17" ht="13.5" customHeight="1" x14ac:dyDescent="0.25">
      <c r="A92" s="2"/>
      <c r="B92" s="2"/>
      <c r="C92" s="2"/>
      <c r="D92" s="11">
        <f>'S3-Data'!N102</f>
        <v>34516</v>
      </c>
      <c r="E92" s="12">
        <f t="shared" si="0"/>
        <v>1994</v>
      </c>
      <c r="F92" s="13">
        <f>'S3-Data'!O102/100</f>
        <v>2.3518899999999999E-2</v>
      </c>
      <c r="G92" s="13">
        <f t="shared" si="1"/>
        <v>3.1782604838709691E-2</v>
      </c>
      <c r="H92" s="14"/>
      <c r="I92" s="2">
        <v>0</v>
      </c>
      <c r="J92" s="2"/>
      <c r="M92" s="6"/>
      <c r="N92" s="64">
        <v>33604</v>
      </c>
      <c r="O92" s="65">
        <v>4.6972800000000001</v>
      </c>
      <c r="P92" s="8"/>
      <c r="Q92" s="8"/>
    </row>
    <row r="93" spans="1:17" ht="13.5" customHeight="1" x14ac:dyDescent="0.25">
      <c r="A93" s="2"/>
      <c r="B93" s="2"/>
      <c r="C93" s="2"/>
      <c r="D93" s="11">
        <f>'S3-Data'!N103</f>
        <v>34608</v>
      </c>
      <c r="E93" s="12">
        <f t="shared" si="0"/>
        <v>1994</v>
      </c>
      <c r="F93" s="13">
        <f>'S3-Data'!O103/100</f>
        <v>4.5163399999999992E-2</v>
      </c>
      <c r="G93" s="13">
        <f t="shared" si="1"/>
        <v>3.1782604838709691E-2</v>
      </c>
      <c r="H93" s="14"/>
      <c r="I93" s="2">
        <v>0</v>
      </c>
      <c r="J93" s="2"/>
      <c r="M93" s="6"/>
      <c r="N93" s="64">
        <v>33695</v>
      </c>
      <c r="O93" s="65">
        <v>4.3864900000000002</v>
      </c>
      <c r="P93" s="8"/>
      <c r="Q93" s="8"/>
    </row>
    <row r="94" spans="1:17" ht="13.5" customHeight="1" x14ac:dyDescent="0.25">
      <c r="A94" s="2"/>
      <c r="B94" s="2"/>
      <c r="C94" s="2"/>
      <c r="D94" s="11">
        <f>'S3-Data'!N104</f>
        <v>34700</v>
      </c>
      <c r="E94" s="12">
        <f t="shared" si="0"/>
        <v>1995</v>
      </c>
      <c r="F94" s="13">
        <f>'S3-Data'!O104/100</f>
        <v>1.3648899999999999E-2</v>
      </c>
      <c r="G94" s="13">
        <f t="shared" si="1"/>
        <v>3.1782604838709691E-2</v>
      </c>
      <c r="H94" s="14"/>
      <c r="I94" s="2">
        <v>0</v>
      </c>
      <c r="J94" s="2"/>
      <c r="M94" s="6"/>
      <c r="N94" s="64">
        <v>33786</v>
      </c>
      <c r="O94" s="65">
        <v>3.8696600000000001</v>
      </c>
      <c r="P94" s="8"/>
      <c r="Q94" s="8"/>
    </row>
    <row r="95" spans="1:17" ht="13.5" customHeight="1" x14ac:dyDescent="0.25">
      <c r="A95" s="2"/>
      <c r="B95" s="2"/>
      <c r="C95" s="2"/>
      <c r="D95" s="11">
        <f>'S3-Data'!N105</f>
        <v>34790</v>
      </c>
      <c r="E95" s="12">
        <f t="shared" si="0"/>
        <v>1995</v>
      </c>
      <c r="F95" s="13">
        <f>'S3-Data'!O105/100</f>
        <v>1.39518E-2</v>
      </c>
      <c r="G95" s="13">
        <f t="shared" si="1"/>
        <v>3.1782604838709691E-2</v>
      </c>
      <c r="H95" s="14"/>
      <c r="I95" s="2">
        <v>0</v>
      </c>
      <c r="J95" s="2"/>
      <c r="M95" s="6"/>
      <c r="N95" s="64">
        <v>33878</v>
      </c>
      <c r="O95" s="65">
        <v>3.9881199999999999</v>
      </c>
      <c r="P95" s="8"/>
      <c r="Q95" s="8"/>
    </row>
    <row r="96" spans="1:17" ht="13.5" customHeight="1" x14ac:dyDescent="0.25">
      <c r="A96" s="2"/>
      <c r="B96" s="2"/>
      <c r="C96" s="2"/>
      <c r="D96" s="11">
        <f>'S3-Data'!N106</f>
        <v>34881</v>
      </c>
      <c r="E96" s="12">
        <f t="shared" si="0"/>
        <v>1995</v>
      </c>
      <c r="F96" s="13">
        <f>'S3-Data'!O106/100</f>
        <v>3.4096099999999997E-2</v>
      </c>
      <c r="G96" s="13">
        <f t="shared" si="1"/>
        <v>3.1782604838709691E-2</v>
      </c>
      <c r="H96" s="14"/>
      <c r="I96" s="2">
        <v>0</v>
      </c>
      <c r="J96" s="2"/>
      <c r="M96" s="6"/>
      <c r="N96" s="64">
        <v>33970</v>
      </c>
      <c r="O96" s="65">
        <v>0.74504000000000004</v>
      </c>
      <c r="P96" s="8"/>
      <c r="Q96" s="8"/>
    </row>
    <row r="97" spans="1:17" ht="13.5" customHeight="1" x14ac:dyDescent="0.25">
      <c r="A97" s="2"/>
      <c r="B97" s="2"/>
      <c r="C97" s="2"/>
      <c r="D97" s="11">
        <f>'S3-Data'!N107</f>
        <v>34973</v>
      </c>
      <c r="E97" s="12">
        <f t="shared" si="0"/>
        <v>1995</v>
      </c>
      <c r="F97" s="13">
        <f>'S3-Data'!O107/100</f>
        <v>2.8296399999999999E-2</v>
      </c>
      <c r="G97" s="13">
        <f t="shared" si="1"/>
        <v>3.1782604838709691E-2</v>
      </c>
      <c r="H97" s="14"/>
      <c r="I97" s="2">
        <v>0</v>
      </c>
      <c r="J97" s="2"/>
      <c r="M97" s="6"/>
      <c r="N97" s="64">
        <v>34060</v>
      </c>
      <c r="O97" s="65">
        <v>2.3715899999999999</v>
      </c>
      <c r="P97" s="8"/>
      <c r="Q97" s="8"/>
    </row>
    <row r="98" spans="1:17" ht="13.5" customHeight="1" x14ac:dyDescent="0.25">
      <c r="A98" s="2"/>
      <c r="B98" s="2"/>
      <c r="C98" s="2"/>
      <c r="D98" s="11">
        <f>'S3-Data'!N108</f>
        <v>35065</v>
      </c>
      <c r="E98" s="12">
        <f t="shared" si="0"/>
        <v>1996</v>
      </c>
      <c r="F98" s="13">
        <f>'S3-Data'!O108/100</f>
        <v>2.6154299999999998E-2</v>
      </c>
      <c r="G98" s="13">
        <f t="shared" si="1"/>
        <v>3.1782604838709691E-2</v>
      </c>
      <c r="H98" s="14"/>
      <c r="I98" s="2">
        <v>0</v>
      </c>
      <c r="J98" s="2"/>
      <c r="M98" s="6"/>
      <c r="N98" s="64">
        <v>34151</v>
      </c>
      <c r="O98" s="65">
        <v>1.94591</v>
      </c>
      <c r="P98" s="8"/>
      <c r="Q98" s="8"/>
    </row>
    <row r="99" spans="1:17" ht="13.5" customHeight="1" x14ac:dyDescent="0.25">
      <c r="A99" s="2"/>
      <c r="B99" s="2"/>
      <c r="C99" s="2"/>
      <c r="D99" s="11">
        <f>'S3-Data'!N109</f>
        <v>35156</v>
      </c>
      <c r="E99" s="12">
        <f t="shared" si="0"/>
        <v>1996</v>
      </c>
      <c r="F99" s="13">
        <f>'S3-Data'!O109/100</f>
        <v>6.9237199999999999E-2</v>
      </c>
      <c r="G99" s="13">
        <f t="shared" si="1"/>
        <v>3.1782604838709691E-2</v>
      </c>
      <c r="H99" s="14"/>
      <c r="I99" s="2">
        <v>0</v>
      </c>
      <c r="J99" s="2"/>
      <c r="M99" s="6"/>
      <c r="N99" s="64">
        <v>34243</v>
      </c>
      <c r="O99" s="65">
        <v>5.3044799999999999</v>
      </c>
      <c r="P99" s="8"/>
      <c r="Q99" s="8"/>
    </row>
    <row r="100" spans="1:17" ht="13.5" customHeight="1" x14ac:dyDescent="0.25">
      <c r="A100" s="2"/>
      <c r="B100" s="2"/>
      <c r="C100" s="2"/>
      <c r="D100" s="11">
        <f>'S3-Data'!N110</f>
        <v>35247</v>
      </c>
      <c r="E100" s="12">
        <f t="shared" si="0"/>
        <v>1996</v>
      </c>
      <c r="F100" s="13">
        <f>'S3-Data'!O110/100</f>
        <v>3.6830799999999997E-2</v>
      </c>
      <c r="G100" s="13">
        <f t="shared" si="1"/>
        <v>3.1782604838709691E-2</v>
      </c>
      <c r="H100" s="14"/>
      <c r="I100" s="2">
        <v>0</v>
      </c>
      <c r="J100" s="2"/>
      <c r="M100" s="6"/>
      <c r="N100" s="64">
        <v>34335</v>
      </c>
      <c r="O100" s="65">
        <v>3.9026700000000001</v>
      </c>
      <c r="P100" s="8"/>
      <c r="Q100" s="8"/>
    </row>
    <row r="101" spans="1:17" ht="13.5" customHeight="1" x14ac:dyDescent="0.25">
      <c r="A101" s="2"/>
      <c r="B101" s="2"/>
      <c r="C101" s="2"/>
      <c r="D101" s="11">
        <f>'S3-Data'!N111</f>
        <v>35339</v>
      </c>
      <c r="E101" s="12">
        <f t="shared" si="0"/>
        <v>1996</v>
      </c>
      <c r="F101" s="13">
        <f>'S3-Data'!O111/100</f>
        <v>4.2041000000000002E-2</v>
      </c>
      <c r="G101" s="13">
        <f t="shared" si="1"/>
        <v>3.1782604838709691E-2</v>
      </c>
      <c r="H101" s="14"/>
      <c r="I101" s="2">
        <v>0</v>
      </c>
      <c r="J101" s="2"/>
      <c r="M101" s="6"/>
      <c r="N101" s="64">
        <v>34425</v>
      </c>
      <c r="O101" s="65">
        <v>5.4297800000000001</v>
      </c>
      <c r="P101" s="8"/>
      <c r="Q101" s="8"/>
    </row>
    <row r="102" spans="1:17" ht="13.5" customHeight="1" x14ac:dyDescent="0.25">
      <c r="A102" s="2"/>
      <c r="B102" s="2"/>
      <c r="C102" s="2"/>
      <c r="D102" s="11">
        <f>'S3-Data'!N112</f>
        <v>35431</v>
      </c>
      <c r="E102" s="12">
        <f t="shared" si="0"/>
        <v>1997</v>
      </c>
      <c r="F102" s="13">
        <f>'S3-Data'!O112/100</f>
        <v>3.0371600000000002E-2</v>
      </c>
      <c r="G102" s="13">
        <f t="shared" si="1"/>
        <v>3.1782604838709691E-2</v>
      </c>
      <c r="H102" s="14"/>
      <c r="I102" s="2">
        <v>0</v>
      </c>
      <c r="J102" s="2"/>
      <c r="M102" s="6"/>
      <c r="N102" s="64">
        <v>34516</v>
      </c>
      <c r="O102" s="65">
        <v>2.35189</v>
      </c>
      <c r="P102" s="8"/>
      <c r="Q102" s="8"/>
    </row>
    <row r="103" spans="1:17" ht="13.5" customHeight="1" x14ac:dyDescent="0.25">
      <c r="A103" s="2"/>
      <c r="B103" s="2"/>
      <c r="C103" s="2"/>
      <c r="D103" s="11">
        <f>'S3-Data'!N113</f>
        <v>35521</v>
      </c>
      <c r="E103" s="12">
        <f t="shared" si="0"/>
        <v>1997</v>
      </c>
      <c r="F103" s="13">
        <f>'S3-Data'!O113/100</f>
        <v>5.9892500000000001E-2</v>
      </c>
      <c r="G103" s="13">
        <f t="shared" si="1"/>
        <v>3.1782604838709691E-2</v>
      </c>
      <c r="H103" s="14"/>
      <c r="I103" s="2">
        <v>0</v>
      </c>
      <c r="J103" s="2"/>
      <c r="M103" s="6"/>
      <c r="N103" s="64">
        <v>34608</v>
      </c>
      <c r="O103" s="65">
        <v>4.5163399999999996</v>
      </c>
      <c r="P103" s="8"/>
      <c r="Q103" s="8"/>
    </row>
    <row r="104" spans="1:17" ht="13.5" customHeight="1" x14ac:dyDescent="0.25">
      <c r="A104" s="2"/>
      <c r="B104" s="2"/>
      <c r="C104" s="2"/>
      <c r="D104" s="11">
        <f>'S3-Data'!N114</f>
        <v>35612</v>
      </c>
      <c r="E104" s="12">
        <f t="shared" si="0"/>
        <v>1997</v>
      </c>
      <c r="F104" s="13">
        <f>'S3-Data'!O114/100</f>
        <v>5.0611099999999999E-2</v>
      </c>
      <c r="G104" s="13">
        <f t="shared" si="1"/>
        <v>3.1782604838709691E-2</v>
      </c>
      <c r="H104" s="14"/>
      <c r="I104" s="2">
        <v>0</v>
      </c>
      <c r="J104" s="2"/>
      <c r="M104" s="6"/>
      <c r="N104" s="64">
        <v>34700</v>
      </c>
      <c r="O104" s="65">
        <v>1.3648899999999999</v>
      </c>
      <c r="P104" s="8"/>
      <c r="Q104" s="8"/>
    </row>
    <row r="105" spans="1:17" ht="13.5" customHeight="1" x14ac:dyDescent="0.25">
      <c r="A105" s="2"/>
      <c r="B105" s="2"/>
      <c r="C105" s="2"/>
      <c r="D105" s="11">
        <f>'S3-Data'!N115</f>
        <v>35704</v>
      </c>
      <c r="E105" s="12">
        <f t="shared" si="0"/>
        <v>1997</v>
      </c>
      <c r="F105" s="13">
        <f>'S3-Data'!O115/100</f>
        <v>3.0917900000000002E-2</v>
      </c>
      <c r="G105" s="13">
        <f t="shared" si="1"/>
        <v>3.1782604838709691E-2</v>
      </c>
      <c r="H105" s="14"/>
      <c r="I105" s="2">
        <v>0</v>
      </c>
      <c r="J105" s="2"/>
      <c r="M105" s="6"/>
      <c r="N105" s="64">
        <v>34790</v>
      </c>
      <c r="O105" s="65">
        <v>1.3951800000000001</v>
      </c>
      <c r="P105" s="8"/>
      <c r="Q105" s="8"/>
    </row>
    <row r="106" spans="1:17" ht="13.5" customHeight="1" x14ac:dyDescent="0.25">
      <c r="A106" s="2"/>
      <c r="B106" s="2"/>
      <c r="C106" s="2"/>
      <c r="D106" s="11">
        <f>'S3-Data'!N116</f>
        <v>35796</v>
      </c>
      <c r="E106" s="12">
        <f t="shared" si="0"/>
        <v>1998</v>
      </c>
      <c r="F106" s="13">
        <f>'S3-Data'!O116/100</f>
        <v>3.9382199999999999E-2</v>
      </c>
      <c r="G106" s="13">
        <f t="shared" si="1"/>
        <v>3.1782604838709691E-2</v>
      </c>
      <c r="H106" s="14"/>
      <c r="I106" s="2">
        <v>0</v>
      </c>
      <c r="J106" s="2"/>
      <c r="M106" s="6"/>
      <c r="N106" s="64">
        <v>34881</v>
      </c>
      <c r="O106" s="65">
        <v>3.4096099999999998</v>
      </c>
      <c r="P106" s="8"/>
      <c r="Q106" s="8"/>
    </row>
    <row r="107" spans="1:17" ht="13.5" customHeight="1" x14ac:dyDescent="0.25">
      <c r="A107" s="2"/>
      <c r="B107" s="2"/>
      <c r="C107" s="2"/>
      <c r="D107" s="11">
        <f>'S3-Data'!N117</f>
        <v>35886</v>
      </c>
      <c r="E107" s="12">
        <f t="shared" si="0"/>
        <v>1998</v>
      </c>
      <c r="F107" s="13">
        <f>'S3-Data'!O117/100</f>
        <v>3.86074E-2</v>
      </c>
      <c r="G107" s="13">
        <f t="shared" si="1"/>
        <v>3.1782604838709691E-2</v>
      </c>
      <c r="H107" s="14"/>
      <c r="I107" s="2">
        <v>0</v>
      </c>
      <c r="J107" s="2"/>
      <c r="M107" s="6"/>
      <c r="N107" s="64">
        <v>34973</v>
      </c>
      <c r="O107" s="65">
        <v>2.8296399999999999</v>
      </c>
      <c r="P107" s="8"/>
      <c r="Q107" s="8"/>
    </row>
    <row r="108" spans="1:17" ht="13.5" customHeight="1" x14ac:dyDescent="0.25">
      <c r="A108" s="2"/>
      <c r="B108" s="2"/>
      <c r="C108" s="2"/>
      <c r="D108" s="11">
        <f>'S3-Data'!N118</f>
        <v>35977</v>
      </c>
      <c r="E108" s="12">
        <f t="shared" si="0"/>
        <v>1998</v>
      </c>
      <c r="F108" s="13">
        <f>'S3-Data'!O118/100</f>
        <v>5.1988700000000006E-2</v>
      </c>
      <c r="G108" s="13">
        <f t="shared" si="1"/>
        <v>3.1782604838709691E-2</v>
      </c>
      <c r="H108" s="14"/>
      <c r="I108" s="2">
        <v>0</v>
      </c>
      <c r="J108" s="2"/>
      <c r="M108" s="6"/>
      <c r="N108" s="64">
        <v>35065</v>
      </c>
      <c r="O108" s="65">
        <v>2.6154299999999999</v>
      </c>
      <c r="P108" s="8"/>
      <c r="Q108" s="8"/>
    </row>
    <row r="109" spans="1:17" ht="13.5" customHeight="1" x14ac:dyDescent="0.25">
      <c r="A109" s="2"/>
      <c r="B109" s="2"/>
      <c r="C109" s="2"/>
      <c r="D109" s="11">
        <f>'S3-Data'!N119</f>
        <v>36069</v>
      </c>
      <c r="E109" s="12">
        <f t="shared" si="0"/>
        <v>1998</v>
      </c>
      <c r="F109" s="13">
        <f>'S3-Data'!O119/100</f>
        <v>6.5128199999999997E-2</v>
      </c>
      <c r="G109" s="13">
        <f t="shared" si="1"/>
        <v>3.1782604838709691E-2</v>
      </c>
      <c r="H109" s="14"/>
      <c r="I109" s="2">
        <v>0</v>
      </c>
      <c r="J109" s="2"/>
      <c r="M109" s="6"/>
      <c r="N109" s="64">
        <v>35156</v>
      </c>
      <c r="O109" s="65">
        <v>6.9237200000000003</v>
      </c>
      <c r="P109" s="8"/>
      <c r="Q109" s="8"/>
    </row>
    <row r="110" spans="1:17" ht="13.5" customHeight="1" x14ac:dyDescent="0.25">
      <c r="A110" s="2"/>
      <c r="B110" s="2"/>
      <c r="C110" s="2"/>
      <c r="D110" s="11">
        <f>'S3-Data'!N120</f>
        <v>36161</v>
      </c>
      <c r="E110" s="12">
        <f t="shared" si="0"/>
        <v>1999</v>
      </c>
      <c r="F110" s="13">
        <f>'S3-Data'!O120/100</f>
        <v>3.18132E-2</v>
      </c>
      <c r="G110" s="13">
        <f t="shared" si="1"/>
        <v>3.1782604838709691E-2</v>
      </c>
      <c r="H110" s="14"/>
      <c r="I110" s="2">
        <v>0</v>
      </c>
      <c r="J110" s="2"/>
      <c r="M110" s="6"/>
      <c r="N110" s="64">
        <v>35247</v>
      </c>
      <c r="O110" s="65">
        <v>3.6830799999999999</v>
      </c>
      <c r="P110" s="8"/>
      <c r="Q110" s="8"/>
    </row>
    <row r="111" spans="1:17" ht="13.5" customHeight="1" x14ac:dyDescent="0.25">
      <c r="A111" s="2"/>
      <c r="B111" s="2"/>
      <c r="C111" s="2"/>
      <c r="D111" s="11">
        <f>'S3-Data'!N121</f>
        <v>36251</v>
      </c>
      <c r="E111" s="12">
        <f t="shared" si="0"/>
        <v>1999</v>
      </c>
      <c r="F111" s="13">
        <f>'S3-Data'!O121/100</f>
        <v>3.2853099999999996E-2</v>
      </c>
      <c r="G111" s="13">
        <f t="shared" si="1"/>
        <v>3.1782604838709691E-2</v>
      </c>
      <c r="H111" s="14"/>
      <c r="I111" s="2">
        <v>0</v>
      </c>
      <c r="J111" s="2"/>
      <c r="M111" s="6"/>
      <c r="N111" s="64">
        <v>35339</v>
      </c>
      <c r="O111" s="65">
        <v>4.2041000000000004</v>
      </c>
      <c r="P111" s="8"/>
      <c r="Q111" s="8"/>
    </row>
    <row r="112" spans="1:17" ht="13.5" customHeight="1" x14ac:dyDescent="0.25">
      <c r="A112" s="2"/>
      <c r="B112" s="2"/>
      <c r="C112" s="2"/>
      <c r="D112" s="11">
        <f>'S3-Data'!N122</f>
        <v>36342</v>
      </c>
      <c r="E112" s="12">
        <f t="shared" si="0"/>
        <v>1999</v>
      </c>
      <c r="F112" s="13">
        <f>'S3-Data'!O122/100</f>
        <v>5.00267E-2</v>
      </c>
      <c r="G112" s="13">
        <f t="shared" si="1"/>
        <v>3.1782604838709691E-2</v>
      </c>
      <c r="H112" s="14"/>
      <c r="I112" s="2">
        <v>0</v>
      </c>
      <c r="J112" s="2"/>
      <c r="M112" s="6"/>
      <c r="N112" s="64">
        <v>35431</v>
      </c>
      <c r="O112" s="65">
        <v>3.0371600000000001</v>
      </c>
      <c r="P112" s="8"/>
      <c r="Q112" s="8"/>
    </row>
    <row r="113" spans="1:17" ht="13.5" customHeight="1" x14ac:dyDescent="0.25">
      <c r="A113" s="2"/>
      <c r="B113" s="2"/>
      <c r="C113" s="2"/>
      <c r="D113" s="11">
        <f>'S3-Data'!N123</f>
        <v>36434</v>
      </c>
      <c r="E113" s="12">
        <f t="shared" si="0"/>
        <v>1999</v>
      </c>
      <c r="F113" s="13">
        <f>'S3-Data'!O123/100</f>
        <v>6.8836999999999995E-2</v>
      </c>
      <c r="G113" s="13">
        <f t="shared" si="1"/>
        <v>3.1782604838709691E-2</v>
      </c>
      <c r="H113" s="14"/>
      <c r="I113" s="2">
        <v>0</v>
      </c>
      <c r="J113" s="2"/>
      <c r="M113" s="6"/>
      <c r="N113" s="64">
        <v>35521</v>
      </c>
      <c r="O113" s="65">
        <v>5.9892500000000002</v>
      </c>
      <c r="P113" s="8"/>
      <c r="Q113" s="8"/>
    </row>
    <row r="114" spans="1:17" ht="13.5" customHeight="1" x14ac:dyDescent="0.25">
      <c r="A114" s="2"/>
      <c r="B114" s="2"/>
      <c r="C114" s="2"/>
      <c r="D114" s="11">
        <f>'S3-Data'!N124</f>
        <v>36526</v>
      </c>
      <c r="E114" s="12">
        <f t="shared" si="0"/>
        <v>2000</v>
      </c>
      <c r="F114" s="13">
        <f>'S3-Data'!O124/100</f>
        <v>1.1590100000000001E-2</v>
      </c>
      <c r="G114" s="13">
        <f t="shared" si="1"/>
        <v>3.1782604838709691E-2</v>
      </c>
      <c r="H114" s="14"/>
      <c r="I114" s="2">
        <v>0</v>
      </c>
      <c r="J114" s="2"/>
      <c r="M114" s="6"/>
      <c r="N114" s="64">
        <v>35612</v>
      </c>
      <c r="O114" s="65">
        <v>5.0611100000000002</v>
      </c>
      <c r="P114" s="8"/>
      <c r="Q114" s="8"/>
    </row>
    <row r="115" spans="1:17" ht="13.5" customHeight="1" x14ac:dyDescent="0.25">
      <c r="A115" s="2"/>
      <c r="B115" s="2"/>
      <c r="C115" s="2"/>
      <c r="D115" s="11">
        <f>'S3-Data'!N125</f>
        <v>36617</v>
      </c>
      <c r="E115" s="12">
        <f t="shared" si="0"/>
        <v>2000</v>
      </c>
      <c r="F115" s="13">
        <f>'S3-Data'!O125/100</f>
        <v>7.4846200000000002E-2</v>
      </c>
      <c r="G115" s="13">
        <f t="shared" si="1"/>
        <v>3.1782604838709691E-2</v>
      </c>
      <c r="H115" s="14"/>
      <c r="I115" s="2">
        <v>0</v>
      </c>
      <c r="J115" s="2"/>
      <c r="M115" s="6"/>
      <c r="N115" s="64">
        <v>35704</v>
      </c>
      <c r="O115" s="65">
        <v>3.09179</v>
      </c>
      <c r="P115" s="8"/>
      <c r="Q115" s="8"/>
    </row>
    <row r="116" spans="1:17" ht="13.5" customHeight="1" x14ac:dyDescent="0.25">
      <c r="A116" s="2"/>
      <c r="B116" s="2"/>
      <c r="C116" s="2"/>
      <c r="D116" s="11">
        <f>'S3-Data'!N126</f>
        <v>36708</v>
      </c>
      <c r="E116" s="12">
        <f t="shared" si="0"/>
        <v>2000</v>
      </c>
      <c r="F116" s="13">
        <f>'S3-Data'!O126/100</f>
        <v>4.8082000000000003E-3</v>
      </c>
      <c r="G116" s="13">
        <f t="shared" si="1"/>
        <v>3.1782604838709691E-2</v>
      </c>
      <c r="H116" s="14"/>
      <c r="I116" s="2">
        <v>0</v>
      </c>
      <c r="J116" s="2"/>
      <c r="M116" s="6"/>
      <c r="N116" s="64">
        <v>35796</v>
      </c>
      <c r="O116" s="65">
        <v>3.9382199999999998</v>
      </c>
      <c r="P116" s="8"/>
      <c r="Q116" s="8"/>
    </row>
    <row r="117" spans="1:17" ht="13.5" customHeight="1" x14ac:dyDescent="0.25">
      <c r="A117" s="2"/>
      <c r="B117" s="2"/>
      <c r="C117" s="2"/>
      <c r="D117" s="11">
        <f>'S3-Data'!N127</f>
        <v>36800</v>
      </c>
      <c r="E117" s="12">
        <f t="shared" si="0"/>
        <v>2000</v>
      </c>
      <c r="F117" s="13">
        <f>'S3-Data'!O127/100</f>
        <v>2.26716E-2</v>
      </c>
      <c r="G117" s="13">
        <f t="shared" si="1"/>
        <v>3.1782604838709691E-2</v>
      </c>
      <c r="H117" s="14"/>
      <c r="I117" s="2">
        <v>0</v>
      </c>
      <c r="J117" s="2"/>
      <c r="M117" s="6"/>
      <c r="N117" s="64">
        <v>35886</v>
      </c>
      <c r="O117" s="65">
        <v>3.8607399999999998</v>
      </c>
      <c r="P117" s="8"/>
      <c r="Q117" s="8"/>
    </row>
    <row r="118" spans="1:17" ht="13.5" customHeight="1" x14ac:dyDescent="0.25">
      <c r="A118" s="2"/>
      <c r="B118" s="2"/>
      <c r="C118" s="2"/>
      <c r="D118" s="11">
        <f>'S3-Data'!N128</f>
        <v>36892</v>
      </c>
      <c r="E118" s="12">
        <f t="shared" si="0"/>
        <v>2001</v>
      </c>
      <c r="F118" s="13">
        <f>'S3-Data'!O128/100</f>
        <v>-1.1390599999999999E-2</v>
      </c>
      <c r="G118" s="13">
        <f t="shared" si="1"/>
        <v>3.1782604838709691E-2</v>
      </c>
      <c r="H118" s="14"/>
      <c r="I118" s="2">
        <v>0</v>
      </c>
      <c r="J118" s="2"/>
      <c r="M118" s="6"/>
      <c r="N118" s="64">
        <v>35977</v>
      </c>
      <c r="O118" s="65">
        <v>5.1988700000000003</v>
      </c>
      <c r="P118" s="8"/>
      <c r="Q118" s="8"/>
    </row>
    <row r="119" spans="1:17" ht="13.5" customHeight="1" x14ac:dyDescent="0.25">
      <c r="A119" s="2"/>
      <c r="B119" s="2"/>
      <c r="C119" s="2"/>
      <c r="D119" s="11">
        <f>'S3-Data'!N129</f>
        <v>36982</v>
      </c>
      <c r="E119" s="12">
        <f t="shared" si="0"/>
        <v>2001</v>
      </c>
      <c r="F119" s="13">
        <f>'S3-Data'!O129/100</f>
        <v>2.1147399999999997E-2</v>
      </c>
      <c r="G119" s="13">
        <f t="shared" si="1"/>
        <v>3.1782604838709691E-2</v>
      </c>
      <c r="H119" s="14"/>
      <c r="I119" s="2">
        <v>0</v>
      </c>
      <c r="J119" s="2"/>
      <c r="M119" s="6"/>
      <c r="N119" s="64">
        <v>36069</v>
      </c>
      <c r="O119" s="65">
        <v>6.5128199999999996</v>
      </c>
      <c r="P119" s="8"/>
      <c r="Q119" s="8"/>
    </row>
    <row r="120" spans="1:17" ht="13.5" customHeight="1" x14ac:dyDescent="0.25">
      <c r="A120" s="2"/>
      <c r="B120" s="2"/>
      <c r="C120" s="2"/>
      <c r="D120" s="11">
        <f>'S3-Data'!N130</f>
        <v>37073</v>
      </c>
      <c r="E120" s="12">
        <f t="shared" si="0"/>
        <v>2001</v>
      </c>
      <c r="F120" s="13">
        <f>'S3-Data'!O130/100</f>
        <v>-1.2670300000000001E-2</v>
      </c>
      <c r="G120" s="13">
        <f t="shared" si="1"/>
        <v>3.1782604838709691E-2</v>
      </c>
      <c r="H120" s="14"/>
      <c r="I120" s="2">
        <v>0</v>
      </c>
      <c r="J120" s="2"/>
      <c r="M120" s="6"/>
      <c r="N120" s="64">
        <v>36161</v>
      </c>
      <c r="O120" s="65">
        <v>3.1813199999999999</v>
      </c>
      <c r="P120" s="8"/>
      <c r="Q120" s="8"/>
    </row>
    <row r="121" spans="1:17" ht="13.5" customHeight="1" x14ac:dyDescent="0.25">
      <c r="A121" s="2"/>
      <c r="B121" s="2"/>
      <c r="C121" s="2"/>
      <c r="D121" s="11">
        <f>'S3-Data'!N131</f>
        <v>37165</v>
      </c>
      <c r="E121" s="12">
        <f t="shared" si="0"/>
        <v>2001</v>
      </c>
      <c r="F121" s="13">
        <f>'S3-Data'!O131/100</f>
        <v>1.10857E-2</v>
      </c>
      <c r="G121" s="13">
        <f t="shared" si="1"/>
        <v>3.1782604838709691E-2</v>
      </c>
      <c r="H121" s="14"/>
      <c r="I121" s="2">
        <v>0</v>
      </c>
      <c r="J121" s="2"/>
      <c r="M121" s="6"/>
      <c r="N121" s="64">
        <v>36251</v>
      </c>
      <c r="O121" s="65">
        <v>3.28531</v>
      </c>
      <c r="P121" s="8"/>
      <c r="Q121" s="8"/>
    </row>
    <row r="122" spans="1:17" ht="13.5" customHeight="1" x14ac:dyDescent="0.25">
      <c r="A122" s="2"/>
      <c r="B122" s="2"/>
      <c r="C122" s="2"/>
      <c r="D122" s="11">
        <f>'S3-Data'!N132</f>
        <v>37257</v>
      </c>
      <c r="E122" s="12">
        <f t="shared" si="0"/>
        <v>2002</v>
      </c>
      <c r="F122" s="13">
        <f>'S3-Data'!O132/100</f>
        <v>3.6663100000000004E-2</v>
      </c>
      <c r="G122" s="13">
        <f t="shared" si="1"/>
        <v>3.1782604838709691E-2</v>
      </c>
      <c r="H122" s="14"/>
      <c r="I122" s="2">
        <v>0</v>
      </c>
      <c r="J122" s="2"/>
      <c r="M122" s="6"/>
      <c r="N122" s="64">
        <v>36342</v>
      </c>
      <c r="O122" s="65">
        <v>5.0026700000000002</v>
      </c>
      <c r="P122" s="8"/>
      <c r="Q122" s="8"/>
    </row>
    <row r="123" spans="1:17" ht="13.5" customHeight="1" x14ac:dyDescent="0.25">
      <c r="A123" s="2"/>
      <c r="B123" s="2"/>
      <c r="C123" s="2"/>
      <c r="D123" s="11">
        <f>'S3-Data'!N133</f>
        <v>37347</v>
      </c>
      <c r="E123" s="12">
        <f t="shared" si="0"/>
        <v>2002</v>
      </c>
      <c r="F123" s="13">
        <f>'S3-Data'!O133/100</f>
        <v>2.20085E-2</v>
      </c>
      <c r="G123" s="13">
        <f t="shared" si="1"/>
        <v>3.1782604838709691E-2</v>
      </c>
      <c r="H123" s="14"/>
      <c r="I123" s="2">
        <v>0</v>
      </c>
      <c r="J123" s="2"/>
      <c r="M123" s="6"/>
      <c r="N123" s="64">
        <v>36434</v>
      </c>
      <c r="O123" s="65">
        <v>6.8837000000000002</v>
      </c>
      <c r="P123" s="8"/>
      <c r="Q123" s="8"/>
    </row>
    <row r="124" spans="1:17" ht="13.5" customHeight="1" x14ac:dyDescent="0.25">
      <c r="A124" s="2"/>
      <c r="B124" s="2"/>
      <c r="C124" s="2"/>
      <c r="D124" s="11">
        <f>'S3-Data'!N134</f>
        <v>37438</v>
      </c>
      <c r="E124" s="12">
        <f t="shared" si="0"/>
        <v>2002</v>
      </c>
      <c r="F124" s="13">
        <f>'S3-Data'!O134/100</f>
        <v>1.9426000000000002E-2</v>
      </c>
      <c r="G124" s="13">
        <f t="shared" si="1"/>
        <v>3.1782604838709691E-2</v>
      </c>
      <c r="H124" s="14"/>
      <c r="I124" s="2">
        <v>0</v>
      </c>
      <c r="J124" s="2"/>
      <c r="M124" s="6"/>
      <c r="N124" s="64">
        <v>36526</v>
      </c>
      <c r="O124" s="65">
        <v>1.1590100000000001</v>
      </c>
      <c r="P124" s="8"/>
      <c r="Q124" s="8"/>
    </row>
    <row r="125" spans="1:17" ht="13.5" customHeight="1" x14ac:dyDescent="0.25">
      <c r="A125" s="2"/>
      <c r="B125" s="2"/>
      <c r="C125" s="2"/>
      <c r="D125" s="11">
        <f>'S3-Data'!N135</f>
        <v>37530</v>
      </c>
      <c r="E125" s="12">
        <f t="shared" si="0"/>
        <v>2002</v>
      </c>
      <c r="F125" s="13">
        <f>'S3-Data'!O135/100</f>
        <v>2.5453999999999997E-3</v>
      </c>
      <c r="G125" s="13">
        <f t="shared" si="1"/>
        <v>3.1782604838709691E-2</v>
      </c>
      <c r="H125" s="14"/>
      <c r="I125" s="2">
        <v>0</v>
      </c>
      <c r="J125" s="2"/>
      <c r="M125" s="6"/>
      <c r="N125" s="64">
        <v>36617</v>
      </c>
      <c r="O125" s="65">
        <v>7.4846199999999996</v>
      </c>
      <c r="P125" s="8"/>
      <c r="Q125" s="8"/>
    </row>
    <row r="126" spans="1:17" ht="13.5" customHeight="1" x14ac:dyDescent="0.25">
      <c r="A126" s="2"/>
      <c r="B126" s="2"/>
      <c r="C126" s="2"/>
      <c r="D126" s="11">
        <f>'S3-Data'!N136</f>
        <v>37622</v>
      </c>
      <c r="E126" s="12">
        <f t="shared" si="0"/>
        <v>2003</v>
      </c>
      <c r="F126" s="13">
        <f>'S3-Data'!O136/100</f>
        <v>2.0666299999999999E-2</v>
      </c>
      <c r="G126" s="13">
        <f t="shared" si="1"/>
        <v>3.1782604838709691E-2</v>
      </c>
      <c r="H126" s="14"/>
      <c r="I126" s="2">
        <v>0</v>
      </c>
      <c r="J126" s="2"/>
      <c r="M126" s="6"/>
      <c r="N126" s="64">
        <v>36708</v>
      </c>
      <c r="O126" s="65">
        <v>0.48082000000000003</v>
      </c>
      <c r="P126" s="8"/>
      <c r="Q126" s="8"/>
    </row>
    <row r="127" spans="1:17" ht="13.5" customHeight="1" x14ac:dyDescent="0.25">
      <c r="A127" s="2"/>
      <c r="B127" s="2"/>
      <c r="C127" s="2"/>
      <c r="D127" s="11">
        <f>'S3-Data'!N137</f>
        <v>37712</v>
      </c>
      <c r="E127" s="12">
        <f t="shared" si="0"/>
        <v>2003</v>
      </c>
      <c r="F127" s="13">
        <f>'S3-Data'!O137/100</f>
        <v>3.6946E-2</v>
      </c>
      <c r="G127" s="13">
        <f t="shared" si="1"/>
        <v>3.1782604838709691E-2</v>
      </c>
      <c r="H127" s="14"/>
      <c r="I127" s="2">
        <v>0</v>
      </c>
      <c r="J127" s="2"/>
      <c r="M127" s="6"/>
      <c r="N127" s="64">
        <v>36800</v>
      </c>
      <c r="O127" s="65">
        <v>2.2671600000000001</v>
      </c>
      <c r="P127" s="8"/>
      <c r="Q127" s="8"/>
    </row>
    <row r="128" spans="1:17" ht="13.5" customHeight="1" x14ac:dyDescent="0.25">
      <c r="A128" s="2"/>
      <c r="B128" s="2"/>
      <c r="C128" s="2"/>
      <c r="D128" s="11">
        <f>'S3-Data'!N138</f>
        <v>37803</v>
      </c>
      <c r="E128" s="12">
        <f t="shared" si="0"/>
        <v>2003</v>
      </c>
      <c r="F128" s="13">
        <f>'S3-Data'!O138/100</f>
        <v>6.6436200000000001E-2</v>
      </c>
      <c r="G128" s="13">
        <f t="shared" si="1"/>
        <v>3.1782604838709691E-2</v>
      </c>
      <c r="H128" s="14"/>
      <c r="I128" s="2">
        <v>0</v>
      </c>
      <c r="J128" s="2"/>
      <c r="M128" s="6"/>
      <c r="N128" s="64">
        <v>36892</v>
      </c>
      <c r="O128" s="65">
        <v>-1.13906</v>
      </c>
      <c r="P128" s="8"/>
      <c r="Q128" s="8"/>
    </row>
    <row r="129" spans="1:17" ht="13.5" customHeight="1" x14ac:dyDescent="0.25">
      <c r="A129" s="2"/>
      <c r="B129" s="2"/>
      <c r="C129" s="2"/>
      <c r="D129" s="11">
        <f>'S3-Data'!N139</f>
        <v>37895</v>
      </c>
      <c r="E129" s="12">
        <f t="shared" si="0"/>
        <v>2003</v>
      </c>
      <c r="F129" s="13">
        <f>'S3-Data'!O139/100</f>
        <v>4.6497700000000003E-2</v>
      </c>
      <c r="G129" s="13">
        <f t="shared" si="1"/>
        <v>3.1782604838709691E-2</v>
      </c>
      <c r="H129" s="14"/>
      <c r="I129" s="2">
        <v>0</v>
      </c>
      <c r="J129" s="2"/>
      <c r="M129" s="6"/>
      <c r="N129" s="64">
        <v>36982</v>
      </c>
      <c r="O129" s="65">
        <v>2.1147399999999998</v>
      </c>
      <c r="P129" s="8"/>
      <c r="Q129" s="8"/>
    </row>
    <row r="130" spans="1:17" ht="13.5" customHeight="1" x14ac:dyDescent="0.25">
      <c r="A130" s="2"/>
      <c r="B130" s="2"/>
      <c r="C130" s="2"/>
      <c r="D130" s="11">
        <f>'S3-Data'!N140</f>
        <v>37987</v>
      </c>
      <c r="E130" s="12">
        <f t="shared" si="0"/>
        <v>2004</v>
      </c>
      <c r="F130" s="13">
        <f>'S3-Data'!O140/100</f>
        <v>2.2936700000000001E-2</v>
      </c>
      <c r="G130" s="13">
        <f t="shared" si="1"/>
        <v>3.1782604838709691E-2</v>
      </c>
      <c r="H130" s="14"/>
      <c r="I130" s="2">
        <v>0</v>
      </c>
      <c r="J130" s="2"/>
      <c r="M130" s="6"/>
      <c r="N130" s="64">
        <v>37073</v>
      </c>
      <c r="O130" s="65">
        <v>-1.2670300000000001</v>
      </c>
      <c r="P130" s="8"/>
      <c r="Q130" s="8"/>
    </row>
    <row r="131" spans="1:17" ht="13.5" customHeight="1" x14ac:dyDescent="0.25">
      <c r="A131" s="2"/>
      <c r="B131" s="2"/>
      <c r="C131" s="2"/>
      <c r="D131" s="11">
        <f>'S3-Data'!N141</f>
        <v>38078</v>
      </c>
      <c r="E131" s="12">
        <f t="shared" si="0"/>
        <v>2004</v>
      </c>
      <c r="F131" s="13">
        <f>'S3-Data'!O141/100</f>
        <v>2.9213699999999999E-2</v>
      </c>
      <c r="G131" s="13">
        <f t="shared" si="1"/>
        <v>3.1782604838709691E-2</v>
      </c>
      <c r="H131" s="14"/>
      <c r="I131" s="2">
        <v>0</v>
      </c>
      <c r="J131" s="2"/>
      <c r="M131" s="6"/>
      <c r="N131" s="64">
        <v>37165</v>
      </c>
      <c r="O131" s="65">
        <v>1.1085700000000001</v>
      </c>
      <c r="P131" s="8"/>
      <c r="Q131" s="8"/>
    </row>
    <row r="132" spans="1:17" ht="13.5" customHeight="1" x14ac:dyDescent="0.25">
      <c r="A132" s="2"/>
      <c r="B132" s="2"/>
      <c r="C132" s="2"/>
      <c r="D132" s="11">
        <f>'S3-Data'!N142</f>
        <v>38169</v>
      </c>
      <c r="E132" s="12">
        <f t="shared" si="0"/>
        <v>2004</v>
      </c>
      <c r="F132" s="13">
        <f>'S3-Data'!O142/100</f>
        <v>3.6193200000000002E-2</v>
      </c>
      <c r="G132" s="13">
        <f t="shared" si="1"/>
        <v>3.1782604838709691E-2</v>
      </c>
      <c r="H132" s="14"/>
      <c r="I132" s="2">
        <v>0</v>
      </c>
      <c r="J132" s="2"/>
      <c r="M132" s="6"/>
      <c r="N132" s="64">
        <v>37257</v>
      </c>
      <c r="O132" s="65">
        <v>3.6663100000000002</v>
      </c>
      <c r="P132" s="8"/>
      <c r="Q132" s="8"/>
    </row>
    <row r="133" spans="1:17" ht="13.5" customHeight="1" x14ac:dyDescent="0.25">
      <c r="A133" s="2"/>
      <c r="B133" s="2"/>
      <c r="C133" s="2"/>
      <c r="D133" s="11">
        <f>'S3-Data'!N143</f>
        <v>38261</v>
      </c>
      <c r="E133" s="12">
        <f t="shared" si="0"/>
        <v>2004</v>
      </c>
      <c r="F133" s="13">
        <f>'S3-Data'!O143/100</f>
        <v>3.4425799999999999E-2</v>
      </c>
      <c r="G133" s="13">
        <f t="shared" si="1"/>
        <v>3.1782604838709691E-2</v>
      </c>
      <c r="H133" s="14"/>
      <c r="I133" s="2">
        <v>0</v>
      </c>
      <c r="J133" s="2"/>
      <c r="M133" s="6"/>
      <c r="N133" s="64">
        <v>37347</v>
      </c>
      <c r="O133" s="65">
        <v>2.20085</v>
      </c>
      <c r="P133" s="8"/>
      <c r="Q133" s="8"/>
    </row>
    <row r="134" spans="1:17" ht="13.5" customHeight="1" x14ac:dyDescent="0.25">
      <c r="A134" s="2"/>
      <c r="B134" s="2"/>
      <c r="C134" s="2"/>
      <c r="D134" s="11">
        <f>'S3-Data'!N144</f>
        <v>38353</v>
      </c>
      <c r="E134" s="12">
        <f t="shared" si="0"/>
        <v>2005</v>
      </c>
      <c r="F134" s="13">
        <f>'S3-Data'!O144/100</f>
        <v>4.2412599999999995E-2</v>
      </c>
      <c r="G134" s="13">
        <f t="shared" si="1"/>
        <v>3.1782604838709691E-2</v>
      </c>
      <c r="H134" s="14"/>
      <c r="I134" s="2">
        <v>0</v>
      </c>
      <c r="J134" s="2"/>
      <c r="M134" s="6"/>
      <c r="N134" s="64">
        <v>37438</v>
      </c>
      <c r="O134" s="65">
        <v>1.9426000000000001</v>
      </c>
      <c r="P134" s="8"/>
      <c r="Q134" s="8"/>
    </row>
    <row r="135" spans="1:17" ht="13.5" customHeight="1" x14ac:dyDescent="0.25">
      <c r="A135" s="2"/>
      <c r="B135" s="2"/>
      <c r="C135" s="2"/>
      <c r="D135" s="11">
        <f>'S3-Data'!N145</f>
        <v>38443</v>
      </c>
      <c r="E135" s="12">
        <f t="shared" si="0"/>
        <v>2005</v>
      </c>
      <c r="F135" s="13">
        <f>'S3-Data'!O145/100</f>
        <v>2.0830399999999999E-2</v>
      </c>
      <c r="G135" s="13">
        <f t="shared" si="1"/>
        <v>3.1782604838709691E-2</v>
      </c>
      <c r="H135" s="14"/>
      <c r="I135" s="2">
        <v>0</v>
      </c>
      <c r="J135" s="2"/>
      <c r="M135" s="6"/>
      <c r="N135" s="64">
        <v>37530</v>
      </c>
      <c r="O135" s="65">
        <v>0.25453999999999999</v>
      </c>
      <c r="P135" s="8"/>
      <c r="Q135" s="8"/>
    </row>
    <row r="136" spans="1:17" ht="13.5" customHeight="1" x14ac:dyDescent="0.25">
      <c r="A136" s="2"/>
      <c r="B136" s="2"/>
      <c r="C136" s="2"/>
      <c r="D136" s="11">
        <f>'S3-Data'!N146</f>
        <v>38534</v>
      </c>
      <c r="E136" s="12">
        <f t="shared" si="0"/>
        <v>2005</v>
      </c>
      <c r="F136" s="13">
        <f>'S3-Data'!O146/100</f>
        <v>3.3462800000000001E-2</v>
      </c>
      <c r="G136" s="13">
        <f t="shared" si="1"/>
        <v>3.1782604838709691E-2</v>
      </c>
      <c r="H136" s="14"/>
      <c r="I136" s="2">
        <v>0</v>
      </c>
      <c r="J136" s="2"/>
      <c r="M136" s="6"/>
      <c r="N136" s="64">
        <v>37622</v>
      </c>
      <c r="O136" s="65">
        <v>2.06663</v>
      </c>
      <c r="P136" s="8"/>
      <c r="Q136" s="8"/>
    </row>
    <row r="137" spans="1:17" ht="13.5" customHeight="1" x14ac:dyDescent="0.25">
      <c r="A137" s="2"/>
      <c r="B137" s="2"/>
      <c r="C137" s="2"/>
      <c r="D137" s="11">
        <f>'S3-Data'!N147</f>
        <v>38626</v>
      </c>
      <c r="E137" s="12">
        <f t="shared" si="0"/>
        <v>2005</v>
      </c>
      <c r="F137" s="13">
        <f>'S3-Data'!O147/100</f>
        <v>2.2795899999999997E-2</v>
      </c>
      <c r="G137" s="13">
        <f t="shared" si="1"/>
        <v>3.1782604838709691E-2</v>
      </c>
      <c r="H137" s="14"/>
      <c r="I137" s="2">
        <v>0</v>
      </c>
      <c r="J137" s="2"/>
      <c r="M137" s="6"/>
      <c r="N137" s="64">
        <v>37712</v>
      </c>
      <c r="O137" s="65">
        <v>3.6945999999999999</v>
      </c>
      <c r="P137" s="8"/>
      <c r="Q137" s="8"/>
    </row>
    <row r="138" spans="1:17" ht="13.5" customHeight="1" x14ac:dyDescent="0.25">
      <c r="A138" s="2"/>
      <c r="B138" s="2"/>
      <c r="C138" s="2"/>
      <c r="D138" s="11">
        <f>'S3-Data'!N148</f>
        <v>38718</v>
      </c>
      <c r="E138" s="12">
        <f t="shared" si="0"/>
        <v>2006</v>
      </c>
      <c r="F138" s="13">
        <f>'S3-Data'!O148/100</f>
        <v>4.7769199999999998E-2</v>
      </c>
      <c r="G138" s="13">
        <f t="shared" si="1"/>
        <v>3.1782604838709691E-2</v>
      </c>
      <c r="H138" s="14"/>
      <c r="I138" s="2">
        <v>0</v>
      </c>
      <c r="J138" s="2"/>
      <c r="M138" s="6"/>
      <c r="N138" s="64">
        <v>37803</v>
      </c>
      <c r="O138" s="65">
        <v>6.6436200000000003</v>
      </c>
      <c r="P138" s="8"/>
      <c r="Q138" s="8"/>
    </row>
    <row r="139" spans="1:17" ht="13.5" customHeight="1" x14ac:dyDescent="0.25">
      <c r="A139" s="2"/>
      <c r="B139" s="2"/>
      <c r="C139" s="2"/>
      <c r="D139" s="11">
        <f>'S3-Data'!N149</f>
        <v>38808</v>
      </c>
      <c r="E139" s="12">
        <f t="shared" si="0"/>
        <v>2006</v>
      </c>
      <c r="F139" s="13">
        <f>'S3-Data'!O149/100</f>
        <v>1.1934800000000001E-2</v>
      </c>
      <c r="G139" s="13">
        <f t="shared" si="1"/>
        <v>3.1782604838709691E-2</v>
      </c>
      <c r="H139" s="14"/>
      <c r="I139" s="2">
        <v>0</v>
      </c>
      <c r="J139" s="2"/>
      <c r="M139" s="6"/>
      <c r="N139" s="64">
        <v>37895</v>
      </c>
      <c r="O139" s="65">
        <v>4.6497700000000002</v>
      </c>
      <c r="P139" s="8"/>
      <c r="Q139" s="8"/>
    </row>
    <row r="140" spans="1:17" ht="13.5" customHeight="1" x14ac:dyDescent="0.25">
      <c r="A140" s="2"/>
      <c r="B140" s="2"/>
      <c r="C140" s="2"/>
      <c r="D140" s="11">
        <f>'S3-Data'!N150</f>
        <v>38899</v>
      </c>
      <c r="E140" s="12">
        <f t="shared" si="0"/>
        <v>2006</v>
      </c>
      <c r="F140" s="13">
        <f>'S3-Data'!O150/100</f>
        <v>3.5756999999999998E-3</v>
      </c>
      <c r="G140" s="13">
        <f t="shared" si="1"/>
        <v>3.1782604838709691E-2</v>
      </c>
      <c r="H140" s="14"/>
      <c r="I140" s="2">
        <v>0</v>
      </c>
      <c r="J140" s="2"/>
      <c r="M140" s="6"/>
      <c r="N140" s="64">
        <v>37987</v>
      </c>
      <c r="O140" s="65">
        <v>2.2936700000000001</v>
      </c>
      <c r="P140" s="8"/>
      <c r="Q140" s="8"/>
    </row>
    <row r="141" spans="1:17" ht="13.5" customHeight="1" x14ac:dyDescent="0.25">
      <c r="A141" s="2"/>
      <c r="B141" s="2"/>
      <c r="C141" s="2"/>
      <c r="D141" s="11">
        <f>'S3-Data'!N151</f>
        <v>38991</v>
      </c>
      <c r="E141" s="12">
        <f t="shared" si="0"/>
        <v>2006</v>
      </c>
      <c r="F141" s="13">
        <f>'S3-Data'!O151/100</f>
        <v>3.1186699999999998E-2</v>
      </c>
      <c r="G141" s="13">
        <f t="shared" si="1"/>
        <v>3.1782604838709691E-2</v>
      </c>
      <c r="H141" s="14"/>
      <c r="I141" s="2">
        <v>0</v>
      </c>
      <c r="J141" s="2"/>
      <c r="M141" s="6"/>
      <c r="N141" s="64">
        <v>38078</v>
      </c>
      <c r="O141" s="65">
        <v>2.92137</v>
      </c>
      <c r="P141" s="8"/>
      <c r="Q141" s="8"/>
    </row>
    <row r="142" spans="1:17" ht="13.5" customHeight="1" x14ac:dyDescent="0.25">
      <c r="A142" s="2"/>
      <c r="B142" s="2"/>
      <c r="C142" s="2"/>
      <c r="D142" s="11">
        <f>'S3-Data'!N152</f>
        <v>39083</v>
      </c>
      <c r="E142" s="12">
        <f t="shared" si="0"/>
        <v>2007</v>
      </c>
      <c r="F142" s="13">
        <f>'S3-Data'!O152/100</f>
        <v>2.4704000000000002E-3</v>
      </c>
      <c r="G142" s="14"/>
      <c r="H142" s="30">
        <f t="shared" ref="H142:H184" si="2">$K$4</f>
        <v>1.4270193023255813E-2</v>
      </c>
      <c r="I142" s="2">
        <v>0</v>
      </c>
      <c r="J142" s="2"/>
      <c r="M142" s="6"/>
      <c r="N142" s="64">
        <v>38169</v>
      </c>
      <c r="O142" s="65">
        <v>3.6193200000000001</v>
      </c>
      <c r="P142" s="8"/>
      <c r="Q142" s="8"/>
    </row>
    <row r="143" spans="1:17" ht="13.5" customHeight="1" x14ac:dyDescent="0.25">
      <c r="A143" s="2"/>
      <c r="B143" s="2"/>
      <c r="C143" s="2"/>
      <c r="D143" s="11">
        <f>'S3-Data'!N153</f>
        <v>39173</v>
      </c>
      <c r="E143" s="12">
        <f t="shared" si="0"/>
        <v>2007</v>
      </c>
      <c r="F143" s="13">
        <f>'S3-Data'!O153/100</f>
        <v>3.0480299999999998E-2</v>
      </c>
      <c r="G143" s="14"/>
      <c r="H143" s="30">
        <f t="shared" si="2"/>
        <v>1.4270193023255813E-2</v>
      </c>
      <c r="I143" s="2">
        <v>0</v>
      </c>
      <c r="J143" s="2"/>
      <c r="M143" s="6"/>
      <c r="N143" s="64">
        <v>38261</v>
      </c>
      <c r="O143" s="65">
        <v>3.44258</v>
      </c>
      <c r="P143" s="8"/>
      <c r="Q143" s="8"/>
    </row>
    <row r="144" spans="1:17" ht="13.5" customHeight="1" x14ac:dyDescent="0.25">
      <c r="A144" s="2"/>
      <c r="B144" s="2"/>
      <c r="C144" s="2"/>
      <c r="D144" s="11">
        <f>'S3-Data'!N154</f>
        <v>39264</v>
      </c>
      <c r="E144" s="12">
        <f t="shared" si="0"/>
        <v>2007</v>
      </c>
      <c r="F144" s="13">
        <f>'S3-Data'!O154/100</f>
        <v>2.6813400000000001E-2</v>
      </c>
      <c r="G144" s="14"/>
      <c r="H144" s="30">
        <f t="shared" si="2"/>
        <v>1.4270193023255813E-2</v>
      </c>
      <c r="I144" s="2">
        <v>0</v>
      </c>
      <c r="J144" s="2"/>
      <c r="M144" s="6"/>
      <c r="N144" s="64">
        <v>38353</v>
      </c>
      <c r="O144" s="65">
        <v>4.2412599999999996</v>
      </c>
      <c r="P144" s="8"/>
      <c r="Q144" s="8"/>
    </row>
    <row r="145" spans="1:17" ht="13.5" customHeight="1" x14ac:dyDescent="0.25">
      <c r="A145" s="2"/>
      <c r="B145" s="2"/>
      <c r="C145" s="2"/>
      <c r="D145" s="11">
        <f>'S3-Data'!N155</f>
        <v>39356</v>
      </c>
      <c r="E145" s="12">
        <f t="shared" si="0"/>
        <v>2007</v>
      </c>
      <c r="F145" s="13">
        <f>'S3-Data'!O155/100</f>
        <v>1.4251E-2</v>
      </c>
      <c r="G145" s="14"/>
      <c r="H145" s="30">
        <f t="shared" si="2"/>
        <v>1.4270193023255813E-2</v>
      </c>
      <c r="I145" s="2">
        <v>0</v>
      </c>
      <c r="J145" s="2"/>
      <c r="M145" s="6"/>
      <c r="N145" s="64">
        <v>38443</v>
      </c>
      <c r="O145" s="65">
        <v>2.08304</v>
      </c>
      <c r="P145" s="8"/>
      <c r="Q145" s="8"/>
    </row>
    <row r="146" spans="1:17" ht="13.5" customHeight="1" x14ac:dyDescent="0.25">
      <c r="A146" s="2"/>
      <c r="B146" s="2"/>
      <c r="C146" s="2"/>
      <c r="D146" s="11">
        <f>'S3-Data'!N156</f>
        <v>39448</v>
      </c>
      <c r="E146" s="12">
        <f t="shared" si="0"/>
        <v>2008</v>
      </c>
      <c r="F146" s="13">
        <f>'S3-Data'!O156/100</f>
        <v>-2.7397600000000001E-2</v>
      </c>
      <c r="G146" s="14"/>
      <c r="H146" s="30">
        <f t="shared" si="2"/>
        <v>1.4270193023255813E-2</v>
      </c>
      <c r="I146" s="2">
        <v>0</v>
      </c>
      <c r="J146" s="2"/>
      <c r="M146" s="6"/>
      <c r="N146" s="64">
        <v>38534</v>
      </c>
      <c r="O146" s="65">
        <v>3.3462800000000001</v>
      </c>
      <c r="P146" s="8"/>
      <c r="Q146" s="8"/>
    </row>
    <row r="147" spans="1:17" ht="13.5" customHeight="1" x14ac:dyDescent="0.25">
      <c r="A147" s="2"/>
      <c r="B147" s="2"/>
      <c r="C147" s="2"/>
      <c r="D147" s="11">
        <f>'S3-Data'!N157</f>
        <v>39539</v>
      </c>
      <c r="E147" s="12">
        <f t="shared" si="0"/>
        <v>2008</v>
      </c>
      <c r="F147" s="13">
        <f>'S3-Data'!O157/100</f>
        <v>1.9805699999999999E-2</v>
      </c>
      <c r="G147" s="14"/>
      <c r="H147" s="30">
        <f t="shared" si="2"/>
        <v>1.4270193023255813E-2</v>
      </c>
      <c r="I147" s="2">
        <v>0</v>
      </c>
      <c r="J147" s="2"/>
      <c r="M147" s="6"/>
      <c r="N147" s="64">
        <v>38626</v>
      </c>
      <c r="O147" s="65">
        <v>2.2795899999999998</v>
      </c>
      <c r="P147" s="8"/>
      <c r="Q147" s="8"/>
    </row>
    <row r="148" spans="1:17" ht="13.5" customHeight="1" x14ac:dyDescent="0.25">
      <c r="A148" s="2"/>
      <c r="B148" s="2"/>
      <c r="C148" s="2"/>
      <c r="D148" s="11">
        <f>'S3-Data'!N158</f>
        <v>39630</v>
      </c>
      <c r="E148" s="12">
        <f t="shared" si="0"/>
        <v>2008</v>
      </c>
      <c r="F148" s="13">
        <f>'S3-Data'!O158/100</f>
        <v>-1.92167E-2</v>
      </c>
      <c r="G148" s="14"/>
      <c r="H148" s="30">
        <f t="shared" si="2"/>
        <v>1.4270193023255813E-2</v>
      </c>
      <c r="I148" s="2">
        <v>0</v>
      </c>
      <c r="J148" s="2"/>
      <c r="M148" s="6"/>
      <c r="N148" s="64">
        <v>38718</v>
      </c>
      <c r="O148" s="65">
        <v>4.7769199999999996</v>
      </c>
      <c r="P148" s="8"/>
      <c r="Q148" s="8"/>
    </row>
    <row r="149" spans="1:17" ht="13.5" customHeight="1" x14ac:dyDescent="0.25">
      <c r="A149" s="2"/>
      <c r="B149" s="2"/>
      <c r="C149" s="2"/>
      <c r="D149" s="11">
        <f>'S3-Data'!N159</f>
        <v>39722</v>
      </c>
      <c r="E149" s="12">
        <f t="shared" si="0"/>
        <v>2008</v>
      </c>
      <c r="F149" s="13">
        <f>'S3-Data'!O159/100</f>
        <v>-8.5425100000000004E-2</v>
      </c>
      <c r="G149" s="14"/>
      <c r="H149" s="30">
        <f t="shared" si="2"/>
        <v>1.4270193023255813E-2</v>
      </c>
      <c r="I149" s="2">
        <v>0</v>
      </c>
      <c r="J149" s="2"/>
      <c r="M149" s="6"/>
      <c r="N149" s="64">
        <v>38808</v>
      </c>
      <c r="O149" s="65">
        <v>1.1934800000000001</v>
      </c>
      <c r="P149" s="8"/>
      <c r="Q149" s="8"/>
    </row>
    <row r="150" spans="1:17" ht="13.5" customHeight="1" x14ac:dyDescent="0.25">
      <c r="A150" s="2"/>
      <c r="B150" s="2"/>
      <c r="C150" s="2"/>
      <c r="D150" s="11">
        <f>'S3-Data'!N160</f>
        <v>39814</v>
      </c>
      <c r="E150" s="12">
        <f t="shared" si="0"/>
        <v>2009</v>
      </c>
      <c r="F150" s="13">
        <f>'S3-Data'!O160/100</f>
        <v>-5.5808299999999998E-2</v>
      </c>
      <c r="G150" s="14"/>
      <c r="H150" s="30">
        <f t="shared" si="2"/>
        <v>1.4270193023255813E-2</v>
      </c>
      <c r="I150" s="2">
        <v>0</v>
      </c>
      <c r="J150" s="2"/>
      <c r="M150" s="6"/>
      <c r="N150" s="64">
        <v>38899</v>
      </c>
      <c r="O150" s="65">
        <v>0.35757</v>
      </c>
      <c r="P150" s="8"/>
      <c r="Q150" s="8"/>
    </row>
    <row r="151" spans="1:17" ht="13.5" customHeight="1" x14ac:dyDescent="0.25">
      <c r="A151" s="2"/>
      <c r="B151" s="2"/>
      <c r="C151" s="2"/>
      <c r="D151" s="11">
        <f>'S3-Data'!N161</f>
        <v>39904</v>
      </c>
      <c r="E151" s="12">
        <f t="shared" si="0"/>
        <v>2009</v>
      </c>
      <c r="F151" s="13">
        <f>'S3-Data'!O161/100</f>
        <v>-5.4186E-3</v>
      </c>
      <c r="G151" s="14"/>
      <c r="H151" s="30">
        <f t="shared" si="2"/>
        <v>1.4270193023255813E-2</v>
      </c>
      <c r="I151" s="2">
        <v>0</v>
      </c>
      <c r="J151" s="2"/>
      <c r="M151" s="6"/>
      <c r="N151" s="64">
        <v>38991</v>
      </c>
      <c r="O151" s="65">
        <v>3.1186699999999998</v>
      </c>
      <c r="P151" s="8"/>
      <c r="Q151" s="8"/>
    </row>
    <row r="152" spans="1:17" ht="13.5" customHeight="1" x14ac:dyDescent="0.25">
      <c r="A152" s="2"/>
      <c r="B152" s="2"/>
      <c r="C152" s="2"/>
      <c r="D152" s="11">
        <f>'S3-Data'!N162</f>
        <v>39995</v>
      </c>
      <c r="E152" s="12">
        <f t="shared" si="0"/>
        <v>2009</v>
      </c>
      <c r="F152" s="13">
        <f>'S3-Data'!O162/100</f>
        <v>1.3052100000000001E-2</v>
      </c>
      <c r="G152" s="14"/>
      <c r="H152" s="30">
        <f t="shared" si="2"/>
        <v>1.4270193023255813E-2</v>
      </c>
      <c r="I152" s="2">
        <v>0</v>
      </c>
      <c r="J152" s="2"/>
      <c r="M152" s="6"/>
      <c r="N152" s="64">
        <v>39083</v>
      </c>
      <c r="O152" s="65">
        <v>0.24704000000000001</v>
      </c>
      <c r="P152" s="8"/>
      <c r="Q152" s="8"/>
    </row>
    <row r="153" spans="1:17" ht="13.5" customHeight="1" x14ac:dyDescent="0.25">
      <c r="A153" s="2"/>
      <c r="B153" s="2"/>
      <c r="C153" s="2"/>
      <c r="D153" s="11">
        <f>'S3-Data'!N163</f>
        <v>40087</v>
      </c>
      <c r="E153" s="12">
        <f t="shared" si="0"/>
        <v>2009</v>
      </c>
      <c r="F153" s="13">
        <f>'S3-Data'!O163/100</f>
        <v>3.8536000000000001E-2</v>
      </c>
      <c r="G153" s="14"/>
      <c r="H153" s="30">
        <f t="shared" si="2"/>
        <v>1.4270193023255813E-2</v>
      </c>
      <c r="I153" s="2">
        <v>0</v>
      </c>
      <c r="J153" s="2"/>
      <c r="M153" s="6"/>
      <c r="N153" s="64">
        <v>39173</v>
      </c>
      <c r="O153" s="65">
        <v>3.0480299999999998</v>
      </c>
      <c r="P153" s="8"/>
      <c r="Q153" s="8"/>
    </row>
    <row r="154" spans="1:17" ht="13.5" customHeight="1" x14ac:dyDescent="0.25">
      <c r="A154" s="2"/>
      <c r="B154" s="2"/>
      <c r="C154" s="2"/>
      <c r="D154" s="11">
        <f>'S3-Data'!N164</f>
        <v>40179</v>
      </c>
      <c r="E154" s="12">
        <f t="shared" si="0"/>
        <v>2010</v>
      </c>
      <c r="F154" s="13">
        <f>'S3-Data'!O164/100</f>
        <v>1.72765E-2</v>
      </c>
      <c r="G154" s="14"/>
      <c r="H154" s="30">
        <f t="shared" si="2"/>
        <v>1.4270193023255813E-2</v>
      </c>
      <c r="I154" s="2">
        <v>0</v>
      </c>
      <c r="J154" s="2"/>
      <c r="M154" s="6"/>
      <c r="N154" s="64">
        <v>39264</v>
      </c>
      <c r="O154" s="65">
        <v>2.6813400000000001</v>
      </c>
      <c r="P154" s="8"/>
      <c r="Q154" s="8"/>
    </row>
    <row r="155" spans="1:17" ht="13.5" customHeight="1" x14ac:dyDescent="0.25">
      <c r="A155" s="2"/>
      <c r="B155" s="2"/>
      <c r="C155" s="2"/>
      <c r="D155" s="11">
        <f>'S3-Data'!N165</f>
        <v>40269</v>
      </c>
      <c r="E155" s="12">
        <f t="shared" si="0"/>
        <v>2010</v>
      </c>
      <c r="F155" s="13">
        <f>'S3-Data'!O165/100</f>
        <v>3.8456000000000004E-2</v>
      </c>
      <c r="G155" s="14"/>
      <c r="H155" s="30">
        <f t="shared" si="2"/>
        <v>1.4270193023255813E-2</v>
      </c>
      <c r="I155" s="2">
        <v>0</v>
      </c>
      <c r="J155" s="2"/>
      <c r="M155" s="6"/>
      <c r="N155" s="64">
        <v>39356</v>
      </c>
      <c r="O155" s="65">
        <v>1.4251</v>
      </c>
      <c r="P155" s="8"/>
      <c r="Q155" s="8"/>
    </row>
    <row r="156" spans="1:17" ht="13.5" customHeight="1" x14ac:dyDescent="0.25">
      <c r="A156" s="2"/>
      <c r="B156" s="2"/>
      <c r="C156" s="2"/>
      <c r="D156" s="11">
        <f>'S3-Data'!N166</f>
        <v>40360</v>
      </c>
      <c r="E156" s="12">
        <f t="shared" si="0"/>
        <v>2010</v>
      </c>
      <c r="F156" s="13">
        <f>'S3-Data'!O166/100</f>
        <v>2.6906599999999999E-2</v>
      </c>
      <c r="G156" s="14"/>
      <c r="H156" s="30">
        <f t="shared" si="2"/>
        <v>1.4270193023255813E-2</v>
      </c>
      <c r="I156" s="2">
        <v>0</v>
      </c>
      <c r="J156" s="2"/>
      <c r="M156" s="6"/>
      <c r="N156" s="64">
        <v>39448</v>
      </c>
      <c r="O156" s="65">
        <v>-2.73976</v>
      </c>
      <c r="P156" s="8"/>
      <c r="Q156" s="8"/>
    </row>
    <row r="157" spans="1:17" ht="13.5" customHeight="1" x14ac:dyDescent="0.25">
      <c r="A157" s="2"/>
      <c r="B157" s="2"/>
      <c r="C157" s="2"/>
      <c r="D157" s="11">
        <f>'S3-Data'!N167</f>
        <v>40452</v>
      </c>
      <c r="E157" s="12">
        <f t="shared" si="0"/>
        <v>2010</v>
      </c>
      <c r="F157" s="13">
        <f>'S3-Data'!O167/100</f>
        <v>2.5125399999999999E-2</v>
      </c>
      <c r="G157" s="14"/>
      <c r="H157" s="30">
        <f t="shared" si="2"/>
        <v>1.4270193023255813E-2</v>
      </c>
      <c r="I157" s="2">
        <v>0</v>
      </c>
      <c r="J157" s="2"/>
      <c r="M157" s="6"/>
      <c r="N157" s="64">
        <v>39539</v>
      </c>
      <c r="O157" s="65">
        <v>1.9805699999999999</v>
      </c>
      <c r="P157" s="8"/>
      <c r="Q157" s="8"/>
    </row>
    <row r="158" spans="1:17" ht="13.5" customHeight="1" x14ac:dyDescent="0.25">
      <c r="A158" s="2"/>
      <c r="B158" s="2"/>
      <c r="C158" s="2"/>
      <c r="D158" s="11">
        <f>'S3-Data'!N168</f>
        <v>40544</v>
      </c>
      <c r="E158" s="12">
        <f t="shared" si="0"/>
        <v>2011</v>
      </c>
      <c r="F158" s="13">
        <f>'S3-Data'!O168/100</f>
        <v>-1.5479400000000001E-2</v>
      </c>
      <c r="G158" s="14"/>
      <c r="H158" s="30">
        <f t="shared" si="2"/>
        <v>1.4270193023255813E-2</v>
      </c>
      <c r="I158" s="2">
        <v>0</v>
      </c>
      <c r="J158" s="2"/>
      <c r="M158" s="6"/>
      <c r="N158" s="64">
        <v>39630</v>
      </c>
      <c r="O158" s="65">
        <v>-1.92167</v>
      </c>
      <c r="P158" s="8"/>
      <c r="Q158" s="8"/>
    </row>
    <row r="159" spans="1:17" ht="13.5" customHeight="1" x14ac:dyDescent="0.25">
      <c r="A159" s="2"/>
      <c r="B159" s="2"/>
      <c r="C159" s="2"/>
      <c r="D159" s="11">
        <f>'S3-Data'!N169</f>
        <v>40634</v>
      </c>
      <c r="E159" s="12">
        <f t="shared" si="0"/>
        <v>2011</v>
      </c>
      <c r="F159" s="13">
        <f>'S3-Data'!O169/100</f>
        <v>2.89927E-2</v>
      </c>
      <c r="G159" s="14"/>
      <c r="H159" s="30">
        <f t="shared" si="2"/>
        <v>1.4270193023255813E-2</v>
      </c>
      <c r="I159" s="2">
        <v>0</v>
      </c>
      <c r="J159" s="2"/>
      <c r="M159" s="6"/>
      <c r="N159" s="64">
        <v>39722</v>
      </c>
      <c r="O159" s="65">
        <v>-8.54251</v>
      </c>
      <c r="P159" s="8"/>
      <c r="Q159" s="8"/>
    </row>
    <row r="160" spans="1:17" ht="13.5" customHeight="1" x14ac:dyDescent="0.25">
      <c r="A160" s="2"/>
      <c r="B160" s="2"/>
      <c r="C160" s="2"/>
      <c r="D160" s="11">
        <f>'S3-Data'!N170</f>
        <v>40725</v>
      </c>
      <c r="E160" s="12">
        <f t="shared" si="0"/>
        <v>2011</v>
      </c>
      <c r="F160" s="13">
        <f>'S3-Data'!O170/100</f>
        <v>8.4221000000000001E-3</v>
      </c>
      <c r="G160" s="14"/>
      <c r="H160" s="30">
        <f t="shared" si="2"/>
        <v>1.4270193023255813E-2</v>
      </c>
      <c r="I160" s="2">
        <v>0</v>
      </c>
      <c r="J160" s="2"/>
      <c r="M160" s="6"/>
      <c r="N160" s="64">
        <v>39814</v>
      </c>
      <c r="O160" s="65">
        <v>-5.5808299999999997</v>
      </c>
      <c r="P160" s="8"/>
      <c r="Q160" s="8"/>
    </row>
    <row r="161" spans="1:17" ht="13.5" customHeight="1" x14ac:dyDescent="0.25">
      <c r="A161" s="2"/>
      <c r="B161" s="2"/>
      <c r="C161" s="2"/>
      <c r="D161" s="11">
        <f>'S3-Data'!N171</f>
        <v>40817</v>
      </c>
      <c r="E161" s="12">
        <f t="shared" si="0"/>
        <v>2011</v>
      </c>
      <c r="F161" s="13">
        <f>'S3-Data'!O171/100</f>
        <v>4.4779799999999995E-2</v>
      </c>
      <c r="G161" s="14"/>
      <c r="H161" s="30">
        <f t="shared" si="2"/>
        <v>1.4270193023255813E-2</v>
      </c>
      <c r="I161" s="2">
        <v>0</v>
      </c>
      <c r="J161" s="2"/>
      <c r="M161" s="6"/>
      <c r="N161" s="64">
        <v>39904</v>
      </c>
      <c r="O161" s="65">
        <v>-0.54186000000000001</v>
      </c>
      <c r="P161" s="8"/>
      <c r="Q161" s="8"/>
    </row>
    <row r="162" spans="1:17" ht="13.5" customHeight="1" x14ac:dyDescent="0.25">
      <c r="A162" s="2"/>
      <c r="B162" s="2"/>
      <c r="C162" s="2"/>
      <c r="D162" s="11">
        <f>'S3-Data'!N172</f>
        <v>40909</v>
      </c>
      <c r="E162" s="12">
        <f t="shared" si="0"/>
        <v>2012</v>
      </c>
      <c r="F162" s="13">
        <f>'S3-Data'!O172/100</f>
        <v>2.6450399999999999E-2</v>
      </c>
      <c r="G162" s="14"/>
      <c r="H162" s="30">
        <f t="shared" si="2"/>
        <v>1.4270193023255813E-2</v>
      </c>
      <c r="I162" s="2">
        <v>0</v>
      </c>
      <c r="J162" s="2"/>
      <c r="M162" s="6"/>
      <c r="N162" s="64">
        <v>39995</v>
      </c>
      <c r="O162" s="65">
        <v>1.30521</v>
      </c>
      <c r="P162" s="8"/>
      <c r="Q162" s="8"/>
    </row>
    <row r="163" spans="1:17" ht="13.5" customHeight="1" x14ac:dyDescent="0.25">
      <c r="A163" s="2"/>
      <c r="B163" s="2"/>
      <c r="C163" s="2"/>
      <c r="D163" s="11">
        <f>'S3-Data'!N173</f>
        <v>41000</v>
      </c>
      <c r="E163" s="12">
        <f t="shared" si="0"/>
        <v>2012</v>
      </c>
      <c r="F163" s="13">
        <f>'S3-Data'!O173/100</f>
        <v>1.86289E-2</v>
      </c>
      <c r="G163" s="14"/>
      <c r="H163" s="30">
        <f t="shared" si="2"/>
        <v>1.4270193023255813E-2</v>
      </c>
      <c r="I163" s="2">
        <v>0</v>
      </c>
      <c r="J163" s="2"/>
      <c r="M163" s="6"/>
      <c r="N163" s="64">
        <v>40087</v>
      </c>
      <c r="O163" s="65">
        <v>3.8536000000000001</v>
      </c>
      <c r="P163" s="8"/>
      <c r="Q163" s="8"/>
    </row>
    <row r="164" spans="1:17" ht="13.5" customHeight="1" x14ac:dyDescent="0.25">
      <c r="A164" s="2"/>
      <c r="B164" s="2"/>
      <c r="C164" s="2"/>
      <c r="D164" s="11">
        <f>'S3-Data'!N174</f>
        <v>41091</v>
      </c>
      <c r="E164" s="12">
        <f t="shared" si="0"/>
        <v>2012</v>
      </c>
      <c r="F164" s="13">
        <f>'S3-Data'!O174/100</f>
        <v>4.7847000000000002E-3</v>
      </c>
      <c r="G164" s="14"/>
      <c r="H164" s="30">
        <f t="shared" si="2"/>
        <v>1.4270193023255813E-2</v>
      </c>
      <c r="I164" s="2">
        <v>0</v>
      </c>
      <c r="J164" s="2"/>
      <c r="M164" s="6"/>
      <c r="N164" s="64">
        <v>40179</v>
      </c>
      <c r="O164" s="65">
        <v>1.7276499999999999</v>
      </c>
      <c r="P164" s="8"/>
      <c r="Q164" s="8"/>
    </row>
    <row r="165" spans="1:17" ht="13.5" customHeight="1" x14ac:dyDescent="0.25">
      <c r="A165" s="2"/>
      <c r="B165" s="2"/>
      <c r="C165" s="2"/>
      <c r="D165" s="11">
        <f>'S3-Data'!N175</f>
        <v>41183</v>
      </c>
      <c r="E165" s="12">
        <f t="shared" si="0"/>
        <v>2012</v>
      </c>
      <c r="F165" s="13">
        <f>'S3-Data'!O175/100</f>
        <v>8.9760000000000003E-4</v>
      </c>
      <c r="G165" s="14"/>
      <c r="H165" s="30">
        <f t="shared" si="2"/>
        <v>1.4270193023255813E-2</v>
      </c>
      <c r="I165" s="2">
        <v>0</v>
      </c>
      <c r="J165" s="2"/>
      <c r="M165" s="6"/>
      <c r="N165" s="64">
        <v>40269</v>
      </c>
      <c r="O165" s="65">
        <v>3.8456000000000001</v>
      </c>
      <c r="P165" s="8"/>
      <c r="Q165" s="8"/>
    </row>
    <row r="166" spans="1:17" ht="13.5" customHeight="1" x14ac:dyDescent="0.25">
      <c r="A166" s="2"/>
      <c r="B166" s="2"/>
      <c r="C166" s="2"/>
      <c r="D166" s="11">
        <f>'S3-Data'!N176</f>
        <v>41275</v>
      </c>
      <c r="E166" s="12">
        <f t="shared" si="0"/>
        <v>2013</v>
      </c>
      <c r="F166" s="13">
        <f>'S3-Data'!O176/100</f>
        <v>2.7885499999999997E-2</v>
      </c>
      <c r="G166" s="14"/>
      <c r="H166" s="30">
        <f t="shared" si="2"/>
        <v>1.4270193023255813E-2</v>
      </c>
      <c r="I166" s="2">
        <v>0</v>
      </c>
      <c r="J166" s="2"/>
      <c r="M166" s="6"/>
      <c r="N166" s="64">
        <v>40360</v>
      </c>
      <c r="O166" s="65">
        <v>2.6906599999999998</v>
      </c>
      <c r="P166" s="8"/>
      <c r="Q166" s="8"/>
    </row>
    <row r="167" spans="1:17" ht="13.5" customHeight="1" x14ac:dyDescent="0.25">
      <c r="A167" s="2"/>
      <c r="B167" s="2"/>
      <c r="C167" s="2"/>
      <c r="D167" s="11">
        <f>'S3-Data'!N177</f>
        <v>41365</v>
      </c>
      <c r="E167" s="12">
        <f t="shared" si="0"/>
        <v>2013</v>
      </c>
      <c r="F167" s="13">
        <f>'S3-Data'!O177/100</f>
        <v>7.6563000000000004E-3</v>
      </c>
      <c r="G167" s="14"/>
      <c r="H167" s="30">
        <f t="shared" si="2"/>
        <v>1.4270193023255813E-2</v>
      </c>
      <c r="I167" s="2">
        <v>0</v>
      </c>
      <c r="J167" s="2"/>
      <c r="M167" s="6"/>
      <c r="N167" s="64">
        <v>40452</v>
      </c>
      <c r="O167" s="65">
        <v>2.51254</v>
      </c>
      <c r="P167" s="8"/>
      <c r="Q167" s="8"/>
    </row>
    <row r="168" spans="1:17" ht="13.5" customHeight="1" x14ac:dyDescent="0.25">
      <c r="A168" s="2"/>
      <c r="B168" s="2"/>
      <c r="C168" s="2"/>
      <c r="D168" s="11">
        <f>'S3-Data'!N178</f>
        <v>41456</v>
      </c>
      <c r="E168" s="12">
        <f t="shared" si="0"/>
        <v>2013</v>
      </c>
      <c r="F168" s="13">
        <f>'S3-Data'!O178/100</f>
        <v>3.07488E-2</v>
      </c>
      <c r="G168" s="14"/>
      <c r="H168" s="30">
        <f t="shared" si="2"/>
        <v>1.4270193023255813E-2</v>
      </c>
      <c r="I168" s="2">
        <v>0</v>
      </c>
      <c r="J168" s="2"/>
      <c r="M168" s="6"/>
      <c r="N168" s="64">
        <v>40544</v>
      </c>
      <c r="O168" s="65">
        <v>-1.5479400000000001</v>
      </c>
      <c r="P168" s="8"/>
      <c r="Q168" s="8"/>
    </row>
    <row r="169" spans="1:17" ht="13.5" customHeight="1" x14ac:dyDescent="0.25">
      <c r="A169" s="2"/>
      <c r="B169" s="2"/>
      <c r="C169" s="2"/>
      <c r="D169" s="11">
        <f>'S3-Data'!N179</f>
        <v>41548</v>
      </c>
      <c r="E169" s="12">
        <f t="shared" si="0"/>
        <v>2013</v>
      </c>
      <c r="F169" s="13">
        <f>'S3-Data'!O179/100</f>
        <v>3.8833600000000003E-2</v>
      </c>
      <c r="G169" s="14"/>
      <c r="H169" s="30">
        <f t="shared" si="2"/>
        <v>1.4270193023255813E-2</v>
      </c>
      <c r="I169" s="2">
        <v>0</v>
      </c>
      <c r="J169" s="2"/>
      <c r="M169" s="6"/>
      <c r="N169" s="64">
        <v>40634</v>
      </c>
      <c r="O169" s="65">
        <v>2.89927</v>
      </c>
      <c r="P169" s="8"/>
      <c r="Q169" s="8"/>
    </row>
    <row r="170" spans="1:17" ht="13.5" customHeight="1" x14ac:dyDescent="0.25">
      <c r="A170" s="2"/>
      <c r="B170" s="2"/>
      <c r="C170" s="2"/>
      <c r="D170" s="11">
        <f>'S3-Data'!N180</f>
        <v>41640</v>
      </c>
      <c r="E170" s="12">
        <f t="shared" si="0"/>
        <v>2014</v>
      </c>
      <c r="F170" s="13">
        <f>'S3-Data'!O180/100</f>
        <v>-9.2186999999999998E-3</v>
      </c>
      <c r="G170" s="14"/>
      <c r="H170" s="30">
        <f t="shared" si="2"/>
        <v>1.4270193023255813E-2</v>
      </c>
      <c r="I170" s="2">
        <v>0</v>
      </c>
      <c r="J170" s="2"/>
      <c r="M170" s="6"/>
      <c r="N170" s="64">
        <v>40725</v>
      </c>
      <c r="O170" s="65">
        <v>0.84221000000000001</v>
      </c>
      <c r="P170" s="8"/>
      <c r="Q170" s="8"/>
    </row>
    <row r="171" spans="1:17" ht="13.5" customHeight="1" x14ac:dyDescent="0.25">
      <c r="A171" s="2"/>
      <c r="B171" s="2"/>
      <c r="C171" s="2"/>
      <c r="D171" s="11">
        <f>'S3-Data'!N181</f>
        <v>41730</v>
      </c>
      <c r="E171" s="12">
        <f t="shared" si="0"/>
        <v>2014</v>
      </c>
      <c r="F171" s="13">
        <f>'S3-Data'!O181/100</f>
        <v>4.4995300000000002E-2</v>
      </c>
      <c r="G171" s="14"/>
      <c r="H171" s="30">
        <f t="shared" si="2"/>
        <v>1.4270193023255813E-2</v>
      </c>
      <c r="I171" s="2">
        <v>0</v>
      </c>
      <c r="J171" s="2"/>
      <c r="M171" s="6"/>
      <c r="N171" s="64">
        <v>40817</v>
      </c>
      <c r="O171" s="65">
        <v>4.4779799999999996</v>
      </c>
      <c r="P171" s="8"/>
      <c r="Q171" s="8"/>
    </row>
    <row r="172" spans="1:17" ht="13.5" customHeight="1" x14ac:dyDescent="0.25">
      <c r="A172" s="2"/>
      <c r="B172" s="2"/>
      <c r="C172" s="2"/>
      <c r="D172" s="11">
        <f>'S3-Data'!N182</f>
        <v>41821</v>
      </c>
      <c r="E172" s="12">
        <f t="shared" si="0"/>
        <v>2014</v>
      </c>
      <c r="F172" s="13">
        <f>'S3-Data'!O182/100</f>
        <v>5.0803099999999997E-2</v>
      </c>
      <c r="G172" s="14"/>
      <c r="H172" s="30">
        <f t="shared" si="2"/>
        <v>1.4270193023255813E-2</v>
      </c>
      <c r="I172" s="2">
        <v>0</v>
      </c>
      <c r="J172" s="2"/>
      <c r="M172" s="6"/>
      <c r="N172" s="64">
        <v>40909</v>
      </c>
      <c r="O172" s="65">
        <v>2.6450399999999998</v>
      </c>
      <c r="P172" s="8"/>
      <c r="Q172" s="8"/>
    </row>
    <row r="173" spans="1:17" ht="13.5" customHeight="1" x14ac:dyDescent="0.25">
      <c r="A173" s="2"/>
      <c r="B173" s="2"/>
      <c r="C173" s="2"/>
      <c r="D173" s="11">
        <f>'S3-Data'!N183</f>
        <v>41913</v>
      </c>
      <c r="E173" s="12">
        <f t="shared" si="0"/>
        <v>2014</v>
      </c>
      <c r="F173" s="13">
        <f>'S3-Data'!O183/100</f>
        <v>1.9953000000000002E-2</v>
      </c>
      <c r="G173" s="14"/>
      <c r="H173" s="30">
        <f t="shared" si="2"/>
        <v>1.4270193023255813E-2</v>
      </c>
      <c r="I173" s="2">
        <v>0</v>
      </c>
      <c r="J173" s="2"/>
      <c r="M173" s="6"/>
      <c r="N173" s="64">
        <v>41000</v>
      </c>
      <c r="O173" s="65">
        <v>1.8628899999999999</v>
      </c>
      <c r="P173" s="8"/>
      <c r="Q173" s="8"/>
    </row>
    <row r="174" spans="1:17" ht="13.5" customHeight="1" x14ac:dyDescent="0.25">
      <c r="A174" s="2"/>
      <c r="B174" s="2"/>
      <c r="C174" s="2"/>
      <c r="D174" s="11">
        <f>'S3-Data'!N184</f>
        <v>42005</v>
      </c>
      <c r="E174" s="12">
        <f t="shared" si="0"/>
        <v>2015</v>
      </c>
      <c r="F174" s="13">
        <f>'S3-Data'!O184/100</f>
        <v>3.1869299999999996E-2</v>
      </c>
      <c r="G174" s="14"/>
      <c r="H174" s="30">
        <f t="shared" si="2"/>
        <v>1.4270193023255813E-2</v>
      </c>
      <c r="I174" s="2">
        <v>0</v>
      </c>
      <c r="J174" s="2"/>
      <c r="M174" s="6"/>
      <c r="N174" s="64">
        <v>41091</v>
      </c>
      <c r="O174" s="65">
        <v>0.47847000000000001</v>
      </c>
      <c r="P174" s="8"/>
      <c r="Q174" s="8"/>
    </row>
    <row r="175" spans="1:17" ht="13.5" customHeight="1" x14ac:dyDescent="0.25">
      <c r="A175" s="2"/>
      <c r="B175" s="2"/>
      <c r="C175" s="2"/>
      <c r="D175" s="11">
        <f>'S3-Data'!N185</f>
        <v>42095</v>
      </c>
      <c r="E175" s="12">
        <f t="shared" si="0"/>
        <v>2015</v>
      </c>
      <c r="F175" s="13">
        <f>'S3-Data'!O185/100</f>
        <v>2.7044600000000002E-2</v>
      </c>
      <c r="G175" s="14"/>
      <c r="H175" s="30">
        <f t="shared" si="2"/>
        <v>1.4270193023255813E-2</v>
      </c>
      <c r="I175" s="2">
        <v>0</v>
      </c>
      <c r="J175" s="2"/>
      <c r="M175" s="6"/>
      <c r="N175" s="64">
        <v>41183</v>
      </c>
      <c r="O175" s="65">
        <v>8.9760000000000006E-2</v>
      </c>
      <c r="P175" s="8"/>
      <c r="Q175" s="8"/>
    </row>
    <row r="176" spans="1:17" ht="13.5" customHeight="1" x14ac:dyDescent="0.25">
      <c r="A176" s="2"/>
      <c r="B176" s="2"/>
      <c r="C176" s="2"/>
      <c r="D176" s="11">
        <f>'S3-Data'!N186</f>
        <v>42186</v>
      </c>
      <c r="E176" s="12">
        <f t="shared" si="0"/>
        <v>2015</v>
      </c>
      <c r="F176" s="13">
        <f>'S3-Data'!O186/100</f>
        <v>1.6174900000000002E-2</v>
      </c>
      <c r="H176" s="30">
        <f t="shared" si="2"/>
        <v>1.4270193023255813E-2</v>
      </c>
      <c r="I176" s="2">
        <v>0</v>
      </c>
      <c r="J176" s="2"/>
      <c r="M176" s="6"/>
      <c r="N176" s="64">
        <v>41275</v>
      </c>
      <c r="O176" s="65">
        <v>2.7885499999999999</v>
      </c>
      <c r="P176" s="8"/>
      <c r="Q176" s="8"/>
    </row>
    <row r="177" spans="1:17" ht="13.5" customHeight="1" x14ac:dyDescent="0.25">
      <c r="A177" s="2"/>
      <c r="B177" s="2"/>
      <c r="C177" s="2"/>
      <c r="D177" s="11">
        <f>'S3-Data'!N187</f>
        <v>42278</v>
      </c>
      <c r="E177" s="12">
        <f t="shared" si="0"/>
        <v>2015</v>
      </c>
      <c r="F177" s="13">
        <f>'S3-Data'!O187/100</f>
        <v>4.8452E-3</v>
      </c>
      <c r="H177" s="30">
        <f t="shared" si="2"/>
        <v>1.4270193023255813E-2</v>
      </c>
      <c r="I177" s="2">
        <v>0</v>
      </c>
      <c r="J177" s="2"/>
      <c r="M177" s="6"/>
      <c r="N177" s="64">
        <v>41365</v>
      </c>
      <c r="O177" s="65">
        <v>0.76563000000000003</v>
      </c>
      <c r="P177" s="8"/>
      <c r="Q177" s="8"/>
    </row>
    <row r="178" spans="1:17" ht="13.5" customHeight="1" x14ac:dyDescent="0.25">
      <c r="A178" s="2"/>
      <c r="B178" s="2"/>
      <c r="C178" s="2"/>
      <c r="D178" s="11">
        <f>'S3-Data'!N188</f>
        <v>42370</v>
      </c>
      <c r="E178" s="12">
        <f t="shared" si="0"/>
        <v>2016</v>
      </c>
      <c r="F178" s="13">
        <f>'S3-Data'!O188/100</f>
        <v>5.7860999999999998E-3</v>
      </c>
      <c r="H178" s="30">
        <f t="shared" si="2"/>
        <v>1.4270193023255813E-2</v>
      </c>
      <c r="I178" s="2">
        <v>0</v>
      </c>
      <c r="J178" s="2"/>
      <c r="M178" s="6"/>
      <c r="N178" s="64">
        <v>41456</v>
      </c>
      <c r="O178" s="65">
        <v>3.0748799999999998</v>
      </c>
      <c r="P178" s="8"/>
      <c r="Q178" s="8"/>
    </row>
    <row r="179" spans="1:17" ht="13.5" customHeight="1" x14ac:dyDescent="0.25">
      <c r="A179" s="2"/>
      <c r="B179" s="2"/>
      <c r="C179" s="2"/>
      <c r="D179" s="11">
        <f>'S3-Data'!N189</f>
        <v>42461</v>
      </c>
      <c r="E179" s="12">
        <f t="shared" si="0"/>
        <v>2016</v>
      </c>
      <c r="F179" s="13">
        <f>'S3-Data'!O189/100</f>
        <v>2.2131599999999998E-2</v>
      </c>
      <c r="H179" s="30">
        <f t="shared" si="2"/>
        <v>1.4270193023255813E-2</v>
      </c>
      <c r="I179" s="2">
        <v>0</v>
      </c>
      <c r="J179" s="2"/>
      <c r="M179" s="6"/>
      <c r="N179" s="64">
        <v>41548</v>
      </c>
      <c r="O179" s="65">
        <v>3.8833600000000001</v>
      </c>
      <c r="P179" s="8"/>
      <c r="Q179" s="8"/>
    </row>
    <row r="180" spans="1:17" ht="13.5" customHeight="1" x14ac:dyDescent="0.25">
      <c r="A180" s="2"/>
      <c r="B180" s="2"/>
      <c r="C180" s="2"/>
      <c r="D180" s="11">
        <f>'S3-Data'!N190</f>
        <v>42552</v>
      </c>
      <c r="E180" s="12">
        <f t="shared" si="0"/>
        <v>2016</v>
      </c>
      <c r="F180" s="13">
        <f>'S3-Data'!O190/100</f>
        <v>2.7422700000000001E-2</v>
      </c>
      <c r="H180" s="30">
        <f t="shared" si="2"/>
        <v>1.4270193023255813E-2</v>
      </c>
      <c r="I180" s="2">
        <v>0</v>
      </c>
      <c r="J180" s="2"/>
      <c r="M180" s="6"/>
      <c r="N180" s="64">
        <v>41640</v>
      </c>
      <c r="O180" s="65">
        <v>-0.92186999999999997</v>
      </c>
      <c r="P180" s="8"/>
      <c r="Q180" s="8"/>
    </row>
    <row r="181" spans="1:17" ht="13.5" customHeight="1" x14ac:dyDescent="0.25">
      <c r="A181" s="2"/>
      <c r="B181" s="2"/>
      <c r="C181" s="2"/>
      <c r="D181" s="11">
        <f>'S3-Data'!N191</f>
        <v>42644</v>
      </c>
      <c r="E181" s="12">
        <f t="shared" si="0"/>
        <v>2016</v>
      </c>
      <c r="F181" s="13">
        <f>'S3-Data'!O191/100</f>
        <v>1.7430399999999999E-2</v>
      </c>
      <c r="H181" s="30">
        <f t="shared" si="2"/>
        <v>1.4270193023255813E-2</v>
      </c>
      <c r="I181" s="2">
        <v>0</v>
      </c>
      <c r="J181" s="2"/>
      <c r="M181" s="6"/>
      <c r="N181" s="64">
        <v>41730</v>
      </c>
      <c r="O181" s="65">
        <v>4.49953</v>
      </c>
      <c r="P181" s="8"/>
      <c r="Q181" s="8"/>
    </row>
    <row r="182" spans="1:17" ht="13.5" customHeight="1" x14ac:dyDescent="0.25">
      <c r="A182" s="2"/>
      <c r="B182" s="2"/>
      <c r="C182" s="2"/>
      <c r="D182" s="11">
        <f>'S3-Data'!N192</f>
        <v>42736</v>
      </c>
      <c r="E182" s="12">
        <f>YEAR(D182)</f>
        <v>2017</v>
      </c>
      <c r="F182" s="13">
        <f>'S3-Data'!O192/100</f>
        <v>1.2281599999999998E-2</v>
      </c>
      <c r="H182" s="30">
        <f t="shared" si="2"/>
        <v>1.4270193023255813E-2</v>
      </c>
      <c r="I182" s="26">
        <v>0</v>
      </c>
      <c r="J182" s="2"/>
      <c r="M182" s="6"/>
      <c r="N182" s="64">
        <v>41821</v>
      </c>
      <c r="O182" s="65">
        <v>5.0803099999999999</v>
      </c>
      <c r="P182" s="8"/>
      <c r="Q182" s="8"/>
    </row>
    <row r="183" spans="1:17" ht="13.5" customHeight="1" x14ac:dyDescent="0.25">
      <c r="A183" s="2"/>
      <c r="B183" s="2"/>
      <c r="C183" s="2"/>
      <c r="D183" s="11">
        <f>'S3-Data'!N193</f>
        <v>42826</v>
      </c>
      <c r="E183" s="12">
        <f>YEAR(D183)</f>
        <v>2017</v>
      </c>
      <c r="F183" s="13">
        <f>'S3-Data'!O193/100</f>
        <v>3.01395E-2</v>
      </c>
      <c r="H183" s="30">
        <f t="shared" si="2"/>
        <v>1.4270193023255813E-2</v>
      </c>
      <c r="I183" s="26">
        <v>0</v>
      </c>
      <c r="J183" s="2"/>
      <c r="M183" s="6"/>
      <c r="N183" s="64">
        <v>41913</v>
      </c>
      <c r="O183" s="65">
        <v>1.9953000000000001</v>
      </c>
      <c r="P183" s="8"/>
      <c r="Q183" s="8"/>
    </row>
    <row r="184" spans="1:17" ht="13.5" customHeight="1" x14ac:dyDescent="0.25">
      <c r="A184" s="2"/>
      <c r="B184" s="2"/>
      <c r="C184" s="2"/>
      <c r="D184" s="11">
        <f>'S3-Data'!N194</f>
        <v>42917</v>
      </c>
      <c r="E184" s="12">
        <f t="shared" ref="E184" si="3">YEAR(D184)</f>
        <v>2017</v>
      </c>
      <c r="F184" s="13">
        <f>'S3-Data'!O194/100</f>
        <v>2.9451600000000001E-2</v>
      </c>
      <c r="H184" s="30">
        <f t="shared" si="2"/>
        <v>1.4270193023255813E-2</v>
      </c>
      <c r="J184" s="2"/>
      <c r="M184" s="6"/>
      <c r="N184" s="64">
        <v>42005</v>
      </c>
      <c r="O184" s="65">
        <v>3.1869299999999998</v>
      </c>
      <c r="P184" s="8"/>
      <c r="Q184" s="8"/>
    </row>
    <row r="185" spans="1:17" ht="13.5" customHeight="1" x14ac:dyDescent="0.25">
      <c r="A185" s="2"/>
      <c r="B185" s="2"/>
      <c r="C185" s="2"/>
      <c r="D185" s="2"/>
      <c r="J185" s="2"/>
      <c r="M185" s="6"/>
      <c r="N185" s="64">
        <v>42095</v>
      </c>
      <c r="O185" s="65">
        <v>2.7044600000000001</v>
      </c>
      <c r="P185" s="8"/>
      <c r="Q185" s="8"/>
    </row>
    <row r="186" spans="1:17" ht="13.5" customHeight="1" x14ac:dyDescent="0.25">
      <c r="A186" s="2"/>
      <c r="B186" s="2"/>
      <c r="C186" s="2"/>
      <c r="D186" s="2"/>
      <c r="J186" s="2"/>
      <c r="M186" s="6"/>
      <c r="N186" s="64">
        <v>42186</v>
      </c>
      <c r="O186" s="65">
        <v>1.6174900000000001</v>
      </c>
      <c r="P186" s="8"/>
      <c r="Q186" s="8"/>
    </row>
    <row r="187" spans="1:17" ht="13.5" customHeight="1" x14ac:dyDescent="0.25">
      <c r="A187" s="2"/>
      <c r="B187" s="2"/>
      <c r="C187" s="2"/>
      <c r="D187" s="2"/>
      <c r="J187" s="2"/>
      <c r="M187" s="6"/>
      <c r="N187" s="64">
        <v>42278</v>
      </c>
      <c r="O187" s="65">
        <v>0.48452000000000001</v>
      </c>
      <c r="P187" s="8"/>
      <c r="Q187" s="8"/>
    </row>
    <row r="188" spans="1:17" ht="13.5" customHeight="1" x14ac:dyDescent="0.25">
      <c r="A188" s="2"/>
      <c r="B188" s="2"/>
      <c r="C188" s="2"/>
      <c r="D188" s="2"/>
      <c r="J188" s="2"/>
      <c r="M188" s="6"/>
      <c r="N188" s="64">
        <v>42370</v>
      </c>
      <c r="O188" s="65">
        <v>0.57860999999999996</v>
      </c>
      <c r="P188" s="8"/>
      <c r="Q188" s="8"/>
    </row>
    <row r="189" spans="1:17" ht="13.5" customHeight="1" x14ac:dyDescent="0.25">
      <c r="A189" s="2"/>
      <c r="B189" s="2"/>
      <c r="C189" s="2"/>
      <c r="D189" s="2"/>
      <c r="J189" s="2"/>
      <c r="M189" s="6"/>
      <c r="N189" s="64">
        <v>42461</v>
      </c>
      <c r="O189" s="65">
        <v>2.2131599999999998</v>
      </c>
      <c r="P189" s="8"/>
      <c r="Q189" s="8"/>
    </row>
    <row r="190" spans="1:17" ht="13.5" customHeight="1" x14ac:dyDescent="0.25">
      <c r="A190" s="2"/>
      <c r="B190" s="2"/>
      <c r="C190" s="2"/>
      <c r="D190" s="2"/>
      <c r="J190" s="2"/>
      <c r="M190" s="6"/>
      <c r="N190" s="64">
        <v>42552</v>
      </c>
      <c r="O190" s="65">
        <v>2.74227</v>
      </c>
      <c r="P190" s="8"/>
      <c r="Q190" s="8"/>
    </row>
    <row r="191" spans="1:17" ht="13.5" customHeight="1" x14ac:dyDescent="0.25">
      <c r="A191" s="2"/>
      <c r="B191" s="2"/>
      <c r="C191" s="2"/>
      <c r="D191" s="2"/>
      <c r="J191" s="2"/>
      <c r="M191" s="6"/>
      <c r="N191" s="64">
        <v>42644</v>
      </c>
      <c r="O191" s="65">
        <v>1.7430399999999999</v>
      </c>
      <c r="P191" s="8"/>
      <c r="Q191" s="8"/>
    </row>
    <row r="192" spans="1:17" ht="13.5" customHeight="1" x14ac:dyDescent="0.25">
      <c r="A192" s="2"/>
      <c r="B192" s="2"/>
      <c r="C192" s="2"/>
      <c r="D192" s="2"/>
      <c r="J192" s="2"/>
      <c r="M192" s="6"/>
      <c r="N192" s="64">
        <v>42736</v>
      </c>
      <c r="O192" s="65">
        <v>1.2281599999999999</v>
      </c>
      <c r="P192" s="8"/>
      <c r="Q192" s="8"/>
    </row>
    <row r="193" spans="1:17" ht="13.5" customHeight="1" x14ac:dyDescent="0.25">
      <c r="A193" s="2"/>
      <c r="B193" s="2"/>
      <c r="C193" s="2"/>
      <c r="D193" s="2"/>
      <c r="J193" s="2"/>
      <c r="M193" s="6"/>
      <c r="N193" s="64">
        <v>42826</v>
      </c>
      <c r="O193" s="65">
        <v>3.0139499999999999</v>
      </c>
      <c r="P193" s="8"/>
      <c r="Q193" s="8"/>
    </row>
    <row r="194" spans="1:17" ht="13.5" customHeight="1" x14ac:dyDescent="0.25">
      <c r="A194" s="2"/>
      <c r="B194" s="2"/>
      <c r="C194" s="2"/>
      <c r="D194" s="2"/>
      <c r="J194" s="2"/>
      <c r="M194" s="6"/>
      <c r="N194" s="64">
        <v>42917</v>
      </c>
      <c r="O194" s="65">
        <v>2.94516</v>
      </c>
      <c r="P194" s="8"/>
      <c r="Q194" s="8"/>
    </row>
    <row r="195" spans="1:17" ht="13.5" customHeight="1" x14ac:dyDescent="0.25">
      <c r="A195" s="2"/>
      <c r="B195" s="2"/>
      <c r="C195" s="2"/>
      <c r="D195" s="2"/>
      <c r="J195" s="2"/>
      <c r="M195" s="6"/>
      <c r="P195" s="8"/>
      <c r="Q195" s="8"/>
    </row>
    <row r="196" spans="1:17" ht="13.5" customHeight="1" x14ac:dyDescent="0.25">
      <c r="A196" s="2"/>
      <c r="B196" s="2"/>
      <c r="C196" s="2"/>
      <c r="D196" s="2"/>
      <c r="J196" s="2"/>
      <c r="M196" s="6"/>
      <c r="P196" s="8"/>
      <c r="Q196" s="8"/>
    </row>
    <row r="197" spans="1:17" ht="13.5" customHeight="1" x14ac:dyDescent="0.25">
      <c r="A197" s="2"/>
      <c r="B197" s="2"/>
      <c r="C197" s="2"/>
      <c r="D197" s="2"/>
      <c r="J197" s="2"/>
      <c r="M197" s="6"/>
      <c r="P197" s="8"/>
      <c r="Q197" s="8"/>
    </row>
    <row r="198" spans="1:17" ht="13.5" customHeight="1" x14ac:dyDescent="0.25">
      <c r="A198" s="2"/>
      <c r="B198" s="2"/>
      <c r="C198" s="2"/>
      <c r="D198" s="2"/>
      <c r="J198" s="2"/>
      <c r="M198" s="6"/>
      <c r="P198" s="8"/>
      <c r="Q198" s="8"/>
    </row>
    <row r="199" spans="1:17" ht="13.5" customHeight="1" x14ac:dyDescent="0.25">
      <c r="A199" s="2"/>
      <c r="B199" s="2"/>
      <c r="C199" s="2"/>
      <c r="D199" s="2"/>
      <c r="J199" s="2"/>
      <c r="M199" s="6"/>
      <c r="P199" s="8"/>
      <c r="Q199" s="8"/>
    </row>
    <row r="200" spans="1:17" ht="13.5" customHeight="1" x14ac:dyDescent="0.25">
      <c r="A200" s="2"/>
      <c r="B200" s="2"/>
      <c r="C200" s="2"/>
      <c r="D200" s="2"/>
      <c r="J200" s="2"/>
      <c r="M200" s="6"/>
      <c r="P200" s="8"/>
      <c r="Q200" s="8"/>
    </row>
    <row r="201" spans="1:17" ht="13.5" customHeight="1" x14ac:dyDescent="0.25">
      <c r="A201" s="2"/>
      <c r="B201" s="2"/>
      <c r="C201" s="2"/>
      <c r="D201" s="2"/>
      <c r="J201" s="2"/>
      <c r="M201" s="6"/>
      <c r="P201" s="8"/>
      <c r="Q201" s="8"/>
    </row>
    <row r="202" spans="1:17" ht="13.5" customHeight="1" x14ac:dyDescent="0.25">
      <c r="A202" s="2"/>
      <c r="B202" s="2"/>
      <c r="C202" s="2"/>
      <c r="D202" s="2"/>
      <c r="J202" s="2"/>
      <c r="M202" s="6"/>
      <c r="P202" s="8"/>
      <c r="Q202" s="8"/>
    </row>
    <row r="203" spans="1:17" ht="13.5" customHeight="1" x14ac:dyDescent="0.25">
      <c r="A203" s="2"/>
      <c r="B203" s="2"/>
      <c r="C203" s="2"/>
      <c r="D203" s="2"/>
      <c r="J203" s="2"/>
      <c r="M203" s="6"/>
      <c r="P203" s="8"/>
      <c r="Q203" s="8"/>
    </row>
    <row r="204" spans="1:17" ht="13.5" customHeight="1" x14ac:dyDescent="0.25">
      <c r="A204" s="2"/>
      <c r="B204" s="2"/>
      <c r="C204" s="2"/>
      <c r="D204" s="2"/>
      <c r="J204" s="2"/>
      <c r="M204" s="6"/>
      <c r="P204" s="8"/>
      <c r="Q204" s="8"/>
    </row>
    <row r="205" spans="1:17" ht="13.5" customHeight="1" x14ac:dyDescent="0.25">
      <c r="A205" s="2"/>
      <c r="B205" s="2"/>
      <c r="C205" s="2"/>
      <c r="D205" s="2"/>
      <c r="J205" s="2"/>
      <c r="M205" s="6"/>
      <c r="P205" s="8"/>
      <c r="Q205" s="8"/>
    </row>
    <row r="206" spans="1:17" ht="13.5" customHeight="1" x14ac:dyDescent="0.25">
      <c r="A206" s="2"/>
      <c r="B206" s="2"/>
      <c r="C206" s="2"/>
      <c r="D206" s="2"/>
      <c r="J206" s="2"/>
      <c r="M206" s="6"/>
      <c r="P206" s="8"/>
      <c r="Q206" s="8"/>
    </row>
    <row r="207" spans="1:17" ht="13.5" customHeight="1" x14ac:dyDescent="0.25">
      <c r="A207" s="2"/>
      <c r="B207" s="2"/>
      <c r="C207" s="2"/>
      <c r="D207" s="2"/>
      <c r="J207" s="2"/>
      <c r="M207" s="6"/>
      <c r="P207" s="8"/>
      <c r="Q207" s="8"/>
    </row>
    <row r="208" spans="1:17" ht="13.5" customHeight="1" x14ac:dyDescent="0.25">
      <c r="A208" s="2"/>
      <c r="B208" s="2"/>
      <c r="C208" s="2"/>
      <c r="D208" s="2"/>
      <c r="J208" s="2"/>
      <c r="M208" s="6"/>
      <c r="P208" s="8"/>
      <c r="Q208" s="8"/>
    </row>
    <row r="209" spans="1:17" ht="13.5" customHeight="1" x14ac:dyDescent="0.25">
      <c r="A209" s="2"/>
      <c r="B209" s="2"/>
      <c r="C209" s="2"/>
      <c r="D209" s="2"/>
      <c r="J209" s="2"/>
      <c r="M209" s="6"/>
      <c r="P209" s="8"/>
      <c r="Q209" s="8"/>
    </row>
    <row r="210" spans="1:17" ht="13.5" customHeight="1" x14ac:dyDescent="0.25">
      <c r="A210" s="2"/>
      <c r="B210" s="2"/>
      <c r="C210" s="2"/>
      <c r="D210" s="2"/>
      <c r="J210" s="2"/>
      <c r="M210" s="6"/>
      <c r="P210" s="8"/>
      <c r="Q210" s="8"/>
    </row>
    <row r="211" spans="1:17" ht="13.5" customHeight="1" x14ac:dyDescent="0.25">
      <c r="A211" s="2"/>
      <c r="B211" s="2"/>
      <c r="C211" s="2"/>
      <c r="D211" s="2"/>
      <c r="J211" s="2"/>
      <c r="M211" s="6"/>
      <c r="P211" s="8"/>
      <c r="Q211" s="8"/>
    </row>
    <row r="212" spans="1:17" ht="13.5" customHeight="1" x14ac:dyDescent="0.25">
      <c r="A212" s="2"/>
      <c r="B212" s="2"/>
      <c r="C212" s="2"/>
      <c r="D212" s="2"/>
      <c r="J212" s="2"/>
      <c r="M212" s="6"/>
      <c r="P212" s="8"/>
      <c r="Q212" s="8"/>
    </row>
    <row r="213" spans="1:17" ht="13.5" customHeight="1" x14ac:dyDescent="0.25">
      <c r="A213" s="2"/>
      <c r="B213" s="2"/>
      <c r="C213" s="2"/>
      <c r="D213" s="2"/>
      <c r="J213" s="2"/>
      <c r="M213" s="6"/>
      <c r="P213" s="8"/>
      <c r="Q213" s="8"/>
    </row>
    <row r="214" spans="1:17" ht="13.5" customHeight="1" x14ac:dyDescent="0.25">
      <c r="A214" s="2"/>
      <c r="B214" s="2"/>
      <c r="C214" s="2"/>
      <c r="D214" s="2"/>
      <c r="J214" s="2"/>
      <c r="M214" s="6"/>
      <c r="P214" s="8"/>
      <c r="Q214" s="8"/>
    </row>
    <row r="215" spans="1:17" ht="13.5" customHeight="1" x14ac:dyDescent="0.25">
      <c r="A215" s="2"/>
      <c r="B215" s="2"/>
      <c r="C215" s="2"/>
      <c r="D215" s="2"/>
      <c r="J215" s="2"/>
      <c r="M215" s="6"/>
      <c r="P215" s="8"/>
      <c r="Q215" s="8"/>
    </row>
    <row r="216" spans="1:17" ht="13.5" customHeight="1" x14ac:dyDescent="0.25">
      <c r="A216" s="2"/>
      <c r="B216" s="2"/>
      <c r="C216" s="2"/>
      <c r="D216" s="2"/>
      <c r="J216" s="2"/>
      <c r="M216" s="6"/>
      <c r="P216" s="8"/>
      <c r="Q216" s="8"/>
    </row>
    <row r="217" spans="1:17" ht="13.5" customHeight="1" x14ac:dyDescent="0.25">
      <c r="A217" s="2"/>
      <c r="B217" s="2"/>
      <c r="C217" s="2"/>
      <c r="D217" s="2"/>
      <c r="J217" s="2"/>
      <c r="M217" s="6"/>
      <c r="P217" s="8"/>
      <c r="Q217" s="8"/>
    </row>
    <row r="218" spans="1:17" ht="13.5" customHeight="1" x14ac:dyDescent="0.25">
      <c r="A218" s="2"/>
      <c r="B218" s="2"/>
      <c r="C218" s="2"/>
      <c r="D218" s="2"/>
      <c r="J218" s="2"/>
      <c r="M218" s="6"/>
      <c r="P218" s="8"/>
      <c r="Q218" s="8"/>
    </row>
    <row r="219" spans="1:17" ht="13.5" customHeight="1" x14ac:dyDescent="0.25">
      <c r="A219" s="2"/>
      <c r="B219" s="2"/>
      <c r="C219" s="2"/>
      <c r="D219" s="2"/>
      <c r="J219" s="2"/>
      <c r="M219" s="6"/>
      <c r="P219" s="8"/>
      <c r="Q219" s="8"/>
    </row>
    <row r="220" spans="1:17" ht="13.5" customHeight="1" x14ac:dyDescent="0.25">
      <c r="A220" s="2"/>
      <c r="B220" s="2"/>
      <c r="C220" s="2"/>
      <c r="D220" s="2"/>
      <c r="J220" s="2"/>
      <c r="M220" s="6"/>
      <c r="P220" s="8"/>
      <c r="Q220" s="8"/>
    </row>
    <row r="221" spans="1:17" ht="13.5" customHeight="1" x14ac:dyDescent="0.25">
      <c r="A221" s="2"/>
      <c r="B221" s="2"/>
      <c r="C221" s="2"/>
      <c r="D221" s="2"/>
      <c r="J221" s="2"/>
      <c r="M221" s="6"/>
      <c r="P221" s="8"/>
      <c r="Q221" s="8"/>
    </row>
    <row r="222" spans="1:17" ht="13.5" customHeight="1" x14ac:dyDescent="0.25">
      <c r="A222" s="2"/>
      <c r="B222" s="2"/>
      <c r="C222" s="2"/>
      <c r="D222" s="2"/>
      <c r="J222" s="2"/>
      <c r="M222" s="6"/>
      <c r="P222" s="8"/>
      <c r="Q222" s="8"/>
    </row>
    <row r="223" spans="1:17" ht="13.5" customHeight="1" x14ac:dyDescent="0.25">
      <c r="A223" s="2"/>
      <c r="B223" s="2"/>
      <c r="C223" s="2"/>
      <c r="D223" s="2"/>
      <c r="J223" s="2"/>
      <c r="M223" s="6"/>
      <c r="P223" s="8"/>
      <c r="Q223" s="8"/>
    </row>
    <row r="224" spans="1:17" ht="13.5" customHeight="1" x14ac:dyDescent="0.25">
      <c r="A224" s="2"/>
      <c r="B224" s="2"/>
      <c r="C224" s="2"/>
      <c r="D224" s="2"/>
      <c r="J224" s="2"/>
      <c r="M224" s="6"/>
      <c r="P224" s="8"/>
      <c r="Q224" s="8"/>
    </row>
    <row r="225" spans="1:17" ht="13.5" customHeight="1" x14ac:dyDescent="0.25">
      <c r="A225" s="2"/>
      <c r="B225" s="2"/>
      <c r="C225" s="2"/>
      <c r="D225" s="2"/>
      <c r="J225" s="2"/>
      <c r="M225" s="6"/>
      <c r="P225" s="8"/>
      <c r="Q225" s="8"/>
    </row>
    <row r="226" spans="1:17" ht="13.5" customHeight="1" x14ac:dyDescent="0.25">
      <c r="A226" s="2"/>
      <c r="B226" s="2"/>
      <c r="C226" s="2"/>
      <c r="D226" s="2"/>
      <c r="J226" s="2"/>
      <c r="M226" s="6"/>
      <c r="P226" s="8"/>
      <c r="Q226" s="8"/>
    </row>
    <row r="227" spans="1:17" ht="13.5" customHeight="1" x14ac:dyDescent="0.25">
      <c r="A227" s="2"/>
      <c r="B227" s="2"/>
      <c r="C227" s="2"/>
      <c r="D227" s="2"/>
      <c r="J227" s="2"/>
      <c r="M227" s="6"/>
      <c r="P227" s="8"/>
      <c r="Q227" s="8"/>
    </row>
    <row r="228" spans="1:17" ht="13.5" customHeight="1" x14ac:dyDescent="0.25">
      <c r="A228" s="2"/>
      <c r="B228" s="2"/>
      <c r="C228" s="2"/>
      <c r="D228" s="2"/>
      <c r="J228" s="2"/>
      <c r="M228" s="6"/>
      <c r="P228" s="8"/>
      <c r="Q228" s="8"/>
    </row>
    <row r="229" spans="1:17" ht="13.5" customHeight="1" x14ac:dyDescent="0.25">
      <c r="A229" s="2"/>
      <c r="B229" s="2"/>
      <c r="C229" s="2"/>
      <c r="D229" s="2"/>
      <c r="J229" s="2"/>
      <c r="M229" s="6"/>
      <c r="P229" s="8"/>
      <c r="Q229" s="8"/>
    </row>
    <row r="230" spans="1:17" ht="13.5" customHeight="1" x14ac:dyDescent="0.25">
      <c r="A230" s="2"/>
      <c r="B230" s="2"/>
      <c r="C230" s="2"/>
      <c r="D230" s="2"/>
      <c r="J230" s="2"/>
      <c r="M230" s="6"/>
      <c r="P230" s="8"/>
      <c r="Q230" s="8"/>
    </row>
    <row r="231" spans="1:17" ht="13.5" customHeight="1" x14ac:dyDescent="0.25">
      <c r="A231" s="2"/>
      <c r="B231" s="2"/>
      <c r="C231" s="2"/>
      <c r="D231" s="2"/>
      <c r="J231" s="2"/>
      <c r="M231" s="6"/>
      <c r="P231" s="8"/>
      <c r="Q231" s="8"/>
    </row>
    <row r="232" spans="1:17" ht="13.5" customHeight="1" x14ac:dyDescent="0.25">
      <c r="A232" s="2"/>
      <c r="B232" s="2"/>
      <c r="C232" s="2"/>
      <c r="D232" s="2"/>
      <c r="J232" s="2"/>
      <c r="M232" s="6"/>
      <c r="P232" s="8"/>
      <c r="Q232" s="8"/>
    </row>
    <row r="233" spans="1:17" ht="13.5" customHeight="1" x14ac:dyDescent="0.25">
      <c r="A233" s="2"/>
      <c r="B233" s="2"/>
      <c r="C233" s="2"/>
      <c r="D233" s="2"/>
      <c r="J233" s="2"/>
      <c r="M233" s="6"/>
      <c r="P233" s="8"/>
      <c r="Q233" s="8"/>
    </row>
    <row r="234" spans="1:17" ht="13.5" customHeight="1" x14ac:dyDescent="0.25">
      <c r="A234" s="2"/>
      <c r="B234" s="2"/>
      <c r="C234" s="2"/>
      <c r="D234" s="2"/>
      <c r="J234" s="2"/>
      <c r="M234" s="6"/>
      <c r="P234" s="8"/>
      <c r="Q234" s="8"/>
    </row>
    <row r="235" spans="1:17" ht="13.5" customHeight="1" x14ac:dyDescent="0.25">
      <c r="A235" s="2"/>
      <c r="B235" s="2"/>
      <c r="C235" s="2"/>
      <c r="D235" s="2"/>
      <c r="J235" s="2"/>
      <c r="M235" s="6"/>
      <c r="P235" s="8"/>
      <c r="Q235" s="8"/>
    </row>
    <row r="236" spans="1:17" ht="13.5" customHeight="1" x14ac:dyDescent="0.25">
      <c r="A236" s="2"/>
      <c r="B236" s="2"/>
      <c r="C236" s="2"/>
      <c r="D236" s="2"/>
      <c r="J236" s="2"/>
      <c r="M236" s="6"/>
      <c r="P236" s="8"/>
      <c r="Q236" s="8"/>
    </row>
    <row r="237" spans="1:17" ht="13.5" customHeight="1" x14ac:dyDescent="0.25">
      <c r="A237" s="2"/>
      <c r="B237" s="2"/>
      <c r="C237" s="2"/>
      <c r="D237" s="2"/>
      <c r="J237" s="2"/>
      <c r="M237" s="6"/>
      <c r="P237" s="8"/>
      <c r="Q237" s="8"/>
    </row>
    <row r="238" spans="1:17" ht="13.5" customHeight="1" x14ac:dyDescent="0.25">
      <c r="A238" s="2"/>
      <c r="B238" s="2"/>
      <c r="C238" s="2"/>
      <c r="D238" s="2"/>
      <c r="J238" s="2"/>
      <c r="M238" s="6"/>
      <c r="P238" s="8"/>
      <c r="Q238" s="8"/>
    </row>
    <row r="239" spans="1:17" ht="13.5" customHeight="1" x14ac:dyDescent="0.25">
      <c r="A239" s="2"/>
      <c r="B239" s="2"/>
      <c r="C239" s="2"/>
      <c r="D239" s="2"/>
      <c r="J239" s="2"/>
      <c r="M239" s="6"/>
      <c r="P239" s="8"/>
      <c r="Q239" s="8"/>
    </row>
    <row r="240" spans="1:17" ht="13.5" customHeight="1" x14ac:dyDescent="0.25">
      <c r="A240" s="2"/>
      <c r="B240" s="2"/>
      <c r="C240" s="2"/>
      <c r="D240" s="2"/>
      <c r="J240" s="2"/>
      <c r="M240" s="6"/>
      <c r="P240" s="8"/>
      <c r="Q240" s="8"/>
    </row>
    <row r="241" spans="1:17" ht="13.5" customHeight="1" x14ac:dyDescent="0.25">
      <c r="A241" s="2"/>
      <c r="B241" s="2"/>
      <c r="C241" s="2"/>
      <c r="D241" s="2"/>
      <c r="J241" s="2"/>
      <c r="M241" s="6"/>
      <c r="P241" s="8"/>
      <c r="Q241" s="8"/>
    </row>
    <row r="242" spans="1:17" ht="13.5" customHeight="1" x14ac:dyDescent="0.25">
      <c r="A242" s="2"/>
      <c r="B242" s="2"/>
      <c r="C242" s="2"/>
      <c r="D242" s="2"/>
      <c r="J242" s="2"/>
      <c r="M242" s="6"/>
      <c r="P242" s="8"/>
      <c r="Q242" s="8"/>
    </row>
    <row r="243" spans="1:17" ht="13.5" customHeight="1" x14ac:dyDescent="0.25">
      <c r="A243" s="2"/>
      <c r="B243" s="2"/>
      <c r="C243" s="2"/>
      <c r="D243" s="2"/>
      <c r="J243" s="2"/>
      <c r="M243" s="6"/>
      <c r="P243" s="8"/>
      <c r="Q243" s="8"/>
    </row>
    <row r="244" spans="1:17" ht="13.5" customHeight="1" x14ac:dyDescent="0.25">
      <c r="A244" s="2"/>
      <c r="B244" s="2"/>
      <c r="C244" s="2"/>
      <c r="D244" s="2"/>
      <c r="J244" s="2"/>
      <c r="M244" s="6"/>
      <c r="P244" s="8"/>
      <c r="Q244" s="8"/>
    </row>
    <row r="245" spans="1:17" ht="13.5" customHeight="1" x14ac:dyDescent="0.25">
      <c r="A245" s="2"/>
      <c r="B245" s="2"/>
      <c r="C245" s="2"/>
      <c r="D245" s="2"/>
      <c r="J245" s="2"/>
      <c r="M245" s="6"/>
      <c r="P245" s="8"/>
      <c r="Q245" s="8"/>
    </row>
    <row r="246" spans="1:17" ht="13.5" customHeight="1" x14ac:dyDescent="0.25">
      <c r="A246" s="2"/>
      <c r="B246" s="2"/>
      <c r="C246" s="2"/>
      <c r="D246" s="2"/>
      <c r="J246" s="2"/>
      <c r="M246" s="6"/>
      <c r="P246" s="8"/>
      <c r="Q246" s="8"/>
    </row>
    <row r="247" spans="1:17" ht="13.5" customHeight="1" x14ac:dyDescent="0.25">
      <c r="A247" s="2"/>
      <c r="B247" s="2"/>
      <c r="C247" s="2"/>
      <c r="D247" s="2"/>
      <c r="J247" s="2"/>
      <c r="M247" s="6"/>
      <c r="P247" s="8"/>
      <c r="Q247" s="8"/>
    </row>
    <row r="248" spans="1:17" ht="13.5" customHeight="1" x14ac:dyDescent="0.25">
      <c r="A248" s="2"/>
      <c r="B248" s="2"/>
      <c r="C248" s="2"/>
      <c r="D248" s="2"/>
      <c r="J248" s="2"/>
      <c r="M248" s="6"/>
      <c r="P248" s="8"/>
      <c r="Q248" s="8"/>
    </row>
    <row r="249" spans="1:17" ht="13.5" customHeight="1" x14ac:dyDescent="0.25">
      <c r="A249" s="2"/>
      <c r="B249" s="2"/>
      <c r="C249" s="2"/>
      <c r="D249" s="2"/>
      <c r="J249" s="2"/>
      <c r="M249" s="6"/>
      <c r="P249" s="8"/>
      <c r="Q249" s="8"/>
    </row>
    <row r="250" spans="1:17" ht="13.5" customHeight="1" x14ac:dyDescent="0.25">
      <c r="A250" s="2"/>
      <c r="B250" s="2"/>
      <c r="C250" s="2"/>
      <c r="D250" s="2"/>
      <c r="J250" s="2"/>
      <c r="M250" s="6"/>
      <c r="P250" s="8"/>
      <c r="Q250" s="8"/>
    </row>
    <row r="251" spans="1:17" ht="13.5" customHeight="1" x14ac:dyDescent="0.25">
      <c r="A251" s="2"/>
      <c r="B251" s="2"/>
      <c r="C251" s="2"/>
      <c r="D251" s="2"/>
      <c r="J251" s="2"/>
      <c r="M251" s="6"/>
      <c r="P251" s="8"/>
      <c r="Q251" s="8"/>
    </row>
    <row r="252" spans="1:17" ht="13.5" customHeight="1" x14ac:dyDescent="0.25">
      <c r="A252" s="2"/>
      <c r="B252" s="2"/>
      <c r="C252" s="2"/>
      <c r="D252" s="2"/>
      <c r="J252" s="2"/>
      <c r="M252" s="6"/>
      <c r="P252" s="8"/>
      <c r="Q252" s="8"/>
    </row>
    <row r="253" spans="1:17" ht="13.5" customHeight="1" x14ac:dyDescent="0.25">
      <c r="A253" s="2"/>
      <c r="B253" s="2"/>
      <c r="C253" s="2"/>
      <c r="D253" s="2"/>
      <c r="J253" s="2"/>
      <c r="M253" s="6"/>
      <c r="P253" s="8"/>
      <c r="Q253" s="8"/>
    </row>
    <row r="254" spans="1:17" ht="13.5" customHeight="1" x14ac:dyDescent="0.25">
      <c r="A254" s="2"/>
      <c r="B254" s="2"/>
      <c r="C254" s="2"/>
      <c r="D254" s="2"/>
      <c r="J254" s="2"/>
      <c r="M254" s="6"/>
      <c r="P254" s="8"/>
      <c r="Q254" s="8"/>
    </row>
    <row r="255" spans="1:17" ht="13.5" customHeight="1" x14ac:dyDescent="0.25">
      <c r="A255" s="2"/>
      <c r="B255" s="2"/>
      <c r="C255" s="2"/>
      <c r="D255" s="2"/>
      <c r="J255" s="2"/>
      <c r="M255" s="6"/>
      <c r="P255" s="8"/>
      <c r="Q255" s="8"/>
    </row>
    <row r="256" spans="1:17" ht="13.5" customHeight="1" x14ac:dyDescent="0.25">
      <c r="A256" s="2"/>
      <c r="B256" s="2"/>
      <c r="C256" s="2"/>
      <c r="D256" s="2"/>
      <c r="J256" s="2"/>
      <c r="M256" s="6"/>
      <c r="P256" s="8"/>
      <c r="Q256" s="8"/>
    </row>
    <row r="257" spans="1:17" ht="13.5" customHeight="1" x14ac:dyDescent="0.25">
      <c r="A257" s="2"/>
      <c r="B257" s="2"/>
      <c r="C257" s="2"/>
      <c r="D257" s="2"/>
      <c r="J257" s="2"/>
      <c r="M257" s="6"/>
      <c r="P257" s="8"/>
      <c r="Q257" s="8"/>
    </row>
    <row r="258" spans="1:17" ht="13.5" customHeight="1" x14ac:dyDescent="0.25">
      <c r="A258" s="2"/>
      <c r="B258" s="2"/>
      <c r="C258" s="2"/>
      <c r="D258" s="2"/>
      <c r="J258" s="2"/>
      <c r="M258" s="6"/>
      <c r="P258" s="8"/>
      <c r="Q258" s="8"/>
    </row>
    <row r="259" spans="1:17" ht="13.5" customHeight="1" x14ac:dyDescent="0.25">
      <c r="A259" s="2"/>
      <c r="B259" s="2"/>
      <c r="C259" s="2"/>
      <c r="D259" s="2"/>
      <c r="J259" s="2"/>
      <c r="M259" s="6"/>
      <c r="P259" s="8"/>
      <c r="Q259" s="8"/>
    </row>
    <row r="260" spans="1:17" ht="13.5" customHeight="1" x14ac:dyDescent="0.25">
      <c r="A260" s="2"/>
      <c r="B260" s="2"/>
      <c r="C260" s="2"/>
      <c r="D260" s="2"/>
      <c r="J260" s="2"/>
      <c r="M260" s="6"/>
      <c r="P260" s="8"/>
      <c r="Q260" s="8"/>
    </row>
    <row r="261" spans="1:17" ht="13.5" customHeight="1" x14ac:dyDescent="0.25">
      <c r="A261" s="2"/>
      <c r="B261" s="2"/>
      <c r="C261" s="2"/>
      <c r="D261" s="2"/>
      <c r="J261" s="2"/>
      <c r="M261" s="6"/>
      <c r="P261" s="8"/>
      <c r="Q261" s="8"/>
    </row>
    <row r="262" spans="1:17" ht="13.5" customHeight="1" x14ac:dyDescent="0.25">
      <c r="A262" s="2"/>
      <c r="B262" s="2"/>
      <c r="C262" s="2"/>
      <c r="D262" s="2"/>
      <c r="J262" s="2"/>
      <c r="M262" s="6"/>
      <c r="P262" s="8"/>
      <c r="Q262" s="8"/>
    </row>
    <row r="263" spans="1:17" ht="13.5" customHeight="1" x14ac:dyDescent="0.25">
      <c r="A263" s="2"/>
      <c r="B263" s="2"/>
      <c r="C263" s="2"/>
      <c r="D263" s="2"/>
      <c r="J263" s="2"/>
      <c r="M263" s="6"/>
      <c r="P263" s="8"/>
      <c r="Q263" s="8"/>
    </row>
    <row r="264" spans="1:17" ht="13.5" customHeight="1" x14ac:dyDescent="0.25">
      <c r="A264" s="2"/>
      <c r="B264" s="2"/>
      <c r="C264" s="2"/>
      <c r="D264" s="2"/>
      <c r="J264" s="2"/>
      <c r="M264" s="6"/>
      <c r="P264" s="8"/>
      <c r="Q264" s="8"/>
    </row>
    <row r="265" spans="1:17" ht="13.5" customHeight="1" x14ac:dyDescent="0.25">
      <c r="A265" s="2"/>
      <c r="B265" s="2"/>
      <c r="C265" s="2"/>
      <c r="D265" s="2"/>
      <c r="J265" s="2"/>
      <c r="M265" s="6"/>
      <c r="P265" s="8"/>
      <c r="Q265" s="8"/>
    </row>
    <row r="266" spans="1:17" ht="13.5" customHeight="1" x14ac:dyDescent="0.25">
      <c r="A266" s="2"/>
      <c r="B266" s="2"/>
      <c r="C266" s="2"/>
      <c r="D266" s="2"/>
      <c r="J266" s="2"/>
      <c r="M266" s="6"/>
      <c r="P266" s="8"/>
      <c r="Q266" s="8"/>
    </row>
    <row r="267" spans="1:17" ht="13.5" customHeight="1" x14ac:dyDescent="0.25">
      <c r="A267" s="2"/>
      <c r="B267" s="2"/>
      <c r="C267" s="2"/>
      <c r="D267" s="2"/>
      <c r="J267" s="2"/>
      <c r="M267" s="6"/>
      <c r="P267" s="8"/>
      <c r="Q267" s="8"/>
    </row>
    <row r="268" spans="1:17" ht="13.5" customHeight="1" x14ac:dyDescent="0.25">
      <c r="A268" s="2"/>
      <c r="B268" s="2"/>
      <c r="C268" s="2"/>
      <c r="D268" s="2"/>
      <c r="J268" s="2"/>
      <c r="M268" s="6"/>
      <c r="P268" s="8"/>
      <c r="Q268" s="8"/>
    </row>
    <row r="269" spans="1:17" ht="13.5" customHeight="1" x14ac:dyDescent="0.25">
      <c r="A269" s="2"/>
      <c r="B269" s="2"/>
      <c r="C269" s="2"/>
      <c r="D269" s="2"/>
      <c r="J269" s="2"/>
      <c r="M269" s="6"/>
      <c r="P269" s="8"/>
      <c r="Q269" s="8"/>
    </row>
    <row r="270" spans="1:17" ht="13.5" customHeight="1" x14ac:dyDescent="0.25">
      <c r="A270" s="2"/>
      <c r="B270" s="2"/>
      <c r="C270" s="2"/>
      <c r="D270" s="2"/>
      <c r="J270" s="2"/>
      <c r="M270" s="6"/>
      <c r="P270" s="8"/>
      <c r="Q270" s="8"/>
    </row>
    <row r="271" spans="1:17" ht="13.5" customHeight="1" x14ac:dyDescent="0.25">
      <c r="A271" s="2"/>
      <c r="B271" s="2"/>
      <c r="C271" s="2"/>
      <c r="D271" s="2"/>
      <c r="J271" s="2"/>
      <c r="M271" s="6"/>
      <c r="P271" s="8"/>
      <c r="Q271" s="8"/>
    </row>
    <row r="272" spans="1:17" ht="13.5" customHeight="1" x14ac:dyDescent="0.25">
      <c r="A272" s="2"/>
      <c r="B272" s="2"/>
      <c r="C272" s="2"/>
      <c r="D272" s="2"/>
      <c r="J272" s="2"/>
      <c r="M272" s="6"/>
      <c r="P272" s="8"/>
      <c r="Q272" s="8"/>
    </row>
    <row r="273" spans="1:17" ht="13.5" customHeight="1" x14ac:dyDescent="0.25">
      <c r="A273" s="2"/>
      <c r="B273" s="2"/>
      <c r="C273" s="2"/>
      <c r="D273" s="2"/>
      <c r="J273" s="2"/>
      <c r="M273" s="6"/>
      <c r="P273" s="8"/>
      <c r="Q273" s="8"/>
    </row>
    <row r="274" spans="1:17" ht="13.5" customHeight="1" x14ac:dyDescent="0.25">
      <c r="A274" s="2"/>
      <c r="B274" s="2"/>
      <c r="C274" s="2"/>
      <c r="D274" s="2"/>
      <c r="J274" s="2"/>
      <c r="M274" s="6"/>
      <c r="P274" s="8"/>
      <c r="Q274" s="8"/>
    </row>
    <row r="275" spans="1:17" ht="13.5" customHeight="1" x14ac:dyDescent="0.25">
      <c r="A275" s="2"/>
      <c r="B275" s="2"/>
      <c r="C275" s="2"/>
      <c r="D275" s="2"/>
      <c r="J275" s="2"/>
      <c r="M275" s="6"/>
      <c r="P275" s="8"/>
      <c r="Q275" s="8"/>
    </row>
    <row r="276" spans="1:17" ht="13.5" customHeight="1" x14ac:dyDescent="0.25">
      <c r="A276" s="2"/>
      <c r="B276" s="2"/>
      <c r="C276" s="2"/>
      <c r="D276" s="2"/>
      <c r="J276" s="2"/>
      <c r="M276" s="6"/>
      <c r="P276" s="8"/>
      <c r="Q276" s="8"/>
    </row>
    <row r="277" spans="1:17" ht="13.5" customHeight="1" x14ac:dyDescent="0.25">
      <c r="A277" s="2"/>
      <c r="B277" s="2"/>
      <c r="C277" s="2"/>
      <c r="D277" s="2"/>
      <c r="J277" s="2"/>
      <c r="M277" s="6"/>
      <c r="P277" s="8"/>
      <c r="Q277" s="8"/>
    </row>
    <row r="278" spans="1:17" ht="13.5" customHeight="1" x14ac:dyDescent="0.25">
      <c r="A278" s="2"/>
      <c r="B278" s="2"/>
      <c r="C278" s="2"/>
      <c r="D278" s="2"/>
      <c r="J278" s="2"/>
      <c r="M278" s="6"/>
      <c r="P278" s="8"/>
      <c r="Q278" s="8"/>
    </row>
    <row r="279" spans="1:17" ht="13.5" customHeight="1" x14ac:dyDescent="0.25">
      <c r="A279" s="2"/>
      <c r="B279" s="2"/>
      <c r="C279" s="2"/>
      <c r="D279" s="2"/>
      <c r="J279" s="2"/>
      <c r="M279" s="6"/>
      <c r="P279" s="8"/>
      <c r="Q279" s="8"/>
    </row>
    <row r="280" spans="1:17" ht="13.5" customHeight="1" x14ac:dyDescent="0.25">
      <c r="A280" s="2"/>
      <c r="B280" s="2"/>
      <c r="C280" s="2"/>
      <c r="D280" s="2"/>
      <c r="J280" s="2"/>
      <c r="M280" s="6"/>
      <c r="P280" s="8"/>
      <c r="Q280" s="8"/>
    </row>
    <row r="281" spans="1:17" ht="13.5" customHeight="1" x14ac:dyDescent="0.25">
      <c r="A281" s="2"/>
      <c r="B281" s="2"/>
      <c r="C281" s="2"/>
      <c r="D281" s="2"/>
      <c r="J281" s="2"/>
      <c r="M281" s="6"/>
      <c r="P281" s="8"/>
      <c r="Q281" s="8"/>
    </row>
    <row r="282" spans="1:17" ht="13.5" customHeight="1" x14ac:dyDescent="0.25">
      <c r="A282" s="2"/>
      <c r="B282" s="2"/>
      <c r="C282" s="2"/>
      <c r="D282" s="2"/>
      <c r="J282" s="2"/>
      <c r="M282" s="6"/>
      <c r="P282" s="8"/>
      <c r="Q282" s="8"/>
    </row>
    <row r="283" spans="1:17" ht="13.5" customHeight="1" x14ac:dyDescent="0.25">
      <c r="A283" s="2"/>
      <c r="B283" s="2"/>
      <c r="C283" s="2"/>
      <c r="D283" s="2"/>
      <c r="J283" s="2"/>
      <c r="M283" s="6"/>
      <c r="P283" s="8"/>
      <c r="Q283" s="8"/>
    </row>
    <row r="284" spans="1:17" ht="13.5" customHeight="1" x14ac:dyDescent="0.25">
      <c r="A284" s="2"/>
      <c r="B284" s="2"/>
      <c r="C284" s="2"/>
      <c r="D284" s="2"/>
      <c r="J284" s="2"/>
      <c r="M284" s="6"/>
      <c r="P284" s="8"/>
      <c r="Q284" s="8"/>
    </row>
    <row r="285" spans="1:17" ht="13.5" customHeight="1" x14ac:dyDescent="0.25">
      <c r="A285" s="2"/>
      <c r="B285" s="2"/>
      <c r="C285" s="2"/>
      <c r="D285" s="2"/>
      <c r="J285" s="2"/>
      <c r="M285" s="6"/>
      <c r="P285" s="8"/>
      <c r="Q285" s="8"/>
    </row>
    <row r="286" spans="1:17" ht="13.5" customHeight="1" x14ac:dyDescent="0.25">
      <c r="A286" s="2"/>
      <c r="B286" s="2"/>
      <c r="C286" s="2"/>
      <c r="D286" s="2"/>
      <c r="J286" s="2"/>
      <c r="M286" s="6"/>
      <c r="P286" s="8"/>
      <c r="Q286" s="8"/>
    </row>
    <row r="287" spans="1:17" ht="13.5" customHeight="1" x14ac:dyDescent="0.25">
      <c r="A287" s="2"/>
      <c r="B287" s="2"/>
      <c r="C287" s="2"/>
      <c r="D287" s="2"/>
      <c r="J287" s="2"/>
      <c r="M287" s="6"/>
      <c r="P287" s="8"/>
      <c r="Q287" s="8"/>
    </row>
    <row r="288" spans="1:17" ht="13.5" customHeight="1" x14ac:dyDescent="0.25">
      <c r="A288" s="2"/>
      <c r="B288" s="2"/>
      <c r="C288" s="2"/>
      <c r="D288" s="2"/>
      <c r="J288" s="2"/>
      <c r="M288" s="6"/>
      <c r="P288" s="8"/>
      <c r="Q288" s="8"/>
    </row>
    <row r="289" spans="1:17" ht="13.5" customHeight="1" x14ac:dyDescent="0.25">
      <c r="A289" s="2"/>
      <c r="B289" s="2"/>
      <c r="C289" s="2"/>
      <c r="D289" s="2"/>
      <c r="J289" s="2"/>
      <c r="M289" s="6"/>
      <c r="P289" s="8"/>
      <c r="Q289" s="8"/>
    </row>
    <row r="290" spans="1:17" ht="13.5" customHeight="1" x14ac:dyDescent="0.25">
      <c r="A290" s="2"/>
      <c r="B290" s="2"/>
      <c r="C290" s="2"/>
      <c r="D290" s="2"/>
      <c r="J290" s="2"/>
      <c r="M290" s="6"/>
      <c r="P290" s="8"/>
      <c r="Q290" s="8"/>
    </row>
    <row r="291" spans="1:17" ht="13.5" customHeight="1" x14ac:dyDescent="0.25">
      <c r="A291" s="2"/>
      <c r="B291" s="2"/>
      <c r="C291" s="2"/>
      <c r="D291" s="2"/>
      <c r="J291" s="2"/>
      <c r="M291" s="6"/>
      <c r="P291" s="8"/>
      <c r="Q291" s="8"/>
    </row>
    <row r="292" spans="1:17" ht="13.5" customHeight="1" x14ac:dyDescent="0.25">
      <c r="A292" s="2"/>
      <c r="B292" s="2"/>
      <c r="C292" s="2"/>
      <c r="D292" s="2"/>
      <c r="J292" s="2"/>
      <c r="M292" s="6"/>
      <c r="P292" s="8"/>
      <c r="Q292" s="8"/>
    </row>
    <row r="293" spans="1:17" ht="13.5" customHeight="1" x14ac:dyDescent="0.25">
      <c r="A293" s="2"/>
      <c r="B293" s="2"/>
      <c r="C293" s="2"/>
      <c r="D293" s="2"/>
      <c r="J293" s="2"/>
      <c r="M293" s="6"/>
      <c r="P293" s="8"/>
      <c r="Q293" s="8"/>
    </row>
    <row r="294" spans="1:17" ht="13.5" customHeight="1" x14ac:dyDescent="0.25">
      <c r="A294" s="2"/>
      <c r="B294" s="2"/>
      <c r="C294" s="2"/>
      <c r="D294" s="2"/>
      <c r="J294" s="2"/>
      <c r="M294" s="6"/>
      <c r="P294" s="8"/>
      <c r="Q294" s="8"/>
    </row>
    <row r="295" spans="1:17" ht="13.5" customHeight="1" x14ac:dyDescent="0.25">
      <c r="A295" s="2"/>
      <c r="B295" s="2"/>
      <c r="C295" s="2"/>
      <c r="D295" s="2"/>
      <c r="J295" s="2"/>
      <c r="M295" s="6"/>
      <c r="P295" s="8"/>
      <c r="Q295" s="8"/>
    </row>
    <row r="296" spans="1:17" ht="13.5" customHeight="1" x14ac:dyDescent="0.25">
      <c r="A296" s="2"/>
      <c r="B296" s="2"/>
      <c r="C296" s="2"/>
      <c r="D296" s="2"/>
      <c r="J296" s="2"/>
      <c r="M296" s="6"/>
      <c r="P296" s="8"/>
      <c r="Q296" s="8"/>
    </row>
    <row r="297" spans="1:17" ht="13.5" customHeight="1" x14ac:dyDescent="0.25">
      <c r="A297" s="2"/>
      <c r="B297" s="2"/>
      <c r="C297" s="2"/>
      <c r="D297" s="2"/>
      <c r="J297" s="2"/>
      <c r="M297" s="6"/>
      <c r="P297" s="8"/>
      <c r="Q297" s="8"/>
    </row>
    <row r="298" spans="1:17" ht="13.5" customHeight="1" x14ac:dyDescent="0.25">
      <c r="A298" s="2"/>
      <c r="B298" s="2"/>
      <c r="C298" s="2"/>
      <c r="D298" s="2"/>
      <c r="J298" s="2"/>
      <c r="M298" s="6"/>
      <c r="P298" s="8"/>
      <c r="Q298" s="8"/>
    </row>
    <row r="299" spans="1:17" ht="13.5" customHeight="1" x14ac:dyDescent="0.25">
      <c r="A299" s="2"/>
      <c r="B299" s="2"/>
      <c r="C299" s="2"/>
      <c r="D299" s="2"/>
      <c r="J299" s="2"/>
      <c r="M299" s="6"/>
      <c r="P299" s="8"/>
      <c r="Q299" s="8"/>
    </row>
    <row r="300" spans="1:17" ht="13.5" customHeight="1" x14ac:dyDescent="0.25">
      <c r="A300" s="2"/>
      <c r="B300" s="2"/>
      <c r="C300" s="2"/>
      <c r="D300" s="2"/>
      <c r="J300" s="2"/>
      <c r="M300" s="6"/>
      <c r="P300" s="8"/>
      <c r="Q300" s="8"/>
    </row>
    <row r="301" spans="1:17" ht="13.5" customHeight="1" x14ac:dyDescent="0.25">
      <c r="A301" s="2"/>
      <c r="B301" s="2"/>
      <c r="C301" s="2"/>
      <c r="D301" s="2"/>
      <c r="J301" s="2"/>
      <c r="M301" s="6"/>
      <c r="P301" s="8"/>
      <c r="Q301" s="8"/>
    </row>
    <row r="302" spans="1:17" ht="13.5" customHeight="1" x14ac:dyDescent="0.25">
      <c r="A302" s="2"/>
      <c r="B302" s="2"/>
      <c r="C302" s="2"/>
      <c r="D302" s="2"/>
      <c r="J302" s="2"/>
      <c r="M302" s="6"/>
      <c r="P302" s="8"/>
      <c r="Q302" s="8"/>
    </row>
    <row r="303" spans="1:17" ht="13.5" customHeight="1" x14ac:dyDescent="0.25">
      <c r="A303" s="2"/>
      <c r="B303" s="2"/>
      <c r="C303" s="2"/>
      <c r="D303" s="2"/>
      <c r="J303" s="2"/>
      <c r="M303" s="6"/>
      <c r="P303" s="8"/>
      <c r="Q303" s="8"/>
    </row>
    <row r="304" spans="1:17" ht="13.5" customHeight="1" x14ac:dyDescent="0.25">
      <c r="A304" s="2"/>
      <c r="B304" s="2"/>
      <c r="C304" s="2"/>
      <c r="D304" s="2"/>
      <c r="J304" s="2"/>
      <c r="M304" s="6"/>
      <c r="P304" s="8"/>
      <c r="Q304" s="8"/>
    </row>
    <row r="305" spans="1:17" ht="13.5" customHeight="1" x14ac:dyDescent="0.25">
      <c r="A305" s="2"/>
      <c r="B305" s="2"/>
      <c r="C305" s="2"/>
      <c r="D305" s="2"/>
      <c r="J305" s="2"/>
      <c r="M305" s="6"/>
      <c r="P305" s="8"/>
      <c r="Q305" s="8"/>
    </row>
    <row r="306" spans="1:17" ht="13.5" customHeight="1" x14ac:dyDescent="0.25">
      <c r="A306" s="2"/>
      <c r="B306" s="2"/>
      <c r="C306" s="2"/>
      <c r="D306" s="2"/>
      <c r="J306" s="2"/>
      <c r="M306" s="6"/>
      <c r="P306" s="8"/>
      <c r="Q306" s="8"/>
    </row>
    <row r="307" spans="1:17" ht="13.5" customHeight="1" x14ac:dyDescent="0.25">
      <c r="A307" s="2"/>
      <c r="B307" s="2"/>
      <c r="C307" s="2"/>
      <c r="D307" s="2"/>
      <c r="J307" s="2"/>
      <c r="M307" s="6"/>
      <c r="P307" s="8"/>
      <c r="Q307" s="8"/>
    </row>
    <row r="308" spans="1:17" ht="13.5" customHeight="1" x14ac:dyDescent="0.25">
      <c r="A308" s="2"/>
      <c r="B308" s="2"/>
      <c r="C308" s="2"/>
      <c r="D308" s="2"/>
      <c r="J308" s="2"/>
      <c r="M308" s="6"/>
      <c r="P308" s="8"/>
      <c r="Q308" s="8"/>
    </row>
    <row r="309" spans="1:17" ht="13.5" customHeight="1" x14ac:dyDescent="0.25">
      <c r="A309" s="2"/>
      <c r="B309" s="2"/>
      <c r="C309" s="2"/>
      <c r="D309" s="2"/>
      <c r="J309" s="2"/>
      <c r="M309" s="6"/>
      <c r="P309" s="8"/>
      <c r="Q309" s="8"/>
    </row>
    <row r="310" spans="1:17" ht="13.5" customHeight="1" x14ac:dyDescent="0.25">
      <c r="A310" s="2"/>
      <c r="B310" s="2"/>
      <c r="C310" s="2"/>
      <c r="D310" s="2"/>
      <c r="J310" s="2"/>
      <c r="M310" s="6"/>
      <c r="P310" s="8"/>
      <c r="Q310" s="8"/>
    </row>
    <row r="311" spans="1:17" ht="13.5" customHeight="1" x14ac:dyDescent="0.25">
      <c r="A311" s="2"/>
      <c r="B311" s="2"/>
      <c r="C311" s="2"/>
      <c r="D311" s="2"/>
      <c r="J311" s="2"/>
      <c r="M311" s="6"/>
      <c r="P311" s="8"/>
      <c r="Q311" s="8"/>
    </row>
    <row r="312" spans="1:17" ht="13.5" customHeight="1" x14ac:dyDescent="0.25">
      <c r="A312" s="2"/>
      <c r="B312" s="2"/>
      <c r="C312" s="2"/>
      <c r="D312" s="2"/>
      <c r="J312" s="2"/>
      <c r="M312" s="6"/>
      <c r="P312" s="8"/>
      <c r="Q312" s="8"/>
    </row>
    <row r="313" spans="1:17" ht="13.5" customHeight="1" x14ac:dyDescent="0.25">
      <c r="A313" s="2"/>
      <c r="B313" s="2"/>
      <c r="C313" s="2"/>
      <c r="D313" s="2"/>
      <c r="J313" s="2"/>
      <c r="M313" s="6"/>
      <c r="P313" s="8"/>
      <c r="Q313" s="8"/>
    </row>
    <row r="314" spans="1:17" ht="13.5" customHeight="1" x14ac:dyDescent="0.25">
      <c r="A314" s="2"/>
      <c r="B314" s="2"/>
      <c r="C314" s="2"/>
      <c r="D314" s="2"/>
      <c r="J314" s="2"/>
      <c r="M314" s="6"/>
      <c r="P314" s="8"/>
      <c r="Q314" s="8"/>
    </row>
    <row r="315" spans="1:17" ht="13.5" customHeight="1" x14ac:dyDescent="0.25">
      <c r="A315" s="2"/>
      <c r="B315" s="2"/>
      <c r="C315" s="2"/>
      <c r="D315" s="2"/>
      <c r="J315" s="2"/>
      <c r="M315" s="6"/>
      <c r="P315" s="8"/>
      <c r="Q315" s="8"/>
    </row>
    <row r="316" spans="1:17" ht="13.5" customHeight="1" x14ac:dyDescent="0.25">
      <c r="A316" s="2"/>
      <c r="B316" s="2"/>
      <c r="C316" s="2"/>
      <c r="D316" s="2"/>
      <c r="J316" s="2"/>
      <c r="M316" s="6"/>
      <c r="P316" s="8"/>
      <c r="Q316" s="8"/>
    </row>
    <row r="317" spans="1:17" ht="13.5" customHeight="1" x14ac:dyDescent="0.25">
      <c r="A317" s="2"/>
      <c r="B317" s="2"/>
      <c r="C317" s="2"/>
      <c r="D317" s="2"/>
      <c r="J317" s="2"/>
      <c r="M317" s="6"/>
      <c r="P317" s="8"/>
      <c r="Q317" s="8"/>
    </row>
    <row r="318" spans="1:17" ht="13.5" customHeight="1" x14ac:dyDescent="0.25">
      <c r="A318" s="2"/>
      <c r="B318" s="2"/>
      <c r="C318" s="2"/>
      <c r="D318" s="2"/>
      <c r="J318" s="2"/>
      <c r="M318" s="6"/>
      <c r="P318" s="8"/>
      <c r="Q318" s="8"/>
    </row>
    <row r="319" spans="1:17" ht="13.5" customHeight="1" x14ac:dyDescent="0.25">
      <c r="A319" s="2"/>
      <c r="B319" s="2"/>
      <c r="C319" s="2"/>
      <c r="D319" s="2"/>
      <c r="J319" s="2"/>
      <c r="M319" s="6"/>
      <c r="P319" s="8"/>
      <c r="Q319" s="8"/>
    </row>
    <row r="320" spans="1:17" ht="13.5" customHeight="1" x14ac:dyDescent="0.25">
      <c r="A320" s="2"/>
      <c r="B320" s="2"/>
      <c r="C320" s="2"/>
      <c r="D320" s="2"/>
      <c r="J320" s="2"/>
      <c r="M320" s="6"/>
      <c r="P320" s="8"/>
      <c r="Q320" s="8"/>
    </row>
    <row r="321" spans="1:17" ht="13.5" customHeight="1" x14ac:dyDescent="0.25">
      <c r="A321" s="2"/>
      <c r="B321" s="2"/>
      <c r="C321" s="2"/>
      <c r="D321" s="2"/>
      <c r="J321" s="2"/>
      <c r="M321" s="6"/>
      <c r="P321" s="8"/>
      <c r="Q321" s="8"/>
    </row>
    <row r="322" spans="1:17" ht="13.5" customHeight="1" x14ac:dyDescent="0.25">
      <c r="A322" s="2"/>
      <c r="B322" s="2"/>
      <c r="C322" s="2"/>
      <c r="D322" s="2"/>
      <c r="J322" s="2"/>
      <c r="M322" s="6"/>
      <c r="P322" s="8"/>
      <c r="Q322" s="8"/>
    </row>
    <row r="323" spans="1:17" ht="13.5" customHeight="1" x14ac:dyDescent="0.25">
      <c r="A323" s="2"/>
      <c r="B323" s="2"/>
      <c r="C323" s="2"/>
      <c r="D323" s="2"/>
      <c r="J323" s="2"/>
      <c r="M323" s="6"/>
      <c r="P323" s="8"/>
      <c r="Q323" s="8"/>
    </row>
    <row r="324" spans="1:17" ht="13.5" customHeight="1" x14ac:dyDescent="0.25">
      <c r="A324" s="2"/>
      <c r="B324" s="2"/>
      <c r="C324" s="2"/>
      <c r="D324" s="2"/>
      <c r="J324" s="2"/>
      <c r="M324" s="6"/>
      <c r="P324" s="8"/>
      <c r="Q324" s="8"/>
    </row>
    <row r="325" spans="1:17" ht="13.5" customHeight="1" x14ac:dyDescent="0.25">
      <c r="A325" s="2"/>
      <c r="B325" s="2"/>
      <c r="C325" s="2"/>
      <c r="D325" s="2"/>
      <c r="J325" s="2"/>
      <c r="M325" s="6"/>
      <c r="P325" s="8"/>
      <c r="Q325" s="8"/>
    </row>
    <row r="326" spans="1:17" ht="13.5" customHeight="1" x14ac:dyDescent="0.25">
      <c r="A326" s="2"/>
      <c r="B326" s="2"/>
      <c r="C326" s="2"/>
      <c r="D326" s="2"/>
      <c r="J326" s="2"/>
      <c r="M326" s="6"/>
      <c r="P326" s="8"/>
      <c r="Q326" s="8"/>
    </row>
    <row r="327" spans="1:17" ht="13.5" customHeight="1" x14ac:dyDescent="0.25">
      <c r="A327" s="2"/>
      <c r="B327" s="2"/>
      <c r="C327" s="2"/>
      <c r="D327" s="2"/>
      <c r="J327" s="2"/>
      <c r="M327" s="6"/>
      <c r="P327" s="8"/>
      <c r="Q327" s="8"/>
    </row>
    <row r="328" spans="1:17" ht="13.5" customHeight="1" x14ac:dyDescent="0.25">
      <c r="A328" s="2"/>
      <c r="B328" s="2"/>
      <c r="C328" s="2"/>
      <c r="D328" s="2"/>
      <c r="J328" s="2"/>
      <c r="M328" s="6"/>
      <c r="P328" s="8"/>
      <c r="Q328" s="8"/>
    </row>
    <row r="329" spans="1:17" ht="13.5" customHeight="1" x14ac:dyDescent="0.25">
      <c r="A329" s="2"/>
      <c r="B329" s="2"/>
      <c r="C329" s="2"/>
      <c r="D329" s="2"/>
      <c r="J329" s="2"/>
      <c r="M329" s="6"/>
      <c r="P329" s="8"/>
      <c r="Q329" s="8"/>
    </row>
    <row r="330" spans="1:17" ht="13.5" customHeight="1" x14ac:dyDescent="0.25">
      <c r="A330" s="2"/>
      <c r="B330" s="2"/>
      <c r="C330" s="2"/>
      <c r="D330" s="2"/>
      <c r="J330" s="2"/>
      <c r="M330" s="6"/>
      <c r="P330" s="8"/>
      <c r="Q330" s="8"/>
    </row>
    <row r="331" spans="1:17" ht="13.5" customHeight="1" x14ac:dyDescent="0.25">
      <c r="A331" s="2"/>
      <c r="B331" s="2"/>
      <c r="C331" s="2"/>
      <c r="D331" s="2"/>
      <c r="J331" s="2"/>
      <c r="M331" s="6"/>
      <c r="P331" s="8"/>
      <c r="Q331" s="8"/>
    </row>
    <row r="332" spans="1:17" ht="13.5" customHeight="1" x14ac:dyDescent="0.25">
      <c r="A332" s="2"/>
      <c r="B332" s="2"/>
      <c r="C332" s="2"/>
      <c r="D332" s="2"/>
      <c r="J332" s="2"/>
      <c r="M332" s="6"/>
      <c r="P332" s="8"/>
      <c r="Q332" s="8"/>
    </row>
    <row r="333" spans="1:17" ht="13.5" customHeight="1" x14ac:dyDescent="0.25">
      <c r="A333" s="2"/>
      <c r="B333" s="2"/>
      <c r="C333" s="2"/>
      <c r="D333" s="2"/>
      <c r="J333" s="2"/>
      <c r="M333" s="6"/>
      <c r="P333" s="8"/>
      <c r="Q333" s="8"/>
    </row>
    <row r="334" spans="1:17" ht="13.5" customHeight="1" x14ac:dyDescent="0.25">
      <c r="A334" s="2"/>
      <c r="B334" s="2"/>
      <c r="C334" s="2"/>
      <c r="D334" s="2"/>
      <c r="J334" s="2"/>
      <c r="M334" s="6"/>
      <c r="P334" s="8"/>
      <c r="Q334" s="8"/>
    </row>
    <row r="335" spans="1:17" ht="13.5" customHeight="1" x14ac:dyDescent="0.25">
      <c r="A335" s="2"/>
      <c r="B335" s="2"/>
      <c r="C335" s="2"/>
      <c r="D335" s="2"/>
      <c r="J335" s="2"/>
      <c r="M335" s="6"/>
      <c r="P335" s="8"/>
      <c r="Q335" s="8"/>
    </row>
    <row r="336" spans="1:17" ht="13.5" customHeight="1" x14ac:dyDescent="0.25">
      <c r="A336" s="2"/>
      <c r="B336" s="2"/>
      <c r="C336" s="2"/>
      <c r="D336" s="2"/>
      <c r="J336" s="2"/>
      <c r="M336" s="6"/>
      <c r="P336" s="8"/>
      <c r="Q336" s="8"/>
    </row>
    <row r="337" spans="1:17" ht="13.5" customHeight="1" x14ac:dyDescent="0.25">
      <c r="A337" s="2"/>
      <c r="B337" s="2"/>
      <c r="C337" s="2"/>
      <c r="D337" s="2"/>
      <c r="J337" s="2"/>
      <c r="M337" s="6"/>
      <c r="P337" s="8"/>
      <c r="Q337" s="8"/>
    </row>
    <row r="338" spans="1:17" ht="13.5" customHeight="1" x14ac:dyDescent="0.25">
      <c r="A338" s="2"/>
      <c r="B338" s="2"/>
      <c r="C338" s="2"/>
      <c r="D338" s="2"/>
      <c r="J338" s="2"/>
      <c r="M338" s="6"/>
      <c r="P338" s="8"/>
      <c r="Q338" s="8"/>
    </row>
    <row r="339" spans="1:17" ht="13.5" customHeight="1" x14ac:dyDescent="0.25">
      <c r="A339" s="2"/>
      <c r="B339" s="2"/>
      <c r="C339" s="2"/>
      <c r="D339" s="2"/>
      <c r="J339" s="2"/>
      <c r="M339" s="6"/>
      <c r="P339" s="8"/>
      <c r="Q339" s="8"/>
    </row>
    <row r="340" spans="1:17" ht="13.5" customHeight="1" x14ac:dyDescent="0.25">
      <c r="A340" s="2"/>
      <c r="B340" s="2"/>
      <c r="C340" s="2"/>
      <c r="D340" s="2"/>
      <c r="J340" s="2"/>
      <c r="M340" s="6"/>
      <c r="P340" s="8"/>
      <c r="Q340" s="8"/>
    </row>
    <row r="341" spans="1:17" ht="13.5" customHeight="1" x14ac:dyDescent="0.25">
      <c r="A341" s="2"/>
      <c r="B341" s="2"/>
      <c r="C341" s="2"/>
      <c r="D341" s="2"/>
      <c r="J341" s="2"/>
      <c r="M341" s="6"/>
      <c r="P341" s="8"/>
      <c r="Q341" s="8"/>
    </row>
    <row r="342" spans="1:17" ht="13.5" customHeight="1" x14ac:dyDescent="0.25">
      <c r="A342" s="2"/>
      <c r="B342" s="2"/>
      <c r="C342" s="2"/>
      <c r="D342" s="2"/>
      <c r="J342" s="2"/>
      <c r="M342" s="6"/>
      <c r="P342" s="8"/>
      <c r="Q342" s="8"/>
    </row>
    <row r="343" spans="1:17" ht="13.5" customHeight="1" x14ac:dyDescent="0.25">
      <c r="A343" s="2"/>
      <c r="B343" s="2"/>
      <c r="C343" s="2"/>
      <c r="D343" s="2"/>
      <c r="J343" s="2"/>
      <c r="M343" s="6"/>
      <c r="P343" s="8"/>
      <c r="Q343" s="8"/>
    </row>
    <row r="344" spans="1:17" ht="13.5" customHeight="1" x14ac:dyDescent="0.25">
      <c r="A344" s="2"/>
      <c r="B344" s="2"/>
      <c r="C344" s="2"/>
      <c r="D344" s="2"/>
      <c r="J344" s="2"/>
      <c r="M344" s="6"/>
      <c r="P344" s="8"/>
      <c r="Q344" s="8"/>
    </row>
    <row r="345" spans="1:17" ht="13.5" customHeight="1" x14ac:dyDescent="0.25">
      <c r="A345" s="2"/>
      <c r="B345" s="2"/>
      <c r="C345" s="2"/>
      <c r="D345" s="2"/>
      <c r="J345" s="2"/>
      <c r="M345" s="6"/>
      <c r="P345" s="8"/>
      <c r="Q345" s="8"/>
    </row>
    <row r="346" spans="1:17" ht="13.5" customHeight="1" x14ac:dyDescent="0.25">
      <c r="A346" s="2"/>
      <c r="B346" s="2"/>
      <c r="C346" s="2"/>
      <c r="D346" s="2"/>
      <c r="J346" s="2"/>
      <c r="M346" s="6"/>
      <c r="P346" s="8"/>
      <c r="Q346" s="8"/>
    </row>
    <row r="347" spans="1:17" ht="13.5" customHeight="1" x14ac:dyDescent="0.25">
      <c r="A347" s="2"/>
      <c r="B347" s="2"/>
      <c r="C347" s="2"/>
      <c r="D347" s="2"/>
      <c r="J347" s="2"/>
      <c r="M347" s="6"/>
      <c r="P347" s="8"/>
      <c r="Q347" s="8"/>
    </row>
    <row r="348" spans="1:17" ht="13.5" customHeight="1" x14ac:dyDescent="0.25">
      <c r="A348" s="2"/>
      <c r="B348" s="2"/>
      <c r="C348" s="2"/>
      <c r="D348" s="2"/>
      <c r="J348" s="2"/>
      <c r="M348" s="6"/>
      <c r="P348" s="8"/>
      <c r="Q348" s="8"/>
    </row>
    <row r="349" spans="1:17" ht="13.5" customHeight="1" x14ac:dyDescent="0.25">
      <c r="A349" s="2"/>
      <c r="B349" s="2"/>
      <c r="C349" s="2"/>
      <c r="D349" s="2"/>
      <c r="J349" s="2"/>
      <c r="M349" s="6"/>
      <c r="P349" s="8"/>
      <c r="Q349" s="8"/>
    </row>
    <row r="350" spans="1:17" ht="13.5" customHeight="1" x14ac:dyDescent="0.25">
      <c r="A350" s="2"/>
      <c r="B350" s="2"/>
      <c r="C350" s="2"/>
      <c r="D350" s="2"/>
      <c r="J350" s="2"/>
      <c r="M350" s="6"/>
      <c r="P350" s="8"/>
      <c r="Q350" s="8"/>
    </row>
    <row r="351" spans="1:17" ht="13.5" customHeight="1" x14ac:dyDescent="0.25">
      <c r="A351" s="2"/>
      <c r="B351" s="2"/>
      <c r="C351" s="2"/>
      <c r="D351" s="2"/>
      <c r="J351" s="2"/>
      <c r="M351" s="6"/>
      <c r="P351" s="8"/>
      <c r="Q351" s="8"/>
    </row>
    <row r="352" spans="1:17" ht="13.5" customHeight="1" x14ac:dyDescent="0.25">
      <c r="A352" s="2"/>
      <c r="B352" s="2"/>
      <c r="C352" s="2"/>
      <c r="D352" s="2"/>
      <c r="J352" s="2"/>
      <c r="M352" s="6"/>
      <c r="P352" s="8"/>
      <c r="Q352" s="8"/>
    </row>
    <row r="353" spans="1:17" ht="13.5" customHeight="1" x14ac:dyDescent="0.25">
      <c r="A353" s="2"/>
      <c r="B353" s="2"/>
      <c r="C353" s="2"/>
      <c r="D353" s="2"/>
      <c r="J353" s="2"/>
      <c r="M353" s="6"/>
      <c r="P353" s="8"/>
      <c r="Q353" s="8"/>
    </row>
    <row r="354" spans="1:17" ht="13.5" customHeight="1" x14ac:dyDescent="0.25">
      <c r="A354" s="2"/>
      <c r="B354" s="2"/>
      <c r="C354" s="2"/>
      <c r="D354" s="2"/>
      <c r="J354" s="2"/>
      <c r="M354" s="6"/>
      <c r="P354" s="8"/>
      <c r="Q354" s="8"/>
    </row>
    <row r="355" spans="1:17" ht="13.5" customHeight="1" x14ac:dyDescent="0.25">
      <c r="A355" s="2"/>
      <c r="B355" s="2"/>
      <c r="C355" s="2"/>
      <c r="D355" s="2"/>
      <c r="J355" s="2"/>
      <c r="M355" s="6"/>
      <c r="P355" s="8"/>
      <c r="Q355" s="8"/>
    </row>
    <row r="356" spans="1:17" ht="13.5" customHeight="1" x14ac:dyDescent="0.25">
      <c r="A356" s="2"/>
      <c r="B356" s="2"/>
      <c r="C356" s="2"/>
      <c r="D356" s="2"/>
      <c r="J356" s="2"/>
      <c r="M356" s="6"/>
      <c r="P356" s="8"/>
      <c r="Q356" s="8"/>
    </row>
    <row r="357" spans="1:17" ht="13.5" customHeight="1" x14ac:dyDescent="0.25">
      <c r="A357" s="2"/>
      <c r="B357" s="2"/>
      <c r="C357" s="2"/>
      <c r="D357" s="2"/>
      <c r="J357" s="2"/>
      <c r="M357" s="6"/>
      <c r="P357" s="8"/>
      <c r="Q357" s="8"/>
    </row>
    <row r="358" spans="1:17" ht="13.5" customHeight="1" x14ac:dyDescent="0.25">
      <c r="A358" s="2"/>
      <c r="B358" s="2"/>
      <c r="C358" s="2"/>
      <c r="D358" s="2"/>
      <c r="J358" s="2"/>
      <c r="M358" s="6"/>
      <c r="P358" s="8"/>
      <c r="Q358" s="8"/>
    </row>
    <row r="359" spans="1:17" ht="13.5" customHeight="1" x14ac:dyDescent="0.25">
      <c r="A359" s="2"/>
      <c r="B359" s="2"/>
      <c r="C359" s="2"/>
      <c r="D359" s="2"/>
      <c r="J359" s="2"/>
      <c r="M359" s="6"/>
      <c r="P359" s="8"/>
      <c r="Q359" s="8"/>
    </row>
    <row r="360" spans="1:17" ht="13.5" customHeight="1" x14ac:dyDescent="0.25">
      <c r="A360" s="2"/>
      <c r="B360" s="2"/>
      <c r="C360" s="2"/>
      <c r="D360" s="2"/>
      <c r="J360" s="2"/>
      <c r="M360" s="6"/>
      <c r="P360" s="8"/>
      <c r="Q360" s="8"/>
    </row>
    <row r="361" spans="1:17" ht="13.5" customHeight="1" x14ac:dyDescent="0.25">
      <c r="A361" s="2"/>
      <c r="B361" s="2"/>
      <c r="C361" s="2"/>
      <c r="D361" s="2"/>
      <c r="J361" s="2"/>
      <c r="M361" s="6"/>
      <c r="P361" s="8"/>
      <c r="Q361" s="8"/>
    </row>
    <row r="362" spans="1:17" ht="13.5" customHeight="1" x14ac:dyDescent="0.25">
      <c r="A362" s="2"/>
      <c r="B362" s="2"/>
      <c r="C362" s="2"/>
      <c r="D362" s="2"/>
      <c r="J362" s="2"/>
      <c r="M362" s="6"/>
      <c r="P362" s="8"/>
      <c r="Q362" s="8"/>
    </row>
    <row r="363" spans="1:17" ht="13.5" customHeight="1" x14ac:dyDescent="0.25">
      <c r="A363" s="2"/>
      <c r="B363" s="2"/>
      <c r="C363" s="2"/>
      <c r="D363" s="2"/>
      <c r="J363" s="2"/>
      <c r="M363" s="6"/>
      <c r="P363" s="8"/>
      <c r="Q363" s="8"/>
    </row>
    <row r="364" spans="1:17" ht="13.5" customHeight="1" x14ac:dyDescent="0.25">
      <c r="A364" s="2"/>
      <c r="B364" s="2"/>
      <c r="C364" s="2"/>
      <c r="D364" s="2"/>
      <c r="J364" s="2"/>
      <c r="M364" s="6"/>
      <c r="P364" s="8"/>
      <c r="Q364" s="8"/>
    </row>
    <row r="365" spans="1:17" ht="13.5" customHeight="1" x14ac:dyDescent="0.25">
      <c r="A365" s="2"/>
      <c r="B365" s="2"/>
      <c r="C365" s="2"/>
      <c r="D365" s="2"/>
      <c r="J365" s="2"/>
      <c r="M365" s="6"/>
      <c r="P365" s="8"/>
      <c r="Q365" s="8"/>
    </row>
    <row r="366" spans="1:17" ht="13.5" customHeight="1" x14ac:dyDescent="0.25">
      <c r="A366" s="2"/>
      <c r="B366" s="2"/>
      <c r="C366" s="2"/>
      <c r="D366" s="2"/>
      <c r="J366" s="2"/>
      <c r="M366" s="6"/>
      <c r="P366" s="8"/>
      <c r="Q366" s="8"/>
    </row>
    <row r="367" spans="1:17" ht="13.5" customHeight="1" x14ac:dyDescent="0.25">
      <c r="A367" s="2"/>
      <c r="B367" s="2"/>
      <c r="C367" s="2"/>
      <c r="D367" s="2"/>
      <c r="J367" s="2"/>
      <c r="M367" s="6"/>
      <c r="P367" s="8"/>
      <c r="Q367" s="8"/>
    </row>
    <row r="368" spans="1:17" ht="13.5" customHeight="1" x14ac:dyDescent="0.25">
      <c r="A368" s="2"/>
      <c r="B368" s="2"/>
      <c r="C368" s="2"/>
      <c r="D368" s="2"/>
      <c r="J368" s="2"/>
      <c r="M368" s="6"/>
      <c r="P368" s="8"/>
      <c r="Q368" s="8"/>
    </row>
    <row r="369" spans="1:17" ht="13.5" customHeight="1" x14ac:dyDescent="0.25">
      <c r="A369" s="2"/>
      <c r="B369" s="2"/>
      <c r="C369" s="2"/>
      <c r="D369" s="2"/>
      <c r="J369" s="2"/>
      <c r="M369" s="6"/>
      <c r="P369" s="8"/>
      <c r="Q369" s="8"/>
    </row>
    <row r="370" spans="1:17" ht="13.5" customHeight="1" x14ac:dyDescent="0.25">
      <c r="A370" s="2"/>
      <c r="B370" s="2"/>
      <c r="C370" s="2"/>
      <c r="D370" s="2"/>
      <c r="J370" s="2"/>
      <c r="M370" s="6"/>
      <c r="P370" s="8"/>
      <c r="Q370" s="8"/>
    </row>
    <row r="371" spans="1:17" ht="13.5" customHeight="1" x14ac:dyDescent="0.25">
      <c r="A371" s="2"/>
      <c r="B371" s="2"/>
      <c r="C371" s="2"/>
      <c r="D371" s="2"/>
      <c r="J371" s="2"/>
      <c r="M371" s="6"/>
      <c r="P371" s="8"/>
      <c r="Q371" s="8"/>
    </row>
    <row r="372" spans="1:17" ht="13.5" customHeight="1" x14ac:dyDescent="0.25">
      <c r="A372" s="2"/>
      <c r="B372" s="2"/>
      <c r="C372" s="2"/>
      <c r="D372" s="2"/>
      <c r="J372" s="2"/>
      <c r="M372" s="6"/>
      <c r="P372" s="8"/>
      <c r="Q372" s="8"/>
    </row>
    <row r="373" spans="1:17" ht="13.5" customHeight="1" x14ac:dyDescent="0.25">
      <c r="A373" s="2"/>
      <c r="B373" s="2"/>
      <c r="C373" s="2"/>
      <c r="D373" s="2"/>
      <c r="J373" s="2"/>
      <c r="M373" s="6"/>
      <c r="P373" s="8"/>
      <c r="Q373" s="8"/>
    </row>
    <row r="374" spans="1:17" ht="13.5" customHeight="1" x14ac:dyDescent="0.25">
      <c r="A374" s="2"/>
      <c r="B374" s="2"/>
      <c r="C374" s="2"/>
      <c r="D374" s="2"/>
      <c r="J374" s="2"/>
      <c r="M374" s="6"/>
      <c r="P374" s="8"/>
      <c r="Q374" s="8"/>
    </row>
    <row r="375" spans="1:17" ht="13.5" customHeight="1" x14ac:dyDescent="0.25">
      <c r="A375" s="2"/>
      <c r="B375" s="2"/>
      <c r="C375" s="2"/>
      <c r="D375" s="2"/>
      <c r="J375" s="2"/>
      <c r="M375" s="6"/>
      <c r="P375" s="8"/>
      <c r="Q375" s="8"/>
    </row>
    <row r="376" spans="1:17" ht="13.5" customHeight="1" x14ac:dyDescent="0.25">
      <c r="A376" s="2"/>
      <c r="B376" s="2"/>
      <c r="C376" s="2"/>
      <c r="D376" s="2"/>
      <c r="J376" s="2"/>
      <c r="M376" s="6"/>
      <c r="P376" s="8"/>
      <c r="Q376" s="8"/>
    </row>
    <row r="377" spans="1:17" ht="13.5" customHeight="1" x14ac:dyDescent="0.25">
      <c r="A377" s="2"/>
      <c r="B377" s="2"/>
      <c r="C377" s="2"/>
      <c r="D377" s="2"/>
      <c r="J377" s="2"/>
      <c r="M377" s="6"/>
      <c r="P377" s="8"/>
      <c r="Q377" s="8"/>
    </row>
    <row r="378" spans="1:17" ht="13.5" customHeight="1" x14ac:dyDescent="0.25">
      <c r="A378" s="2"/>
      <c r="B378" s="2"/>
      <c r="C378" s="2"/>
      <c r="D378" s="2"/>
      <c r="J378" s="2"/>
      <c r="M378" s="6"/>
      <c r="P378" s="8"/>
      <c r="Q378" s="8"/>
    </row>
    <row r="379" spans="1:17" ht="13.5" customHeight="1" x14ac:dyDescent="0.25">
      <c r="A379" s="2"/>
      <c r="B379" s="2"/>
      <c r="C379" s="2"/>
      <c r="D379" s="2"/>
      <c r="J379" s="2"/>
      <c r="M379" s="6"/>
      <c r="P379" s="8"/>
      <c r="Q379" s="8"/>
    </row>
    <row r="380" spans="1:17" ht="13.5" customHeight="1" x14ac:dyDescent="0.25">
      <c r="A380" s="2"/>
      <c r="B380" s="2"/>
      <c r="C380" s="2"/>
      <c r="D380" s="2"/>
      <c r="J380" s="2"/>
      <c r="M380" s="6"/>
      <c r="P380" s="8"/>
      <c r="Q380" s="8"/>
    </row>
    <row r="381" spans="1:17" ht="13.5" customHeight="1" x14ac:dyDescent="0.25">
      <c r="A381" s="2"/>
      <c r="B381" s="2"/>
      <c r="C381" s="2"/>
      <c r="D381" s="2"/>
      <c r="J381" s="2"/>
      <c r="M381" s="6"/>
      <c r="P381" s="8"/>
      <c r="Q381" s="8"/>
    </row>
    <row r="382" spans="1:17" ht="13.5" customHeight="1" x14ac:dyDescent="0.25">
      <c r="A382" s="2"/>
      <c r="B382" s="2"/>
      <c r="C382" s="2"/>
      <c r="D382" s="2"/>
      <c r="J382" s="2"/>
      <c r="M382" s="6"/>
      <c r="P382" s="8"/>
      <c r="Q382" s="8"/>
    </row>
    <row r="383" spans="1:17" ht="13.5" customHeight="1" x14ac:dyDescent="0.25">
      <c r="A383" s="2"/>
      <c r="B383" s="2"/>
      <c r="C383" s="2"/>
      <c r="D383" s="2"/>
      <c r="J383" s="2"/>
      <c r="M383" s="6"/>
      <c r="P383" s="8"/>
      <c r="Q383" s="8"/>
    </row>
    <row r="384" spans="1:17" ht="13.5" customHeight="1" x14ac:dyDescent="0.25">
      <c r="A384" s="2"/>
      <c r="B384" s="2"/>
      <c r="C384" s="2"/>
      <c r="D384" s="2"/>
      <c r="J384" s="2"/>
      <c r="M384" s="6"/>
      <c r="P384" s="8"/>
      <c r="Q384" s="8"/>
    </row>
    <row r="385" spans="1:17" ht="13.5" customHeight="1" x14ac:dyDescent="0.25">
      <c r="A385" s="2"/>
      <c r="B385" s="2"/>
      <c r="C385" s="2"/>
      <c r="D385" s="2"/>
      <c r="J385" s="2"/>
      <c r="M385" s="6"/>
      <c r="P385" s="8"/>
      <c r="Q385" s="8"/>
    </row>
    <row r="386" spans="1:17" ht="13.5" customHeight="1" x14ac:dyDescent="0.25">
      <c r="A386" s="2"/>
      <c r="B386" s="2"/>
      <c r="C386" s="2"/>
      <c r="D386" s="2"/>
      <c r="J386" s="2"/>
      <c r="M386" s="6"/>
      <c r="P386" s="8"/>
      <c r="Q386" s="8"/>
    </row>
    <row r="387" spans="1:17" ht="13.5" customHeight="1" x14ac:dyDescent="0.25">
      <c r="A387" s="2"/>
      <c r="B387" s="2"/>
      <c r="C387" s="2"/>
      <c r="D387" s="2"/>
      <c r="J387" s="2"/>
      <c r="M387" s="6"/>
      <c r="P387" s="8"/>
      <c r="Q387" s="8"/>
    </row>
    <row r="388" spans="1:17" ht="13.5" customHeight="1" x14ac:dyDescent="0.25">
      <c r="A388" s="2"/>
      <c r="B388" s="2"/>
      <c r="C388" s="2"/>
      <c r="D388" s="2"/>
      <c r="J388" s="2"/>
      <c r="M388" s="6"/>
      <c r="P388" s="8"/>
      <c r="Q388" s="8"/>
    </row>
    <row r="389" spans="1:17" ht="13.5" customHeight="1" x14ac:dyDescent="0.25">
      <c r="A389" s="2"/>
      <c r="B389" s="2"/>
      <c r="C389" s="2"/>
      <c r="D389" s="2"/>
      <c r="J389" s="2"/>
      <c r="M389" s="6"/>
      <c r="P389" s="8"/>
      <c r="Q389" s="8"/>
    </row>
    <row r="390" spans="1:17" ht="13.5" customHeight="1" x14ac:dyDescent="0.25">
      <c r="A390" s="2"/>
      <c r="B390" s="2"/>
      <c r="C390" s="2"/>
      <c r="D390" s="2"/>
      <c r="J390" s="2"/>
      <c r="M390" s="6"/>
      <c r="P390" s="8"/>
      <c r="Q390" s="8"/>
    </row>
    <row r="391" spans="1:17" ht="13.5" customHeight="1" x14ac:dyDescent="0.25">
      <c r="A391" s="2"/>
      <c r="B391" s="2"/>
      <c r="C391" s="2"/>
      <c r="D391" s="2"/>
      <c r="J391" s="2"/>
      <c r="M391" s="6"/>
      <c r="P391" s="8"/>
      <c r="Q391" s="8"/>
    </row>
    <row r="392" spans="1:17" ht="13.5" customHeight="1" x14ac:dyDescent="0.25">
      <c r="A392" s="2"/>
      <c r="B392" s="2"/>
      <c r="C392" s="2"/>
      <c r="D392" s="2"/>
      <c r="J392" s="2"/>
      <c r="M392" s="6"/>
      <c r="P392" s="8"/>
      <c r="Q392" s="8"/>
    </row>
    <row r="393" spans="1:17" ht="13.5" customHeight="1" x14ac:dyDescent="0.25">
      <c r="A393" s="2"/>
      <c r="B393" s="2"/>
      <c r="C393" s="2"/>
      <c r="D393" s="2"/>
      <c r="J393" s="2"/>
      <c r="M393" s="6"/>
      <c r="P393" s="8"/>
      <c r="Q393" s="8"/>
    </row>
    <row r="394" spans="1:17" ht="13.5" customHeight="1" x14ac:dyDescent="0.25">
      <c r="A394" s="2"/>
      <c r="B394" s="2"/>
      <c r="C394" s="2"/>
      <c r="D394" s="2"/>
      <c r="J394" s="2"/>
      <c r="M394" s="6"/>
      <c r="P394" s="8"/>
      <c r="Q394" s="8"/>
    </row>
    <row r="395" spans="1:17" ht="13.5" customHeight="1" x14ac:dyDescent="0.25">
      <c r="A395" s="2"/>
      <c r="B395" s="2"/>
      <c r="C395" s="2"/>
      <c r="D395" s="2"/>
      <c r="J395" s="2"/>
      <c r="M395" s="6"/>
      <c r="P395" s="8"/>
      <c r="Q395" s="8"/>
    </row>
    <row r="396" spans="1:17" ht="13.5" customHeight="1" x14ac:dyDescent="0.25">
      <c r="A396" s="2"/>
      <c r="B396" s="2"/>
      <c r="C396" s="2"/>
      <c r="D396" s="2"/>
      <c r="J396" s="2"/>
      <c r="M396" s="6"/>
      <c r="P396" s="8"/>
      <c r="Q396" s="8"/>
    </row>
    <row r="397" spans="1:17" ht="13.5" customHeight="1" x14ac:dyDescent="0.25">
      <c r="A397" s="2"/>
      <c r="B397" s="2"/>
      <c r="C397" s="2"/>
      <c r="D397" s="2"/>
      <c r="J397" s="2"/>
      <c r="M397" s="6"/>
      <c r="P397" s="8"/>
      <c r="Q397" s="8"/>
    </row>
    <row r="398" spans="1:17" ht="13.5" customHeight="1" x14ac:dyDescent="0.25">
      <c r="A398" s="2"/>
      <c r="B398" s="2"/>
      <c r="C398" s="2"/>
      <c r="D398" s="2"/>
      <c r="J398" s="2"/>
      <c r="M398" s="6"/>
      <c r="P398" s="8"/>
      <c r="Q398" s="8"/>
    </row>
    <row r="399" spans="1:17" ht="13.5" customHeight="1" x14ac:dyDescent="0.25">
      <c r="A399" s="2"/>
      <c r="B399" s="2"/>
      <c r="C399" s="2"/>
      <c r="D399" s="2"/>
      <c r="J399" s="2"/>
      <c r="M399" s="6"/>
      <c r="P399" s="8"/>
      <c r="Q399" s="8"/>
    </row>
    <row r="400" spans="1:17" ht="13.5" customHeight="1" x14ac:dyDescent="0.25">
      <c r="A400" s="2"/>
      <c r="B400" s="2"/>
      <c r="C400" s="2"/>
      <c r="D400" s="2"/>
      <c r="J400" s="2"/>
      <c r="M400" s="6"/>
      <c r="P400" s="8"/>
      <c r="Q400" s="8"/>
    </row>
    <row r="401" spans="1:17" ht="13.5" customHeight="1" x14ac:dyDescent="0.25">
      <c r="A401" s="2"/>
      <c r="B401" s="2"/>
      <c r="C401" s="2"/>
      <c r="D401" s="2"/>
      <c r="J401" s="2"/>
      <c r="M401" s="6"/>
      <c r="P401" s="8"/>
      <c r="Q401" s="8"/>
    </row>
    <row r="402" spans="1:17" ht="13.5" customHeight="1" x14ac:dyDescent="0.25">
      <c r="A402" s="2"/>
      <c r="B402" s="2"/>
      <c r="C402" s="2"/>
      <c r="D402" s="2"/>
      <c r="J402" s="2"/>
      <c r="M402" s="6"/>
      <c r="P402" s="8"/>
      <c r="Q402" s="8"/>
    </row>
    <row r="403" spans="1:17" ht="13.5" customHeight="1" x14ac:dyDescent="0.25">
      <c r="A403" s="2"/>
      <c r="B403" s="2"/>
      <c r="C403" s="2"/>
      <c r="D403" s="2"/>
      <c r="J403" s="2"/>
      <c r="M403" s="6"/>
      <c r="P403" s="8"/>
      <c r="Q403" s="8"/>
    </row>
    <row r="404" spans="1:17" ht="13.5" customHeight="1" x14ac:dyDescent="0.25">
      <c r="A404" s="2"/>
      <c r="B404" s="2"/>
      <c r="C404" s="2"/>
      <c r="D404" s="2"/>
      <c r="J404" s="2"/>
      <c r="M404" s="6"/>
      <c r="P404" s="8"/>
      <c r="Q404" s="8"/>
    </row>
    <row r="405" spans="1:17" ht="13.5" customHeight="1" x14ac:dyDescent="0.25">
      <c r="A405" s="2"/>
      <c r="B405" s="2"/>
      <c r="C405" s="2"/>
      <c r="D405" s="2"/>
      <c r="J405" s="2"/>
      <c r="M405" s="6"/>
      <c r="P405" s="8"/>
      <c r="Q405" s="8"/>
    </row>
    <row r="406" spans="1:17" ht="13.5" customHeight="1" x14ac:dyDescent="0.25">
      <c r="A406" s="2"/>
      <c r="B406" s="2"/>
      <c r="C406" s="2"/>
      <c r="D406" s="2"/>
      <c r="J406" s="2"/>
      <c r="M406" s="6"/>
      <c r="P406" s="8"/>
      <c r="Q406" s="8"/>
    </row>
    <row r="407" spans="1:17" ht="13.5" customHeight="1" x14ac:dyDescent="0.25">
      <c r="A407" s="2"/>
      <c r="B407" s="2"/>
      <c r="C407" s="2"/>
      <c r="D407" s="2"/>
      <c r="J407" s="2"/>
      <c r="M407" s="6"/>
      <c r="P407" s="8"/>
      <c r="Q407" s="8"/>
    </row>
    <row r="408" spans="1:17" ht="13.5" customHeight="1" x14ac:dyDescent="0.25">
      <c r="A408" s="2"/>
      <c r="B408" s="2"/>
      <c r="C408" s="2"/>
      <c r="D408" s="2"/>
      <c r="J408" s="2"/>
      <c r="M408" s="6"/>
      <c r="P408" s="8"/>
      <c r="Q408" s="8"/>
    </row>
    <row r="409" spans="1:17" ht="13.5" customHeight="1" x14ac:dyDescent="0.25">
      <c r="A409" s="2"/>
      <c r="B409" s="2"/>
      <c r="C409" s="2"/>
      <c r="D409" s="2"/>
      <c r="J409" s="2"/>
      <c r="M409" s="6"/>
      <c r="P409" s="8"/>
      <c r="Q409" s="8"/>
    </row>
    <row r="410" spans="1:17" ht="13.5" customHeight="1" x14ac:dyDescent="0.25">
      <c r="A410" s="2"/>
      <c r="B410" s="2"/>
      <c r="C410" s="2"/>
      <c r="D410" s="2"/>
      <c r="J410" s="2"/>
      <c r="M410" s="6"/>
      <c r="P410" s="8"/>
      <c r="Q410" s="8"/>
    </row>
    <row r="411" spans="1:17" ht="13.5" customHeight="1" x14ac:dyDescent="0.25">
      <c r="A411" s="2"/>
      <c r="B411" s="2"/>
      <c r="C411" s="2"/>
      <c r="D411" s="2"/>
      <c r="J411" s="2"/>
      <c r="M411" s="6"/>
      <c r="P411" s="8"/>
      <c r="Q411" s="8"/>
    </row>
    <row r="412" spans="1:17" ht="13.5" customHeight="1" x14ac:dyDescent="0.25">
      <c r="A412" s="2"/>
      <c r="B412" s="2"/>
      <c r="C412" s="2"/>
      <c r="D412" s="2"/>
      <c r="J412" s="2"/>
      <c r="M412" s="6"/>
      <c r="P412" s="8"/>
      <c r="Q412" s="8"/>
    </row>
    <row r="413" spans="1:17" ht="13.5" customHeight="1" x14ac:dyDescent="0.25">
      <c r="A413" s="2"/>
      <c r="B413" s="2"/>
      <c r="C413" s="2"/>
      <c r="D413" s="2"/>
      <c r="J413" s="2"/>
      <c r="M413" s="6"/>
      <c r="P413" s="8"/>
      <c r="Q413" s="8"/>
    </row>
    <row r="414" spans="1:17" ht="13.5" customHeight="1" x14ac:dyDescent="0.25">
      <c r="A414" s="2"/>
      <c r="B414" s="2"/>
      <c r="C414" s="2"/>
      <c r="D414" s="2"/>
      <c r="J414" s="2"/>
      <c r="M414" s="6"/>
      <c r="P414" s="8"/>
      <c r="Q414" s="8"/>
    </row>
    <row r="415" spans="1:17" ht="13.5" customHeight="1" x14ac:dyDescent="0.25">
      <c r="A415" s="2"/>
      <c r="B415" s="2"/>
      <c r="C415" s="2"/>
      <c r="D415" s="2"/>
      <c r="J415" s="2"/>
      <c r="M415" s="6"/>
      <c r="P415" s="8"/>
      <c r="Q415" s="8"/>
    </row>
    <row r="416" spans="1:17" ht="13.5" customHeight="1" x14ac:dyDescent="0.25">
      <c r="A416" s="2"/>
      <c r="B416" s="2"/>
      <c r="C416" s="2"/>
      <c r="D416" s="2"/>
      <c r="J416" s="2"/>
      <c r="M416" s="6"/>
      <c r="P416" s="8"/>
      <c r="Q416" s="8"/>
    </row>
    <row r="417" spans="1:17" ht="13.5" customHeight="1" x14ac:dyDescent="0.25">
      <c r="A417" s="2"/>
      <c r="B417" s="2"/>
      <c r="C417" s="2"/>
      <c r="D417" s="2"/>
      <c r="J417" s="2"/>
      <c r="M417" s="6"/>
      <c r="P417" s="8"/>
      <c r="Q417" s="8"/>
    </row>
    <row r="418" spans="1:17" ht="13.5" customHeight="1" x14ac:dyDescent="0.25">
      <c r="A418" s="2"/>
      <c r="B418" s="2"/>
      <c r="C418" s="2"/>
      <c r="D418" s="2"/>
      <c r="J418" s="2"/>
      <c r="M418" s="6"/>
      <c r="P418" s="8"/>
      <c r="Q418" s="8"/>
    </row>
    <row r="419" spans="1:17" ht="13.5" customHeight="1" x14ac:dyDescent="0.25">
      <c r="A419" s="2"/>
      <c r="B419" s="2"/>
      <c r="C419" s="2"/>
      <c r="D419" s="2"/>
      <c r="J419" s="2"/>
      <c r="M419" s="6"/>
      <c r="P419" s="8"/>
      <c r="Q419" s="8"/>
    </row>
    <row r="420" spans="1:17" ht="13.5" customHeight="1" x14ac:dyDescent="0.25">
      <c r="A420" s="2"/>
      <c r="B420" s="2"/>
      <c r="C420" s="2"/>
      <c r="D420" s="2"/>
      <c r="J420" s="2"/>
      <c r="M420" s="6"/>
      <c r="P420" s="8"/>
      <c r="Q420" s="8"/>
    </row>
    <row r="421" spans="1:17" ht="13.5" customHeight="1" x14ac:dyDescent="0.25">
      <c r="A421" s="2"/>
      <c r="B421" s="2"/>
      <c r="C421" s="2"/>
      <c r="D421" s="2"/>
      <c r="J421" s="2"/>
      <c r="M421" s="6"/>
      <c r="P421" s="8"/>
      <c r="Q421" s="8"/>
    </row>
    <row r="422" spans="1:17" ht="13.5" customHeight="1" x14ac:dyDescent="0.25">
      <c r="A422" s="2"/>
      <c r="B422" s="2"/>
      <c r="C422" s="2"/>
      <c r="D422" s="2"/>
      <c r="J422" s="2"/>
      <c r="M422" s="6"/>
      <c r="P422" s="8"/>
      <c r="Q422" s="8"/>
    </row>
    <row r="423" spans="1:17" ht="13.5" customHeight="1" x14ac:dyDescent="0.25">
      <c r="A423" s="2"/>
      <c r="B423" s="2"/>
      <c r="C423" s="2"/>
      <c r="D423" s="2"/>
      <c r="J423" s="2"/>
      <c r="M423" s="6"/>
      <c r="P423" s="8"/>
      <c r="Q423" s="8"/>
    </row>
    <row r="424" spans="1:17" ht="13.5" customHeight="1" x14ac:dyDescent="0.25">
      <c r="A424" s="2"/>
      <c r="B424" s="2"/>
      <c r="C424" s="2"/>
      <c r="D424" s="2"/>
      <c r="J424" s="2"/>
      <c r="M424" s="6"/>
      <c r="P424" s="8"/>
      <c r="Q424" s="8"/>
    </row>
    <row r="425" spans="1:17" ht="13.5" customHeight="1" x14ac:dyDescent="0.25">
      <c r="A425" s="2"/>
      <c r="B425" s="2"/>
      <c r="C425" s="2"/>
      <c r="D425" s="2"/>
      <c r="J425" s="2"/>
      <c r="M425" s="6"/>
      <c r="P425" s="8"/>
      <c r="Q425" s="8"/>
    </row>
    <row r="426" spans="1:17" ht="13.5" customHeight="1" x14ac:dyDescent="0.25">
      <c r="A426" s="2"/>
      <c r="B426" s="2"/>
      <c r="C426" s="2"/>
      <c r="D426" s="2"/>
      <c r="J426" s="2"/>
      <c r="M426" s="6"/>
      <c r="P426" s="8"/>
      <c r="Q426" s="8"/>
    </row>
    <row r="427" spans="1:17" ht="13.5" customHeight="1" x14ac:dyDescent="0.25">
      <c r="A427" s="2"/>
      <c r="B427" s="2"/>
      <c r="C427" s="2"/>
      <c r="D427" s="2"/>
      <c r="J427" s="2"/>
      <c r="M427" s="6"/>
      <c r="P427" s="8"/>
      <c r="Q427" s="8"/>
    </row>
    <row r="428" spans="1:17" ht="13.5" customHeight="1" x14ac:dyDescent="0.25">
      <c r="A428" s="2"/>
      <c r="B428" s="2"/>
      <c r="C428" s="2"/>
      <c r="D428" s="2"/>
      <c r="J428" s="2"/>
      <c r="M428" s="6"/>
      <c r="P428" s="8"/>
      <c r="Q428" s="8"/>
    </row>
    <row r="429" spans="1:17" ht="13.5" customHeight="1" x14ac:dyDescent="0.25">
      <c r="A429" s="2"/>
      <c r="B429" s="2"/>
      <c r="C429" s="2"/>
      <c r="D429" s="2"/>
      <c r="J429" s="2"/>
      <c r="M429" s="6"/>
      <c r="P429" s="8"/>
      <c r="Q429" s="8"/>
    </row>
    <row r="430" spans="1:17" ht="13.5" customHeight="1" x14ac:dyDescent="0.25">
      <c r="A430" s="2"/>
      <c r="B430" s="2"/>
      <c r="C430" s="2"/>
      <c r="D430" s="2"/>
      <c r="J430" s="2"/>
      <c r="M430" s="6"/>
      <c r="P430" s="8"/>
      <c r="Q430" s="8"/>
    </row>
    <row r="431" spans="1:17" ht="13.5" customHeight="1" x14ac:dyDescent="0.25">
      <c r="A431" s="2"/>
      <c r="B431" s="2"/>
      <c r="C431" s="2"/>
      <c r="D431" s="2"/>
      <c r="J431" s="2"/>
      <c r="M431" s="6"/>
      <c r="P431" s="8"/>
      <c r="Q431" s="8"/>
    </row>
    <row r="432" spans="1:17" ht="13.5" customHeight="1" x14ac:dyDescent="0.25">
      <c r="A432" s="2"/>
      <c r="B432" s="2"/>
      <c r="C432" s="2"/>
      <c r="D432" s="2"/>
      <c r="J432" s="2"/>
      <c r="M432" s="6"/>
      <c r="P432" s="8"/>
      <c r="Q432" s="8"/>
    </row>
    <row r="433" spans="1:17" ht="13.5" customHeight="1" x14ac:dyDescent="0.25">
      <c r="A433" s="2"/>
      <c r="B433" s="2"/>
      <c r="C433" s="2"/>
      <c r="D433" s="2"/>
      <c r="J433" s="2"/>
      <c r="M433" s="6"/>
      <c r="P433" s="8"/>
      <c r="Q433" s="8"/>
    </row>
    <row r="434" spans="1:17" ht="13.5" customHeight="1" x14ac:dyDescent="0.25">
      <c r="A434" s="2"/>
      <c r="B434" s="2"/>
      <c r="C434" s="2"/>
      <c r="D434" s="2"/>
      <c r="J434" s="2"/>
      <c r="M434" s="6"/>
      <c r="P434" s="8"/>
      <c r="Q434" s="8"/>
    </row>
    <row r="435" spans="1:17" ht="13.5" customHeight="1" x14ac:dyDescent="0.25">
      <c r="A435" s="2"/>
      <c r="B435" s="2"/>
      <c r="C435" s="2"/>
      <c r="D435" s="2"/>
      <c r="J435" s="2"/>
      <c r="M435" s="6"/>
      <c r="P435" s="8"/>
      <c r="Q435" s="8"/>
    </row>
    <row r="436" spans="1:17" ht="13.5" customHeight="1" x14ac:dyDescent="0.25">
      <c r="A436" s="2"/>
      <c r="B436" s="2"/>
      <c r="C436" s="2"/>
      <c r="D436" s="2"/>
      <c r="J436" s="2"/>
      <c r="M436" s="6"/>
      <c r="P436" s="8"/>
      <c r="Q436" s="8"/>
    </row>
    <row r="437" spans="1:17" ht="13.5" customHeight="1" x14ac:dyDescent="0.25">
      <c r="A437" s="2"/>
      <c r="B437" s="2"/>
      <c r="C437" s="2"/>
      <c r="D437" s="2"/>
      <c r="J437" s="2"/>
      <c r="M437" s="6"/>
      <c r="P437" s="8"/>
      <c r="Q437" s="8"/>
    </row>
    <row r="438" spans="1:17" ht="13.5" customHeight="1" x14ac:dyDescent="0.25">
      <c r="A438" s="2"/>
      <c r="B438" s="2"/>
      <c r="C438" s="2"/>
      <c r="D438" s="2"/>
      <c r="J438" s="2"/>
      <c r="M438" s="6"/>
      <c r="P438" s="8"/>
      <c r="Q438" s="8"/>
    </row>
    <row r="439" spans="1:17" ht="13.5" customHeight="1" x14ac:dyDescent="0.25">
      <c r="A439" s="2"/>
      <c r="B439" s="2"/>
      <c r="C439" s="2"/>
      <c r="D439" s="2"/>
      <c r="J439" s="2"/>
      <c r="M439" s="6"/>
      <c r="P439" s="8"/>
      <c r="Q439" s="8"/>
    </row>
    <row r="440" spans="1:17" ht="13.5" customHeight="1" x14ac:dyDescent="0.25">
      <c r="A440" s="2"/>
      <c r="B440" s="2"/>
      <c r="C440" s="2"/>
      <c r="D440" s="2"/>
      <c r="J440" s="2"/>
      <c r="M440" s="6"/>
      <c r="P440" s="8"/>
      <c r="Q440" s="8"/>
    </row>
    <row r="441" spans="1:17" ht="13.5" customHeight="1" x14ac:dyDescent="0.25">
      <c r="A441" s="2"/>
      <c r="B441" s="2"/>
      <c r="C441" s="2"/>
      <c r="D441" s="2"/>
      <c r="J441" s="2"/>
      <c r="M441" s="6"/>
      <c r="P441" s="8"/>
      <c r="Q441" s="8"/>
    </row>
    <row r="442" spans="1:17" ht="13.5" customHeight="1" x14ac:dyDescent="0.25">
      <c r="A442" s="2"/>
      <c r="B442" s="2"/>
      <c r="C442" s="2"/>
      <c r="D442" s="2"/>
      <c r="J442" s="2"/>
      <c r="M442" s="6"/>
      <c r="P442" s="8"/>
      <c r="Q442" s="8"/>
    </row>
    <row r="443" spans="1:17" ht="13.5" customHeight="1" x14ac:dyDescent="0.25">
      <c r="A443" s="2"/>
      <c r="B443" s="2"/>
      <c r="C443" s="2"/>
      <c r="D443" s="2"/>
      <c r="J443" s="2"/>
      <c r="M443" s="6"/>
      <c r="P443" s="8"/>
      <c r="Q443" s="8"/>
    </row>
    <row r="444" spans="1:17" ht="13.5" customHeight="1" x14ac:dyDescent="0.25">
      <c r="A444" s="2"/>
      <c r="B444" s="2"/>
      <c r="C444" s="2"/>
      <c r="D444" s="2"/>
      <c r="J444" s="2"/>
      <c r="M444" s="6"/>
      <c r="P444" s="8"/>
      <c r="Q444" s="8"/>
    </row>
    <row r="445" spans="1:17" ht="13.5" customHeight="1" x14ac:dyDescent="0.25">
      <c r="A445" s="2"/>
      <c r="B445" s="2"/>
      <c r="C445" s="2"/>
      <c r="D445" s="2"/>
      <c r="J445" s="2"/>
      <c r="M445" s="6"/>
      <c r="P445" s="8"/>
      <c r="Q445" s="8"/>
    </row>
    <row r="446" spans="1:17" ht="13.5" customHeight="1" x14ac:dyDescent="0.25">
      <c r="A446" s="2"/>
      <c r="B446" s="2"/>
      <c r="C446" s="2"/>
      <c r="D446" s="2"/>
      <c r="J446" s="2"/>
      <c r="M446" s="6"/>
      <c r="P446" s="8"/>
      <c r="Q446" s="8"/>
    </row>
    <row r="447" spans="1:17" ht="13.5" customHeight="1" x14ac:dyDescent="0.25">
      <c r="A447" s="2"/>
      <c r="B447" s="2"/>
      <c r="C447" s="2"/>
      <c r="D447" s="2"/>
      <c r="J447" s="2"/>
      <c r="M447" s="6"/>
      <c r="P447" s="8"/>
      <c r="Q447" s="8"/>
    </row>
    <row r="448" spans="1:17" ht="13.5" customHeight="1" x14ac:dyDescent="0.25">
      <c r="A448" s="2"/>
      <c r="B448" s="2"/>
      <c r="C448" s="2"/>
      <c r="D448" s="2"/>
      <c r="J448" s="2"/>
      <c r="M448" s="6"/>
      <c r="P448" s="8"/>
      <c r="Q448" s="8"/>
    </row>
    <row r="449" spans="1:17" ht="13.5" customHeight="1" x14ac:dyDescent="0.25">
      <c r="A449" s="2"/>
      <c r="B449" s="2"/>
      <c r="C449" s="2"/>
      <c r="D449" s="2"/>
      <c r="J449" s="2"/>
      <c r="M449" s="6"/>
      <c r="P449" s="8"/>
      <c r="Q449" s="8"/>
    </row>
    <row r="450" spans="1:17" ht="13.5" customHeight="1" x14ac:dyDescent="0.25">
      <c r="A450" s="2"/>
      <c r="B450" s="2"/>
      <c r="C450" s="2"/>
      <c r="D450" s="2"/>
      <c r="J450" s="2"/>
      <c r="M450" s="6"/>
      <c r="P450" s="8"/>
      <c r="Q450" s="8"/>
    </row>
    <row r="451" spans="1:17" ht="13.5" customHeight="1" x14ac:dyDescent="0.25">
      <c r="A451" s="2"/>
      <c r="B451" s="2"/>
      <c r="C451" s="2"/>
      <c r="D451" s="2"/>
      <c r="J451" s="2"/>
      <c r="M451" s="6"/>
      <c r="P451" s="8"/>
      <c r="Q451" s="8"/>
    </row>
    <row r="452" spans="1:17" ht="13.5" customHeight="1" x14ac:dyDescent="0.25">
      <c r="A452" s="2"/>
      <c r="B452" s="2"/>
      <c r="C452" s="2"/>
      <c r="D452" s="2"/>
      <c r="J452" s="2"/>
      <c r="M452" s="6"/>
      <c r="P452" s="8"/>
      <c r="Q452" s="8"/>
    </row>
    <row r="453" spans="1:17" ht="13.5" customHeight="1" x14ac:dyDescent="0.25">
      <c r="A453" s="2"/>
      <c r="B453" s="2"/>
      <c r="C453" s="2"/>
      <c r="D453" s="2"/>
      <c r="J453" s="2"/>
      <c r="M453" s="6"/>
      <c r="P453" s="8"/>
      <c r="Q453" s="8"/>
    </row>
    <row r="454" spans="1:17" ht="13.5" customHeight="1" x14ac:dyDescent="0.25">
      <c r="A454" s="2"/>
      <c r="B454" s="2"/>
      <c r="C454" s="2"/>
      <c r="D454" s="2"/>
      <c r="J454" s="2"/>
      <c r="M454" s="6"/>
      <c r="P454" s="8"/>
      <c r="Q454" s="8"/>
    </row>
    <row r="455" spans="1:17" ht="13.5" customHeight="1" x14ac:dyDescent="0.25">
      <c r="A455" s="2"/>
      <c r="B455" s="2"/>
      <c r="C455" s="2"/>
      <c r="D455" s="2"/>
      <c r="J455" s="2"/>
      <c r="M455" s="6"/>
      <c r="P455" s="8"/>
      <c r="Q455" s="8"/>
    </row>
    <row r="456" spans="1:17" ht="13.5" customHeight="1" x14ac:dyDescent="0.25">
      <c r="A456" s="2"/>
      <c r="B456" s="2"/>
      <c r="C456" s="2"/>
      <c r="D456" s="2"/>
      <c r="J456" s="2"/>
      <c r="M456" s="6"/>
      <c r="P456" s="8"/>
      <c r="Q456" s="8"/>
    </row>
    <row r="457" spans="1:17" ht="13.5" customHeight="1" x14ac:dyDescent="0.25">
      <c r="A457" s="2"/>
      <c r="B457" s="2"/>
      <c r="C457" s="2"/>
      <c r="D457" s="2"/>
      <c r="J457" s="2"/>
      <c r="M457" s="6"/>
      <c r="P457" s="8"/>
      <c r="Q457" s="8"/>
    </row>
    <row r="458" spans="1:17" ht="13.5" customHeight="1" x14ac:dyDescent="0.25">
      <c r="A458" s="2"/>
      <c r="B458" s="2"/>
      <c r="C458" s="2"/>
      <c r="D458" s="2"/>
      <c r="J458" s="2"/>
      <c r="M458" s="6"/>
      <c r="P458" s="8"/>
      <c r="Q458" s="8"/>
    </row>
    <row r="459" spans="1:17" ht="13.5" customHeight="1" x14ac:dyDescent="0.25">
      <c r="A459" s="2"/>
      <c r="B459" s="2"/>
      <c r="C459" s="2"/>
      <c r="D459" s="2"/>
      <c r="J459" s="2"/>
      <c r="M459" s="6"/>
      <c r="P459" s="8"/>
      <c r="Q459" s="8"/>
    </row>
    <row r="460" spans="1:17" ht="13.5" customHeight="1" x14ac:dyDescent="0.25">
      <c r="A460" s="2"/>
      <c r="B460" s="2"/>
      <c r="C460" s="2"/>
      <c r="D460" s="2"/>
      <c r="J460" s="2"/>
      <c r="M460" s="6"/>
      <c r="P460" s="8"/>
      <c r="Q460" s="8"/>
    </row>
    <row r="461" spans="1:17" ht="13.5" customHeight="1" x14ac:dyDescent="0.25">
      <c r="A461" s="2"/>
      <c r="B461" s="2"/>
      <c r="C461" s="2"/>
      <c r="D461" s="2"/>
      <c r="J461" s="2"/>
      <c r="M461" s="6"/>
      <c r="P461" s="8"/>
      <c r="Q461" s="8"/>
    </row>
    <row r="462" spans="1:17" ht="13.5" customHeight="1" x14ac:dyDescent="0.25">
      <c r="A462" s="2"/>
      <c r="B462" s="2"/>
      <c r="C462" s="2"/>
      <c r="D462" s="2"/>
      <c r="J462" s="2"/>
      <c r="M462" s="6"/>
      <c r="P462" s="8"/>
      <c r="Q462" s="8"/>
    </row>
    <row r="463" spans="1:17" ht="13.5" customHeight="1" x14ac:dyDescent="0.25">
      <c r="A463" s="2"/>
      <c r="B463" s="2"/>
      <c r="C463" s="2"/>
      <c r="D463" s="2"/>
      <c r="J463" s="2"/>
      <c r="M463" s="6"/>
      <c r="P463" s="8"/>
      <c r="Q463" s="8"/>
    </row>
    <row r="464" spans="1:17" ht="13.5" customHeight="1" x14ac:dyDescent="0.25">
      <c r="A464" s="2"/>
      <c r="B464" s="2"/>
      <c r="C464" s="2"/>
      <c r="D464" s="2"/>
      <c r="J464" s="2"/>
      <c r="M464" s="6"/>
      <c r="P464" s="8"/>
      <c r="Q464" s="8"/>
    </row>
    <row r="465" spans="1:17" ht="13.5" customHeight="1" x14ac:dyDescent="0.25">
      <c r="A465" s="2"/>
      <c r="B465" s="2"/>
      <c r="C465" s="2"/>
      <c r="D465" s="2"/>
      <c r="J465" s="2"/>
      <c r="M465" s="6"/>
      <c r="P465" s="8"/>
      <c r="Q465" s="8"/>
    </row>
    <row r="466" spans="1:17" ht="13.5" customHeight="1" x14ac:dyDescent="0.25">
      <c r="A466" s="2"/>
      <c r="B466" s="2"/>
      <c r="C466" s="2"/>
      <c r="D466" s="2"/>
      <c r="J466" s="2"/>
      <c r="M466" s="6"/>
      <c r="P466" s="8"/>
      <c r="Q466" s="8"/>
    </row>
    <row r="467" spans="1:17" ht="13.5" customHeight="1" x14ac:dyDescent="0.25">
      <c r="A467" s="2"/>
      <c r="B467" s="2"/>
      <c r="C467" s="2"/>
      <c r="D467" s="2"/>
      <c r="J467" s="2"/>
      <c r="M467" s="6"/>
      <c r="P467" s="8"/>
      <c r="Q467" s="8"/>
    </row>
    <row r="468" spans="1:17" ht="13.5" customHeight="1" x14ac:dyDescent="0.25">
      <c r="A468" s="2"/>
      <c r="B468" s="2"/>
      <c r="C468" s="2"/>
      <c r="D468" s="2"/>
      <c r="J468" s="2"/>
      <c r="M468" s="6"/>
      <c r="P468" s="8"/>
      <c r="Q468" s="8"/>
    </row>
    <row r="469" spans="1:17" ht="13.5" customHeight="1" x14ac:dyDescent="0.25">
      <c r="A469" s="2"/>
      <c r="B469" s="2"/>
      <c r="C469" s="2"/>
      <c r="D469" s="2"/>
      <c r="J469" s="2"/>
      <c r="M469" s="6"/>
      <c r="P469" s="8"/>
      <c r="Q469" s="8"/>
    </row>
    <row r="470" spans="1:17" ht="13.5" customHeight="1" x14ac:dyDescent="0.25">
      <c r="A470" s="2"/>
      <c r="B470" s="2"/>
      <c r="C470" s="2"/>
      <c r="D470" s="2"/>
      <c r="J470" s="2"/>
      <c r="M470" s="6"/>
      <c r="P470" s="8"/>
      <c r="Q470" s="8"/>
    </row>
    <row r="471" spans="1:17" ht="13.5" customHeight="1" x14ac:dyDescent="0.25">
      <c r="A471" s="2"/>
      <c r="B471" s="2"/>
      <c r="C471" s="2"/>
      <c r="D471" s="2"/>
      <c r="J471" s="2"/>
      <c r="M471" s="6"/>
      <c r="P471" s="8"/>
      <c r="Q471" s="8"/>
    </row>
    <row r="472" spans="1:17" ht="13.5" customHeight="1" x14ac:dyDescent="0.25">
      <c r="A472" s="2"/>
      <c r="B472" s="2"/>
      <c r="C472" s="2"/>
      <c r="D472" s="2"/>
      <c r="J472" s="2"/>
      <c r="M472" s="6"/>
      <c r="P472" s="8"/>
      <c r="Q472" s="8"/>
    </row>
    <row r="473" spans="1:17" ht="13.5" customHeight="1" x14ac:dyDescent="0.25">
      <c r="A473" s="2"/>
      <c r="B473" s="2"/>
      <c r="C473" s="2"/>
      <c r="D473" s="2"/>
      <c r="J473" s="2"/>
      <c r="M473" s="6"/>
      <c r="P473" s="8"/>
      <c r="Q473" s="8"/>
    </row>
    <row r="474" spans="1:17" ht="13.5" customHeight="1" x14ac:dyDescent="0.25">
      <c r="A474" s="2"/>
      <c r="B474" s="2"/>
      <c r="C474" s="2"/>
      <c r="D474" s="2"/>
      <c r="J474" s="2"/>
      <c r="M474" s="6"/>
      <c r="P474" s="8"/>
      <c r="Q474" s="8"/>
    </row>
    <row r="475" spans="1:17" ht="13.5" customHeight="1" x14ac:dyDescent="0.25">
      <c r="A475" s="2"/>
      <c r="B475" s="2"/>
      <c r="C475" s="2"/>
      <c r="D475" s="2"/>
      <c r="J475" s="2"/>
      <c r="M475" s="6"/>
      <c r="P475" s="8"/>
      <c r="Q475" s="8"/>
    </row>
    <row r="476" spans="1:17" ht="13.5" customHeight="1" x14ac:dyDescent="0.25">
      <c r="A476" s="2"/>
      <c r="B476" s="2"/>
      <c r="C476" s="2"/>
      <c r="D476" s="2"/>
      <c r="J476" s="2"/>
      <c r="M476" s="6"/>
      <c r="P476" s="8"/>
      <c r="Q476" s="8"/>
    </row>
    <row r="477" spans="1:17" ht="13.5" customHeight="1" x14ac:dyDescent="0.25">
      <c r="A477" s="2"/>
      <c r="B477" s="2"/>
      <c r="C477" s="2"/>
      <c r="D477" s="2"/>
      <c r="J477" s="2"/>
      <c r="M477" s="6"/>
      <c r="P477" s="8"/>
      <c r="Q477" s="8"/>
    </row>
    <row r="478" spans="1:17" ht="13.5" customHeight="1" x14ac:dyDescent="0.25">
      <c r="A478" s="2"/>
      <c r="B478" s="2"/>
      <c r="C478" s="2"/>
      <c r="D478" s="2"/>
      <c r="J478" s="2"/>
      <c r="M478" s="6"/>
      <c r="P478" s="8"/>
      <c r="Q478" s="8"/>
    </row>
    <row r="479" spans="1:17" ht="13.5" customHeight="1" x14ac:dyDescent="0.25">
      <c r="A479" s="2"/>
      <c r="B479" s="2"/>
      <c r="C479" s="2"/>
      <c r="D479" s="2"/>
      <c r="J479" s="2"/>
      <c r="M479" s="6"/>
      <c r="P479" s="8"/>
      <c r="Q479" s="8"/>
    </row>
    <row r="480" spans="1:17" ht="13.5" customHeight="1" x14ac:dyDescent="0.25">
      <c r="A480" s="2"/>
      <c r="B480" s="2"/>
      <c r="C480" s="2"/>
      <c r="D480" s="2"/>
      <c r="J480" s="2"/>
      <c r="M480" s="6"/>
      <c r="P480" s="8"/>
      <c r="Q480" s="8"/>
    </row>
    <row r="481" spans="1:17" ht="13.5" customHeight="1" x14ac:dyDescent="0.25">
      <c r="A481" s="2"/>
      <c r="B481" s="2"/>
      <c r="C481" s="2"/>
      <c r="D481" s="2"/>
      <c r="J481" s="2"/>
      <c r="M481" s="6"/>
      <c r="P481" s="8"/>
      <c r="Q481" s="8"/>
    </row>
    <row r="482" spans="1:17" ht="13.5" customHeight="1" x14ac:dyDescent="0.25">
      <c r="A482" s="2"/>
      <c r="B482" s="2"/>
      <c r="C482" s="2"/>
      <c r="D482" s="2"/>
      <c r="J482" s="2"/>
      <c r="M482" s="6"/>
      <c r="P482" s="8"/>
      <c r="Q482" s="8"/>
    </row>
    <row r="483" spans="1:17" ht="13.5" customHeight="1" x14ac:dyDescent="0.25">
      <c r="A483" s="2"/>
      <c r="B483" s="2"/>
      <c r="C483" s="2"/>
      <c r="D483" s="2"/>
      <c r="J483" s="2"/>
      <c r="M483" s="6"/>
      <c r="P483" s="8"/>
      <c r="Q483" s="8"/>
    </row>
    <row r="484" spans="1:17" ht="13.5" customHeight="1" x14ac:dyDescent="0.25">
      <c r="A484" s="2"/>
      <c r="B484" s="2"/>
      <c r="C484" s="2"/>
      <c r="D484" s="2"/>
      <c r="J484" s="2"/>
      <c r="M484" s="6"/>
      <c r="P484" s="8"/>
      <c r="Q484" s="8"/>
    </row>
    <row r="485" spans="1:17" ht="13.5" customHeight="1" x14ac:dyDescent="0.25">
      <c r="A485" s="2"/>
      <c r="B485" s="2"/>
      <c r="C485" s="2"/>
      <c r="D485" s="2"/>
      <c r="J485" s="2"/>
      <c r="M485" s="6"/>
      <c r="P485" s="8"/>
      <c r="Q485" s="8"/>
    </row>
    <row r="486" spans="1:17" ht="13.5" customHeight="1" x14ac:dyDescent="0.25">
      <c r="A486" s="2"/>
      <c r="B486" s="2"/>
      <c r="C486" s="2"/>
      <c r="D486" s="2"/>
      <c r="J486" s="2"/>
      <c r="M486" s="6"/>
      <c r="P486" s="8"/>
      <c r="Q486" s="8"/>
    </row>
    <row r="487" spans="1:17" ht="13.5" customHeight="1" x14ac:dyDescent="0.25">
      <c r="A487" s="2"/>
      <c r="B487" s="2"/>
      <c r="C487" s="2"/>
      <c r="D487" s="2"/>
      <c r="J487" s="2"/>
      <c r="M487" s="6"/>
      <c r="P487" s="8"/>
      <c r="Q487" s="8"/>
    </row>
    <row r="488" spans="1:17" ht="13.5" customHeight="1" x14ac:dyDescent="0.25">
      <c r="A488" s="2"/>
      <c r="B488" s="2"/>
      <c r="C488" s="2"/>
      <c r="D488" s="2"/>
      <c r="J488" s="2"/>
      <c r="M488" s="6"/>
      <c r="P488" s="8"/>
      <c r="Q488" s="8"/>
    </row>
    <row r="489" spans="1:17" ht="13.5" customHeight="1" x14ac:dyDescent="0.25">
      <c r="A489" s="2"/>
      <c r="B489" s="2"/>
      <c r="C489" s="2"/>
      <c r="D489" s="2"/>
      <c r="J489" s="2"/>
      <c r="M489" s="6"/>
      <c r="P489" s="8"/>
      <c r="Q489" s="8"/>
    </row>
    <row r="490" spans="1:17" ht="13.5" customHeight="1" x14ac:dyDescent="0.25">
      <c r="A490" s="2"/>
      <c r="B490" s="2"/>
      <c r="C490" s="2"/>
      <c r="D490" s="2"/>
      <c r="J490" s="2"/>
      <c r="M490" s="6"/>
      <c r="P490" s="8"/>
      <c r="Q490" s="8"/>
    </row>
    <row r="491" spans="1:17" ht="13.5" customHeight="1" x14ac:dyDescent="0.25">
      <c r="A491" s="2"/>
      <c r="B491" s="2"/>
      <c r="C491" s="2"/>
      <c r="D491" s="2"/>
      <c r="J491" s="2"/>
      <c r="M491" s="6"/>
      <c r="P491" s="8"/>
      <c r="Q491" s="8"/>
    </row>
    <row r="492" spans="1:17" ht="13.5" customHeight="1" x14ac:dyDescent="0.25">
      <c r="A492" s="2"/>
      <c r="B492" s="2"/>
      <c r="C492" s="2"/>
      <c r="D492" s="2"/>
      <c r="J492" s="2"/>
      <c r="M492" s="6"/>
      <c r="P492" s="8"/>
      <c r="Q492" s="8"/>
    </row>
    <row r="493" spans="1:17" ht="13.5" customHeight="1" x14ac:dyDescent="0.25">
      <c r="A493" s="2"/>
      <c r="B493" s="2"/>
      <c r="C493" s="2"/>
      <c r="D493" s="2"/>
      <c r="J493" s="2"/>
      <c r="M493" s="6"/>
      <c r="P493" s="8"/>
      <c r="Q493" s="8"/>
    </row>
    <row r="494" spans="1:17" ht="13.5" customHeight="1" x14ac:dyDescent="0.25">
      <c r="A494" s="2"/>
      <c r="B494" s="2"/>
      <c r="C494" s="2"/>
      <c r="D494" s="2"/>
      <c r="J494" s="2"/>
      <c r="M494" s="6"/>
      <c r="P494" s="8"/>
      <c r="Q494" s="8"/>
    </row>
    <row r="495" spans="1:17" ht="13.5" customHeight="1" x14ac:dyDescent="0.25">
      <c r="A495" s="2"/>
      <c r="B495" s="2"/>
      <c r="C495" s="2"/>
      <c r="D495" s="2"/>
      <c r="J495" s="2"/>
      <c r="M495" s="6"/>
      <c r="P495" s="8"/>
      <c r="Q495" s="8"/>
    </row>
    <row r="496" spans="1:17" ht="13.5" customHeight="1" x14ac:dyDescent="0.25">
      <c r="A496" s="2"/>
      <c r="B496" s="2"/>
      <c r="C496" s="2"/>
      <c r="D496" s="2"/>
      <c r="J496" s="2"/>
      <c r="M496" s="6"/>
      <c r="P496" s="8"/>
      <c r="Q496" s="8"/>
    </row>
    <row r="497" spans="1:17" ht="13.5" customHeight="1" x14ac:dyDescent="0.25">
      <c r="A497" s="2"/>
      <c r="B497" s="2"/>
      <c r="C497" s="2"/>
      <c r="D497" s="2"/>
      <c r="J497" s="2"/>
      <c r="M497" s="6"/>
      <c r="P497" s="8"/>
      <c r="Q497" s="8"/>
    </row>
    <row r="498" spans="1:17" ht="13.5" customHeight="1" x14ac:dyDescent="0.25">
      <c r="A498" s="2"/>
      <c r="B498" s="2"/>
      <c r="C498" s="2"/>
      <c r="D498" s="2"/>
      <c r="J498" s="2"/>
      <c r="M498" s="6"/>
      <c r="P498" s="8"/>
      <c r="Q498" s="8"/>
    </row>
    <row r="499" spans="1:17" ht="13.5" customHeight="1" x14ac:dyDescent="0.25">
      <c r="A499" s="2"/>
      <c r="B499" s="2"/>
      <c r="C499" s="2"/>
      <c r="D499" s="2"/>
      <c r="J499" s="2"/>
      <c r="M499" s="6"/>
      <c r="P499" s="8"/>
      <c r="Q499" s="8"/>
    </row>
    <row r="500" spans="1:17" ht="13.5" customHeight="1" x14ac:dyDescent="0.25">
      <c r="A500" s="2"/>
      <c r="B500" s="2"/>
      <c r="C500" s="2"/>
      <c r="D500" s="2"/>
      <c r="J500" s="2"/>
      <c r="M500" s="6"/>
      <c r="P500" s="8"/>
      <c r="Q500" s="8"/>
    </row>
    <row r="501" spans="1:17" ht="13.5" customHeight="1" x14ac:dyDescent="0.25">
      <c r="A501" s="2"/>
      <c r="B501" s="2"/>
      <c r="C501" s="2"/>
      <c r="D501" s="2"/>
      <c r="J501" s="2"/>
      <c r="M501" s="6"/>
      <c r="P501" s="8"/>
      <c r="Q501" s="8"/>
    </row>
    <row r="502" spans="1:17" ht="13.5" customHeight="1" x14ac:dyDescent="0.25">
      <c r="A502" s="2"/>
      <c r="B502" s="2"/>
      <c r="C502" s="2"/>
      <c r="D502" s="2"/>
      <c r="J502" s="2"/>
      <c r="M502" s="6"/>
      <c r="P502" s="8"/>
      <c r="Q502" s="8"/>
    </row>
    <row r="503" spans="1:17" ht="13.5" customHeight="1" x14ac:dyDescent="0.25">
      <c r="A503" s="2"/>
      <c r="B503" s="2"/>
      <c r="C503" s="2"/>
      <c r="D503" s="2"/>
      <c r="J503" s="2"/>
      <c r="M503" s="6"/>
      <c r="P503" s="8"/>
      <c r="Q503" s="8"/>
    </row>
    <row r="504" spans="1:17" ht="13.5" customHeight="1" x14ac:dyDescent="0.25">
      <c r="A504" s="2"/>
      <c r="B504" s="2"/>
      <c r="C504" s="2"/>
      <c r="D504" s="2"/>
      <c r="J504" s="2"/>
      <c r="M504" s="6"/>
      <c r="P504" s="8"/>
      <c r="Q504" s="8"/>
    </row>
    <row r="505" spans="1:17" ht="13.5" customHeight="1" x14ac:dyDescent="0.25">
      <c r="A505" s="2"/>
      <c r="B505" s="2"/>
      <c r="C505" s="2"/>
      <c r="D505" s="2"/>
      <c r="J505" s="2"/>
      <c r="M505" s="6"/>
      <c r="P505" s="8"/>
      <c r="Q505" s="8"/>
    </row>
    <row r="506" spans="1:17" ht="13.5" customHeight="1" x14ac:dyDescent="0.25">
      <c r="A506" s="2"/>
      <c r="B506" s="2"/>
      <c r="C506" s="2"/>
      <c r="D506" s="2"/>
      <c r="J506" s="2"/>
      <c r="M506" s="6"/>
      <c r="P506" s="8"/>
      <c r="Q506" s="8"/>
    </row>
    <row r="507" spans="1:17" ht="13.5" customHeight="1" x14ac:dyDescent="0.25">
      <c r="A507" s="2"/>
      <c r="B507" s="2"/>
      <c r="C507" s="2"/>
      <c r="D507" s="2"/>
      <c r="J507" s="2"/>
      <c r="M507" s="6"/>
      <c r="P507" s="8"/>
      <c r="Q507" s="8"/>
    </row>
    <row r="508" spans="1:17" ht="13.5" customHeight="1" x14ac:dyDescent="0.25">
      <c r="A508" s="2"/>
      <c r="B508" s="2"/>
      <c r="C508" s="2"/>
      <c r="D508" s="2"/>
      <c r="J508" s="2"/>
      <c r="M508" s="6"/>
      <c r="P508" s="8"/>
      <c r="Q508" s="8"/>
    </row>
    <row r="509" spans="1:17" ht="13.5" customHeight="1" x14ac:dyDescent="0.25">
      <c r="A509" s="2"/>
      <c r="B509" s="2"/>
      <c r="C509" s="2"/>
      <c r="D509" s="2"/>
      <c r="J509" s="2"/>
      <c r="M509" s="6"/>
      <c r="P509" s="8"/>
      <c r="Q509" s="8"/>
    </row>
    <row r="510" spans="1:17" ht="13.5" customHeight="1" x14ac:dyDescent="0.25">
      <c r="A510" s="2"/>
      <c r="B510" s="2"/>
      <c r="C510" s="2"/>
      <c r="D510" s="2"/>
      <c r="J510" s="2"/>
      <c r="M510" s="6"/>
      <c r="P510" s="8"/>
      <c r="Q510" s="8"/>
    </row>
    <row r="511" spans="1:17" ht="13.5" customHeight="1" x14ac:dyDescent="0.25">
      <c r="A511" s="2"/>
      <c r="B511" s="2"/>
      <c r="C511" s="2"/>
      <c r="D511" s="2"/>
      <c r="J511" s="2"/>
      <c r="M511" s="6"/>
      <c r="P511" s="8"/>
      <c r="Q511" s="8"/>
    </row>
    <row r="512" spans="1:17" ht="13.5" customHeight="1" x14ac:dyDescent="0.25">
      <c r="A512" s="2"/>
      <c r="B512" s="2"/>
      <c r="C512" s="2"/>
      <c r="D512" s="2"/>
      <c r="J512" s="2"/>
      <c r="M512" s="6"/>
      <c r="P512" s="8"/>
      <c r="Q512" s="8"/>
    </row>
    <row r="513" spans="1:17" ht="13.5" customHeight="1" x14ac:dyDescent="0.25">
      <c r="A513" s="2"/>
      <c r="B513" s="2"/>
      <c r="C513" s="2"/>
      <c r="D513" s="2"/>
      <c r="J513" s="2"/>
      <c r="M513" s="6"/>
      <c r="P513" s="8"/>
      <c r="Q513" s="8"/>
    </row>
    <row r="514" spans="1:17" ht="13.5" customHeight="1" x14ac:dyDescent="0.25">
      <c r="A514" s="2"/>
      <c r="B514" s="2"/>
      <c r="C514" s="2"/>
      <c r="D514" s="2"/>
      <c r="J514" s="2"/>
      <c r="M514" s="6"/>
      <c r="P514" s="8"/>
      <c r="Q514" s="8"/>
    </row>
    <row r="515" spans="1:17" ht="13.5" customHeight="1" x14ac:dyDescent="0.25">
      <c r="A515" s="2"/>
      <c r="B515" s="2"/>
      <c r="C515" s="2"/>
      <c r="D515" s="2"/>
      <c r="J515" s="2"/>
      <c r="M515" s="6"/>
      <c r="P515" s="8"/>
      <c r="Q515" s="8"/>
    </row>
    <row r="516" spans="1:17" ht="13.5" customHeight="1" x14ac:dyDescent="0.25">
      <c r="A516" s="2"/>
      <c r="B516" s="2"/>
      <c r="C516" s="2"/>
      <c r="D516" s="2"/>
      <c r="J516" s="2"/>
      <c r="M516" s="6"/>
      <c r="P516" s="8"/>
      <c r="Q516" s="8"/>
    </row>
    <row r="517" spans="1:17" ht="13.5" customHeight="1" x14ac:dyDescent="0.25">
      <c r="A517" s="2"/>
      <c r="B517" s="2"/>
      <c r="C517" s="2"/>
      <c r="D517" s="2"/>
      <c r="J517" s="2"/>
      <c r="M517" s="6"/>
      <c r="P517" s="8"/>
      <c r="Q517" s="8"/>
    </row>
    <row r="518" spans="1:17" ht="13.5" customHeight="1" x14ac:dyDescent="0.25">
      <c r="A518" s="2"/>
      <c r="B518" s="2"/>
      <c r="C518" s="2"/>
      <c r="D518" s="2"/>
      <c r="J518" s="2"/>
      <c r="M518" s="6"/>
      <c r="P518" s="8"/>
      <c r="Q518" s="8"/>
    </row>
    <row r="519" spans="1:17" ht="13.5" customHeight="1" x14ac:dyDescent="0.25">
      <c r="A519" s="2"/>
      <c r="B519" s="2"/>
      <c r="C519" s="2"/>
      <c r="D519" s="2"/>
      <c r="J519" s="2"/>
      <c r="M519" s="6"/>
      <c r="P519" s="8"/>
      <c r="Q519" s="8"/>
    </row>
    <row r="520" spans="1:17" ht="13.5" customHeight="1" x14ac:dyDescent="0.25">
      <c r="A520" s="2"/>
      <c r="B520" s="2"/>
      <c r="C520" s="2"/>
      <c r="D520" s="2"/>
      <c r="J520" s="2"/>
      <c r="M520" s="6"/>
      <c r="P520" s="8"/>
      <c r="Q520" s="8"/>
    </row>
    <row r="521" spans="1:17" ht="13.5" customHeight="1" x14ac:dyDescent="0.25">
      <c r="A521" s="2"/>
      <c r="B521" s="2"/>
      <c r="C521" s="2"/>
      <c r="D521" s="2"/>
      <c r="J521" s="2"/>
      <c r="M521" s="6"/>
      <c r="P521" s="8"/>
      <c r="Q521" s="8"/>
    </row>
    <row r="522" spans="1:17" ht="13.5" customHeight="1" x14ac:dyDescent="0.25">
      <c r="A522" s="2"/>
      <c r="B522" s="2"/>
      <c r="C522" s="2"/>
      <c r="D522" s="2"/>
      <c r="J522" s="2"/>
      <c r="M522" s="6"/>
      <c r="P522" s="8"/>
      <c r="Q522" s="8"/>
    </row>
    <row r="523" spans="1:17" ht="13.5" customHeight="1" x14ac:dyDescent="0.25">
      <c r="A523" s="2"/>
      <c r="B523" s="2"/>
      <c r="C523" s="2"/>
      <c r="D523" s="2"/>
      <c r="J523" s="2"/>
      <c r="M523" s="6"/>
      <c r="P523" s="8"/>
      <c r="Q523" s="8"/>
    </row>
    <row r="524" spans="1:17" ht="13.5" customHeight="1" x14ac:dyDescent="0.25">
      <c r="A524" s="2"/>
      <c r="B524" s="2"/>
      <c r="C524" s="2"/>
      <c r="D524" s="2"/>
      <c r="J524" s="2"/>
      <c r="M524" s="6"/>
      <c r="P524" s="8"/>
      <c r="Q524" s="8"/>
    </row>
    <row r="525" spans="1:17" ht="13.5" customHeight="1" x14ac:dyDescent="0.25">
      <c r="A525" s="2"/>
      <c r="B525" s="2"/>
      <c r="C525" s="2"/>
      <c r="D525" s="2"/>
      <c r="J525" s="2"/>
      <c r="M525" s="6"/>
      <c r="P525" s="8"/>
      <c r="Q525" s="8"/>
    </row>
    <row r="526" spans="1:17" ht="13.5" customHeight="1" x14ac:dyDescent="0.25">
      <c r="A526" s="2"/>
      <c r="B526" s="2"/>
      <c r="C526" s="2"/>
      <c r="D526" s="2"/>
      <c r="J526" s="2"/>
      <c r="M526" s="6"/>
      <c r="P526" s="8"/>
      <c r="Q526" s="8"/>
    </row>
    <row r="527" spans="1:17" ht="13.5" customHeight="1" x14ac:dyDescent="0.25">
      <c r="A527" s="2"/>
      <c r="B527" s="2"/>
      <c r="C527" s="2"/>
      <c r="D527" s="2"/>
      <c r="J527" s="2"/>
      <c r="M527" s="6"/>
      <c r="P527" s="8"/>
      <c r="Q527" s="8"/>
    </row>
    <row r="528" spans="1:17" ht="13.5" customHeight="1" x14ac:dyDescent="0.25">
      <c r="A528" s="2"/>
      <c r="B528" s="2"/>
      <c r="C528" s="2"/>
      <c r="D528" s="2"/>
      <c r="J528" s="2"/>
      <c r="M528" s="6"/>
      <c r="P528" s="8"/>
      <c r="Q528" s="8"/>
    </row>
    <row r="529" spans="1:17" ht="13.5" customHeight="1" x14ac:dyDescent="0.25">
      <c r="A529" s="2"/>
      <c r="B529" s="2"/>
      <c r="C529" s="2"/>
      <c r="D529" s="2"/>
      <c r="J529" s="2"/>
      <c r="M529" s="6"/>
      <c r="P529" s="8"/>
      <c r="Q529" s="8"/>
    </row>
    <row r="530" spans="1:17" ht="13.5" customHeight="1" x14ac:dyDescent="0.25">
      <c r="A530" s="2"/>
      <c r="B530" s="2"/>
      <c r="C530" s="2"/>
      <c r="D530" s="2"/>
      <c r="J530" s="2"/>
      <c r="M530" s="6"/>
      <c r="P530" s="8"/>
      <c r="Q530" s="8"/>
    </row>
    <row r="531" spans="1:17" ht="13.5" customHeight="1" x14ac:dyDescent="0.25">
      <c r="A531" s="2"/>
      <c r="B531" s="2"/>
      <c r="C531" s="2"/>
      <c r="D531" s="2"/>
      <c r="J531" s="2"/>
      <c r="M531" s="6"/>
      <c r="P531" s="8"/>
      <c r="Q531" s="8"/>
    </row>
    <row r="532" spans="1:17" ht="13.5" customHeight="1" x14ac:dyDescent="0.25">
      <c r="A532" s="2"/>
      <c r="B532" s="2"/>
      <c r="C532" s="2"/>
      <c r="D532" s="2"/>
      <c r="J532" s="2"/>
      <c r="M532" s="6"/>
      <c r="P532" s="8"/>
      <c r="Q532" s="8"/>
    </row>
    <row r="533" spans="1:17" ht="13.5" customHeight="1" x14ac:dyDescent="0.25">
      <c r="A533" s="2"/>
      <c r="B533" s="2"/>
      <c r="C533" s="2"/>
      <c r="D533" s="2"/>
      <c r="J533" s="2"/>
      <c r="M533" s="6"/>
      <c r="P533" s="8"/>
      <c r="Q533" s="8"/>
    </row>
    <row r="534" spans="1:17" ht="13.5" customHeight="1" x14ac:dyDescent="0.25">
      <c r="A534" s="2"/>
      <c r="B534" s="2"/>
      <c r="C534" s="2"/>
      <c r="D534" s="2"/>
      <c r="J534" s="2"/>
      <c r="M534" s="6"/>
      <c r="P534" s="8"/>
      <c r="Q534" s="8"/>
    </row>
    <row r="535" spans="1:17" ht="13.5" customHeight="1" x14ac:dyDescent="0.25">
      <c r="A535" s="2"/>
      <c r="B535" s="2"/>
      <c r="C535" s="2"/>
      <c r="D535" s="2"/>
      <c r="J535" s="2"/>
      <c r="M535" s="6"/>
      <c r="P535" s="8"/>
      <c r="Q535" s="8"/>
    </row>
    <row r="536" spans="1:17" ht="13.5" customHeight="1" x14ac:dyDescent="0.25">
      <c r="A536" s="2"/>
      <c r="B536" s="2"/>
      <c r="C536" s="2"/>
      <c r="D536" s="2"/>
      <c r="J536" s="2"/>
      <c r="M536" s="6"/>
      <c r="P536" s="8"/>
      <c r="Q536" s="8"/>
    </row>
    <row r="537" spans="1:17" ht="13.5" customHeight="1" x14ac:dyDescent="0.25">
      <c r="A537" s="2"/>
      <c r="B537" s="2"/>
      <c r="C537" s="2"/>
      <c r="D537" s="2"/>
      <c r="J537" s="2"/>
      <c r="M537" s="6"/>
      <c r="P537" s="8"/>
      <c r="Q537" s="8"/>
    </row>
    <row r="538" spans="1:17" ht="13.5" customHeight="1" x14ac:dyDescent="0.25">
      <c r="A538" s="2"/>
      <c r="B538" s="2"/>
      <c r="C538" s="2"/>
      <c r="D538" s="2"/>
      <c r="J538" s="2"/>
      <c r="M538" s="6"/>
      <c r="P538" s="8"/>
      <c r="Q538" s="8"/>
    </row>
    <row r="539" spans="1:17" ht="13.5" customHeight="1" x14ac:dyDescent="0.25">
      <c r="A539" s="2"/>
      <c r="B539" s="2"/>
      <c r="C539" s="2"/>
      <c r="D539" s="2"/>
      <c r="J539" s="2"/>
      <c r="M539" s="6"/>
      <c r="P539" s="8"/>
      <c r="Q539" s="8"/>
    </row>
    <row r="540" spans="1:17" ht="13.5" customHeight="1" x14ac:dyDescent="0.25">
      <c r="A540" s="2"/>
      <c r="B540" s="2"/>
      <c r="C540" s="2"/>
      <c r="D540" s="2"/>
      <c r="J540" s="2"/>
      <c r="M540" s="6"/>
      <c r="P540" s="8"/>
      <c r="Q540" s="8"/>
    </row>
    <row r="541" spans="1:17" ht="13.5" customHeight="1" x14ac:dyDescent="0.25">
      <c r="A541" s="2"/>
      <c r="B541" s="2"/>
      <c r="C541" s="2"/>
      <c r="D541" s="2"/>
      <c r="J541" s="2"/>
      <c r="M541" s="6"/>
      <c r="P541" s="8"/>
      <c r="Q541" s="8"/>
    </row>
    <row r="542" spans="1:17" ht="13.5" customHeight="1" x14ac:dyDescent="0.25">
      <c r="A542" s="2"/>
      <c r="B542" s="2"/>
      <c r="C542" s="2"/>
      <c r="D542" s="2"/>
      <c r="J542" s="2"/>
      <c r="M542" s="6"/>
      <c r="P542" s="8"/>
      <c r="Q542" s="8"/>
    </row>
    <row r="543" spans="1:17" ht="13.5" customHeight="1" x14ac:dyDescent="0.25">
      <c r="A543" s="2"/>
      <c r="B543" s="2"/>
      <c r="C543" s="2"/>
      <c r="D543" s="2"/>
      <c r="J543" s="2"/>
      <c r="M543" s="6"/>
      <c r="P543" s="8"/>
      <c r="Q543" s="8"/>
    </row>
    <row r="544" spans="1:17" ht="13.5" customHeight="1" x14ac:dyDescent="0.25">
      <c r="A544" s="2"/>
      <c r="B544" s="2"/>
      <c r="C544" s="2"/>
      <c r="D544" s="2"/>
      <c r="J544" s="2"/>
      <c r="M544" s="6"/>
      <c r="P544" s="8"/>
      <c r="Q544" s="8"/>
    </row>
    <row r="545" spans="1:17" ht="13.5" customHeight="1" x14ac:dyDescent="0.25">
      <c r="A545" s="2"/>
      <c r="B545" s="2"/>
      <c r="C545" s="2"/>
      <c r="D545" s="2"/>
      <c r="J545" s="2"/>
      <c r="M545" s="6"/>
      <c r="P545" s="8"/>
      <c r="Q545" s="8"/>
    </row>
    <row r="546" spans="1:17" ht="13.5" customHeight="1" x14ac:dyDescent="0.25">
      <c r="A546" s="2"/>
      <c r="B546" s="2"/>
      <c r="C546" s="2"/>
      <c r="D546" s="2"/>
      <c r="J546" s="2"/>
      <c r="M546" s="6"/>
      <c r="P546" s="8"/>
      <c r="Q546" s="8"/>
    </row>
    <row r="547" spans="1:17" ht="13.5" customHeight="1" x14ac:dyDescent="0.25">
      <c r="A547" s="2"/>
      <c r="B547" s="2"/>
      <c r="C547" s="2"/>
      <c r="D547" s="2"/>
      <c r="J547" s="2"/>
      <c r="M547" s="6"/>
      <c r="P547" s="8"/>
      <c r="Q547" s="8"/>
    </row>
    <row r="548" spans="1:17" ht="13.5" customHeight="1" x14ac:dyDescent="0.25">
      <c r="A548" s="2"/>
      <c r="B548" s="2"/>
      <c r="C548" s="2"/>
      <c r="D548" s="2"/>
      <c r="J548" s="2"/>
      <c r="M548" s="6"/>
      <c r="P548" s="8"/>
      <c r="Q548" s="8"/>
    </row>
    <row r="549" spans="1:17" ht="13.5" customHeight="1" x14ac:dyDescent="0.25">
      <c r="A549" s="2"/>
      <c r="B549" s="2"/>
      <c r="C549" s="2"/>
      <c r="D549" s="2"/>
      <c r="J549" s="2"/>
      <c r="M549" s="6"/>
      <c r="P549" s="8"/>
      <c r="Q549" s="8"/>
    </row>
    <row r="550" spans="1:17" ht="13.5" customHeight="1" x14ac:dyDescent="0.25">
      <c r="A550" s="2"/>
      <c r="B550" s="2"/>
      <c r="C550" s="2"/>
      <c r="D550" s="2"/>
      <c r="J550" s="2"/>
      <c r="M550" s="6"/>
      <c r="P550" s="8"/>
      <c r="Q550" s="8"/>
    </row>
    <row r="551" spans="1:17" ht="13.5" customHeight="1" x14ac:dyDescent="0.25">
      <c r="A551" s="2"/>
      <c r="B551" s="2"/>
      <c r="C551" s="2"/>
      <c r="D551" s="2"/>
      <c r="J551" s="2"/>
      <c r="M551" s="6"/>
      <c r="P551" s="8"/>
      <c r="Q551" s="8"/>
    </row>
    <row r="552" spans="1:17" ht="13.5" customHeight="1" x14ac:dyDescent="0.25">
      <c r="A552" s="2"/>
      <c r="B552" s="2"/>
      <c r="C552" s="2"/>
      <c r="D552" s="2"/>
      <c r="J552" s="2"/>
      <c r="M552" s="6"/>
      <c r="P552" s="8"/>
      <c r="Q552" s="8"/>
    </row>
    <row r="553" spans="1:17" ht="13.5" customHeight="1" x14ac:dyDescent="0.25">
      <c r="A553" s="2"/>
      <c r="B553" s="2"/>
      <c r="C553" s="2"/>
      <c r="D553" s="2"/>
      <c r="J553" s="2"/>
      <c r="M553" s="6"/>
      <c r="P553" s="8"/>
      <c r="Q553" s="8"/>
    </row>
    <row r="554" spans="1:17" ht="13.5" customHeight="1" x14ac:dyDescent="0.25">
      <c r="A554" s="2"/>
      <c r="B554" s="2"/>
      <c r="C554" s="2"/>
      <c r="D554" s="2"/>
      <c r="J554" s="2"/>
      <c r="M554" s="6"/>
      <c r="P554" s="8"/>
      <c r="Q554" s="8"/>
    </row>
    <row r="555" spans="1:17" ht="13.5" customHeight="1" x14ac:dyDescent="0.25">
      <c r="A555" s="2"/>
      <c r="B555" s="2"/>
      <c r="C555" s="2"/>
      <c r="D555" s="2"/>
      <c r="J555" s="2"/>
      <c r="M555" s="6"/>
      <c r="P555" s="8"/>
      <c r="Q555" s="8"/>
    </row>
    <row r="556" spans="1:17" ht="13.5" customHeight="1" x14ac:dyDescent="0.25">
      <c r="A556" s="2"/>
      <c r="B556" s="2"/>
      <c r="C556" s="2"/>
      <c r="D556" s="2"/>
      <c r="J556" s="2"/>
      <c r="M556" s="6"/>
      <c r="P556" s="8"/>
      <c r="Q556" s="8"/>
    </row>
    <row r="557" spans="1:17" ht="13.5" customHeight="1" x14ac:dyDescent="0.25">
      <c r="A557" s="2"/>
      <c r="B557" s="2"/>
      <c r="C557" s="2"/>
      <c r="D557" s="2"/>
      <c r="J557" s="2"/>
      <c r="M557" s="6"/>
      <c r="P557" s="8"/>
      <c r="Q557" s="8"/>
    </row>
    <row r="558" spans="1:17" ht="13.5" customHeight="1" x14ac:dyDescent="0.25">
      <c r="A558" s="2"/>
      <c r="B558" s="2"/>
      <c r="C558" s="2"/>
      <c r="D558" s="2"/>
      <c r="J558" s="2"/>
      <c r="M558" s="6"/>
      <c r="P558" s="8"/>
      <c r="Q558" s="8"/>
    </row>
    <row r="559" spans="1:17" ht="13.5" customHeight="1" x14ac:dyDescent="0.25">
      <c r="A559" s="2"/>
      <c r="B559" s="2"/>
      <c r="C559" s="2"/>
      <c r="D559" s="2"/>
      <c r="J559" s="2"/>
      <c r="M559" s="6"/>
      <c r="P559" s="8"/>
      <c r="Q559" s="8"/>
    </row>
    <row r="560" spans="1:17" ht="13.5" customHeight="1" x14ac:dyDescent="0.25">
      <c r="A560" s="2"/>
      <c r="B560" s="2"/>
      <c r="C560" s="2"/>
      <c r="D560" s="2"/>
      <c r="J560" s="2"/>
      <c r="M560" s="6"/>
      <c r="P560" s="8"/>
      <c r="Q560" s="8"/>
    </row>
    <row r="561" spans="1:17" ht="13.5" customHeight="1" x14ac:dyDescent="0.25">
      <c r="A561" s="2"/>
      <c r="B561" s="2"/>
      <c r="C561" s="2"/>
      <c r="D561" s="2"/>
      <c r="J561" s="2"/>
      <c r="M561" s="6"/>
      <c r="P561" s="8"/>
      <c r="Q561" s="8"/>
    </row>
    <row r="562" spans="1:17" ht="13.5" customHeight="1" x14ac:dyDescent="0.25">
      <c r="A562" s="2"/>
      <c r="B562" s="2"/>
      <c r="C562" s="2"/>
      <c r="D562" s="2"/>
      <c r="J562" s="2"/>
      <c r="M562" s="6"/>
      <c r="P562" s="8"/>
      <c r="Q562" s="8"/>
    </row>
    <row r="563" spans="1:17" ht="13.5" customHeight="1" x14ac:dyDescent="0.25">
      <c r="A563" s="2"/>
      <c r="B563" s="2"/>
      <c r="C563" s="2"/>
      <c r="D563" s="2"/>
      <c r="J563" s="2"/>
      <c r="M563" s="6"/>
      <c r="P563" s="8"/>
      <c r="Q563" s="8"/>
    </row>
    <row r="564" spans="1:17" ht="13.5" customHeight="1" x14ac:dyDescent="0.25">
      <c r="A564" s="2"/>
      <c r="B564" s="2"/>
      <c r="C564" s="2"/>
      <c r="D564" s="2"/>
      <c r="J564" s="2"/>
      <c r="M564" s="6"/>
      <c r="P564" s="8"/>
      <c r="Q564" s="8"/>
    </row>
    <row r="565" spans="1:17" ht="13.5" customHeight="1" x14ac:dyDescent="0.25">
      <c r="A565" s="2"/>
      <c r="B565" s="2"/>
      <c r="C565" s="2"/>
      <c r="D565" s="2"/>
      <c r="J565" s="2"/>
      <c r="M565" s="6"/>
      <c r="P565" s="8"/>
      <c r="Q565" s="8"/>
    </row>
    <row r="566" spans="1:17" ht="13.5" customHeight="1" x14ac:dyDescent="0.25">
      <c r="A566" s="2"/>
      <c r="B566" s="2"/>
      <c r="C566" s="2"/>
      <c r="D566" s="2"/>
      <c r="J566" s="2"/>
      <c r="M566" s="6"/>
      <c r="P566" s="8"/>
      <c r="Q566" s="8"/>
    </row>
    <row r="567" spans="1:17" ht="13.5" customHeight="1" x14ac:dyDescent="0.25">
      <c r="A567" s="2"/>
      <c r="B567" s="2"/>
      <c r="C567" s="2"/>
      <c r="D567" s="2"/>
      <c r="J567" s="2"/>
      <c r="M567" s="6"/>
      <c r="P567" s="8"/>
      <c r="Q567" s="8"/>
    </row>
    <row r="568" spans="1:17" ht="13.5" customHeight="1" x14ac:dyDescent="0.25">
      <c r="A568" s="2"/>
      <c r="B568" s="2"/>
      <c r="C568" s="2"/>
      <c r="D568" s="2"/>
      <c r="J568" s="2"/>
      <c r="M568" s="6"/>
      <c r="P568" s="8"/>
      <c r="Q568" s="8"/>
    </row>
    <row r="569" spans="1:17" ht="13.5" customHeight="1" x14ac:dyDescent="0.25">
      <c r="A569" s="2"/>
      <c r="B569" s="2"/>
      <c r="C569" s="2"/>
      <c r="D569" s="2"/>
      <c r="J569" s="2"/>
      <c r="M569" s="6"/>
      <c r="P569" s="8"/>
      <c r="Q569" s="8"/>
    </row>
    <row r="570" spans="1:17" ht="13.5" customHeight="1" x14ac:dyDescent="0.25">
      <c r="A570" s="2"/>
      <c r="B570" s="2"/>
      <c r="C570" s="2"/>
      <c r="D570" s="2"/>
      <c r="J570" s="2"/>
      <c r="M570" s="6"/>
      <c r="P570" s="8"/>
      <c r="Q570" s="8"/>
    </row>
    <row r="571" spans="1:17" ht="13.5" customHeight="1" x14ac:dyDescent="0.25">
      <c r="A571" s="2"/>
      <c r="B571" s="2"/>
      <c r="C571" s="2"/>
      <c r="D571" s="2"/>
      <c r="J571" s="2"/>
      <c r="M571" s="6"/>
      <c r="P571" s="8"/>
      <c r="Q571" s="8"/>
    </row>
    <row r="572" spans="1:17" ht="13.5" customHeight="1" x14ac:dyDescent="0.25">
      <c r="A572" s="2"/>
      <c r="B572" s="2"/>
      <c r="C572" s="2"/>
      <c r="D572" s="2"/>
      <c r="J572" s="2"/>
      <c r="M572" s="6"/>
      <c r="P572" s="8"/>
      <c r="Q572" s="8"/>
    </row>
    <row r="573" spans="1:17" ht="13.5" customHeight="1" x14ac:dyDescent="0.25">
      <c r="A573" s="2"/>
      <c r="B573" s="2"/>
      <c r="C573" s="2"/>
      <c r="D573" s="2"/>
      <c r="J573" s="2"/>
      <c r="M573" s="6"/>
      <c r="P573" s="8"/>
      <c r="Q573" s="8"/>
    </row>
    <row r="574" spans="1:17" ht="13.5" customHeight="1" x14ac:dyDescent="0.25">
      <c r="A574" s="2"/>
      <c r="B574" s="2"/>
      <c r="C574" s="2"/>
      <c r="D574" s="2"/>
      <c r="J574" s="2"/>
      <c r="M574" s="6"/>
      <c r="P574" s="8"/>
      <c r="Q574" s="8"/>
    </row>
    <row r="575" spans="1:17" ht="13.5" customHeight="1" x14ac:dyDescent="0.25">
      <c r="A575" s="2"/>
      <c r="B575" s="2"/>
      <c r="C575" s="2"/>
      <c r="D575" s="2"/>
      <c r="J575" s="2"/>
      <c r="M575" s="6"/>
      <c r="P575" s="8"/>
      <c r="Q575" s="8"/>
    </row>
    <row r="576" spans="1:17" ht="13.5" customHeight="1" x14ac:dyDescent="0.25">
      <c r="A576" s="2"/>
      <c r="B576" s="2"/>
      <c r="C576" s="2"/>
      <c r="D576" s="2"/>
      <c r="J576" s="2"/>
      <c r="M576" s="6"/>
      <c r="P576" s="8"/>
      <c r="Q576" s="8"/>
    </row>
    <row r="577" spans="1:17" ht="13.5" customHeight="1" x14ac:dyDescent="0.25">
      <c r="A577" s="2"/>
      <c r="B577" s="2"/>
      <c r="C577" s="2"/>
      <c r="D577" s="2"/>
      <c r="J577" s="2"/>
      <c r="M577" s="6"/>
      <c r="P577" s="8"/>
      <c r="Q577" s="8"/>
    </row>
    <row r="578" spans="1:17" ht="13.5" customHeight="1" x14ac:dyDescent="0.25">
      <c r="A578" s="2"/>
      <c r="B578" s="2"/>
      <c r="C578" s="2"/>
      <c r="D578" s="2"/>
      <c r="J578" s="2"/>
      <c r="M578" s="6"/>
      <c r="P578" s="8"/>
      <c r="Q578" s="8"/>
    </row>
    <row r="579" spans="1:17" ht="13.5" customHeight="1" x14ac:dyDescent="0.25">
      <c r="A579" s="2"/>
      <c r="B579" s="2"/>
      <c r="C579" s="2"/>
      <c r="D579" s="2"/>
      <c r="J579" s="2"/>
      <c r="M579" s="6"/>
      <c r="P579" s="8"/>
      <c r="Q579" s="8"/>
    </row>
    <row r="580" spans="1:17" ht="13.5" customHeight="1" x14ac:dyDescent="0.25">
      <c r="A580" s="2"/>
      <c r="B580" s="2"/>
      <c r="C580" s="2"/>
      <c r="D580" s="2"/>
      <c r="J580" s="2"/>
      <c r="M580" s="6"/>
      <c r="P580" s="8"/>
      <c r="Q580" s="8"/>
    </row>
    <row r="581" spans="1:17" ht="13.5" customHeight="1" x14ac:dyDescent="0.25">
      <c r="A581" s="2"/>
      <c r="B581" s="2"/>
      <c r="C581" s="2"/>
      <c r="D581" s="2"/>
      <c r="J581" s="2"/>
      <c r="M581" s="6"/>
      <c r="P581" s="8"/>
      <c r="Q581" s="8"/>
    </row>
    <row r="582" spans="1:17" ht="13.5" customHeight="1" x14ac:dyDescent="0.25">
      <c r="A582" s="2"/>
      <c r="B582" s="2"/>
      <c r="C582" s="2"/>
      <c r="D582" s="2"/>
      <c r="J582" s="2"/>
      <c r="M582" s="6"/>
      <c r="P582" s="8"/>
      <c r="Q582" s="8"/>
    </row>
    <row r="583" spans="1:17" ht="13.5" customHeight="1" x14ac:dyDescent="0.25">
      <c r="A583" s="2"/>
      <c r="B583" s="2"/>
      <c r="C583" s="2"/>
      <c r="D583" s="2"/>
      <c r="J583" s="2"/>
      <c r="M583" s="6"/>
      <c r="P583" s="8"/>
      <c r="Q583" s="8"/>
    </row>
    <row r="584" spans="1:17" ht="13.5" customHeight="1" x14ac:dyDescent="0.25">
      <c r="A584" s="2"/>
      <c r="B584" s="2"/>
      <c r="C584" s="2"/>
      <c r="D584" s="2"/>
      <c r="J584" s="2"/>
      <c r="M584" s="6"/>
      <c r="P584" s="8"/>
      <c r="Q584" s="8"/>
    </row>
    <row r="585" spans="1:17" ht="13.5" customHeight="1" x14ac:dyDescent="0.25">
      <c r="A585" s="2"/>
      <c r="B585" s="2"/>
      <c r="C585" s="2"/>
      <c r="D585" s="2"/>
      <c r="J585" s="2"/>
      <c r="M585" s="6"/>
      <c r="P585" s="8"/>
      <c r="Q585" s="8"/>
    </row>
    <row r="586" spans="1:17" ht="13.5" customHeight="1" x14ac:dyDescent="0.25">
      <c r="A586" s="2"/>
      <c r="B586" s="2"/>
      <c r="C586" s="2"/>
      <c r="D586" s="2"/>
      <c r="J586" s="2"/>
      <c r="M586" s="6"/>
      <c r="P586" s="8"/>
      <c r="Q586" s="8"/>
    </row>
    <row r="587" spans="1:17" ht="13.5" customHeight="1" x14ac:dyDescent="0.25">
      <c r="A587" s="2"/>
      <c r="B587" s="2"/>
      <c r="C587" s="2"/>
      <c r="D587" s="2"/>
      <c r="J587" s="2"/>
      <c r="M587" s="6"/>
      <c r="P587" s="8"/>
      <c r="Q587" s="8"/>
    </row>
    <row r="588" spans="1:17" ht="13.5" customHeight="1" x14ac:dyDescent="0.25">
      <c r="A588" s="2"/>
      <c r="B588" s="2"/>
      <c r="C588" s="2"/>
      <c r="D588" s="2"/>
      <c r="J588" s="2"/>
      <c r="M588" s="6"/>
      <c r="P588" s="8"/>
      <c r="Q588" s="8"/>
    </row>
    <row r="589" spans="1:17" ht="13.5" customHeight="1" x14ac:dyDescent="0.25">
      <c r="A589" s="2"/>
      <c r="B589" s="2"/>
      <c r="C589" s="2"/>
      <c r="D589" s="2"/>
      <c r="J589" s="2"/>
      <c r="M589" s="6"/>
      <c r="P589" s="8"/>
      <c r="Q589" s="8"/>
    </row>
    <row r="590" spans="1:17" ht="13.5" customHeight="1" x14ac:dyDescent="0.25">
      <c r="A590" s="2"/>
      <c r="B590" s="2"/>
      <c r="C590" s="2"/>
      <c r="D590" s="2"/>
      <c r="J590" s="2"/>
      <c r="M590" s="6"/>
      <c r="P590" s="8"/>
      <c r="Q590" s="8"/>
    </row>
    <row r="591" spans="1:17" ht="13.5" customHeight="1" x14ac:dyDescent="0.25">
      <c r="A591" s="2"/>
      <c r="B591" s="2"/>
      <c r="C591" s="2"/>
      <c r="D591" s="2"/>
      <c r="J591" s="2"/>
      <c r="M591" s="6"/>
      <c r="P591" s="8"/>
      <c r="Q591" s="8"/>
    </row>
    <row r="592" spans="1:17" ht="13.5" customHeight="1" x14ac:dyDescent="0.25">
      <c r="A592" s="2"/>
      <c r="B592" s="2"/>
      <c r="C592" s="2"/>
      <c r="D592" s="2"/>
      <c r="J592" s="2"/>
      <c r="M592" s="6"/>
      <c r="P592" s="8"/>
      <c r="Q592" s="8"/>
    </row>
    <row r="593" spans="1:17" ht="13.5" customHeight="1" x14ac:dyDescent="0.25">
      <c r="A593" s="2"/>
      <c r="B593" s="2"/>
      <c r="C593" s="2"/>
      <c r="D593" s="2"/>
      <c r="J593" s="2"/>
      <c r="M593" s="6"/>
      <c r="P593" s="8"/>
      <c r="Q593" s="8"/>
    </row>
    <row r="594" spans="1:17" ht="13.5" customHeight="1" x14ac:dyDescent="0.25">
      <c r="A594" s="2"/>
      <c r="B594" s="2"/>
      <c r="C594" s="2"/>
      <c r="D594" s="2"/>
      <c r="J594" s="2"/>
      <c r="M594" s="6"/>
      <c r="P594" s="8"/>
      <c r="Q594" s="8"/>
    </row>
    <row r="595" spans="1:17" ht="13.5" customHeight="1" x14ac:dyDescent="0.25">
      <c r="A595" s="2"/>
      <c r="B595" s="2"/>
      <c r="C595" s="2"/>
      <c r="D595" s="2"/>
      <c r="J595" s="2"/>
      <c r="M595" s="6"/>
      <c r="P595" s="8"/>
      <c r="Q595" s="8"/>
    </row>
    <row r="596" spans="1:17" ht="13.5" customHeight="1" x14ac:dyDescent="0.25">
      <c r="A596" s="2"/>
      <c r="B596" s="2"/>
      <c r="C596" s="2"/>
      <c r="D596" s="2"/>
      <c r="J596" s="2"/>
      <c r="M596" s="6"/>
      <c r="P596" s="8"/>
      <c r="Q596" s="8"/>
    </row>
    <row r="597" spans="1:17" ht="13.5" customHeight="1" x14ac:dyDescent="0.25">
      <c r="A597" s="2"/>
      <c r="B597" s="2"/>
      <c r="C597" s="2"/>
      <c r="D597" s="2"/>
      <c r="J597" s="2"/>
      <c r="M597" s="6"/>
      <c r="P597" s="8"/>
      <c r="Q597" s="8"/>
    </row>
    <row r="598" spans="1:17" ht="13.5" customHeight="1" x14ac:dyDescent="0.25">
      <c r="A598" s="2"/>
      <c r="B598" s="2"/>
      <c r="C598" s="2"/>
      <c r="D598" s="2"/>
      <c r="J598" s="2"/>
      <c r="M598" s="6"/>
      <c r="P598" s="8"/>
      <c r="Q598" s="8"/>
    </row>
    <row r="599" spans="1:17" ht="13.5" customHeight="1" x14ac:dyDescent="0.25">
      <c r="A599" s="2"/>
      <c r="B599" s="2"/>
      <c r="C599" s="2"/>
      <c r="D599" s="2"/>
      <c r="J599" s="2"/>
      <c r="M599" s="6"/>
      <c r="P599" s="8"/>
      <c r="Q599" s="8"/>
    </row>
    <row r="600" spans="1:17" ht="13.5" customHeight="1" x14ac:dyDescent="0.25">
      <c r="A600" s="2"/>
      <c r="B600" s="2"/>
      <c r="C600" s="2"/>
      <c r="D600" s="2"/>
      <c r="J600" s="2"/>
      <c r="M600" s="6"/>
      <c r="P600" s="8"/>
      <c r="Q600" s="8"/>
    </row>
    <row r="601" spans="1:17" ht="13.5" customHeight="1" x14ac:dyDescent="0.25">
      <c r="A601" s="2"/>
      <c r="B601" s="2"/>
      <c r="C601" s="2"/>
      <c r="D601" s="2"/>
      <c r="J601" s="2"/>
      <c r="M601" s="6"/>
      <c r="P601" s="8"/>
      <c r="Q601" s="8"/>
    </row>
    <row r="602" spans="1:17" ht="13.5" customHeight="1" x14ac:dyDescent="0.25">
      <c r="A602" s="2"/>
      <c r="B602" s="2"/>
      <c r="C602" s="2"/>
      <c r="D602" s="2"/>
      <c r="J602" s="2"/>
      <c r="M602" s="6"/>
      <c r="P602" s="8"/>
      <c r="Q602" s="8"/>
    </row>
    <row r="603" spans="1:17" ht="13.5" customHeight="1" x14ac:dyDescent="0.25">
      <c r="A603" s="2"/>
      <c r="B603" s="2"/>
      <c r="C603" s="2"/>
      <c r="D603" s="2"/>
      <c r="J603" s="2"/>
      <c r="M603" s="6"/>
      <c r="P603" s="8"/>
      <c r="Q603" s="8"/>
    </row>
    <row r="604" spans="1:17" ht="13.5" customHeight="1" x14ac:dyDescent="0.25">
      <c r="A604" s="2"/>
      <c r="B604" s="2"/>
      <c r="C604" s="2"/>
      <c r="D604" s="2"/>
      <c r="J604" s="2"/>
      <c r="M604" s="6"/>
      <c r="P604" s="8"/>
      <c r="Q604" s="8"/>
    </row>
    <row r="605" spans="1:17" ht="13.5" customHeight="1" x14ac:dyDescent="0.25">
      <c r="A605" s="2"/>
      <c r="B605" s="2"/>
      <c r="C605" s="2"/>
      <c r="D605" s="2"/>
      <c r="J605" s="2"/>
      <c r="M605" s="6"/>
      <c r="P605" s="8"/>
      <c r="Q605" s="8"/>
    </row>
    <row r="606" spans="1:17" ht="13.5" customHeight="1" x14ac:dyDescent="0.25">
      <c r="A606" s="2"/>
      <c r="B606" s="2"/>
      <c r="C606" s="2"/>
      <c r="D606" s="2"/>
      <c r="J606" s="2"/>
      <c r="M606" s="6"/>
      <c r="P606" s="8"/>
      <c r="Q606" s="8"/>
    </row>
    <row r="607" spans="1:17" ht="13.5" customHeight="1" x14ac:dyDescent="0.25">
      <c r="A607" s="2"/>
      <c r="B607" s="2"/>
      <c r="C607" s="2"/>
      <c r="D607" s="2"/>
      <c r="J607" s="2"/>
      <c r="M607" s="6"/>
      <c r="P607" s="8"/>
      <c r="Q607" s="8"/>
    </row>
    <row r="608" spans="1:17" ht="13.5" customHeight="1" x14ac:dyDescent="0.25">
      <c r="A608" s="2"/>
      <c r="B608" s="2"/>
      <c r="C608" s="2"/>
      <c r="D608" s="2"/>
      <c r="J608" s="2"/>
      <c r="M608" s="6"/>
      <c r="P608" s="8"/>
      <c r="Q608" s="8"/>
    </row>
    <row r="609" spans="1:17" ht="13.5" customHeight="1" x14ac:dyDescent="0.25">
      <c r="A609" s="2"/>
      <c r="B609" s="2"/>
      <c r="C609" s="2"/>
      <c r="D609" s="2"/>
      <c r="J609" s="2"/>
      <c r="M609" s="6"/>
      <c r="P609" s="8"/>
      <c r="Q609" s="8"/>
    </row>
    <row r="610" spans="1:17" ht="13.5" customHeight="1" x14ac:dyDescent="0.25">
      <c r="A610" s="2"/>
      <c r="B610" s="2"/>
      <c r="C610" s="2"/>
      <c r="D610" s="2"/>
      <c r="J610" s="2"/>
      <c r="M610" s="6"/>
      <c r="P610" s="8"/>
      <c r="Q610" s="8"/>
    </row>
    <row r="611" spans="1:17" ht="13.5" customHeight="1" x14ac:dyDescent="0.25">
      <c r="A611" s="2"/>
      <c r="B611" s="2"/>
      <c r="C611" s="2"/>
      <c r="D611" s="2"/>
      <c r="J611" s="2"/>
      <c r="M611" s="6"/>
      <c r="P611" s="8"/>
      <c r="Q611" s="8"/>
    </row>
    <row r="612" spans="1:17" ht="13.5" customHeight="1" x14ac:dyDescent="0.25">
      <c r="A612" s="2"/>
      <c r="B612" s="2"/>
      <c r="C612" s="2"/>
      <c r="D612" s="2"/>
      <c r="J612" s="2"/>
      <c r="M612" s="6"/>
      <c r="P612" s="8"/>
      <c r="Q612" s="8"/>
    </row>
    <row r="613" spans="1:17" ht="13.5" customHeight="1" x14ac:dyDescent="0.25">
      <c r="A613" s="2"/>
      <c r="B613" s="2"/>
      <c r="C613" s="2"/>
      <c r="D613" s="2"/>
      <c r="J613" s="2"/>
      <c r="M613" s="6"/>
      <c r="P613" s="8"/>
      <c r="Q613" s="8"/>
    </row>
    <row r="614" spans="1:17" ht="13.5" customHeight="1" x14ac:dyDescent="0.25">
      <c r="A614" s="2"/>
      <c r="B614" s="2"/>
      <c r="C614" s="2"/>
      <c r="D614" s="2"/>
      <c r="J614" s="2"/>
      <c r="M614" s="6"/>
      <c r="P614" s="8"/>
      <c r="Q614" s="8"/>
    </row>
    <row r="615" spans="1:17" ht="13.5" customHeight="1" x14ac:dyDescent="0.25">
      <c r="A615" s="2"/>
      <c r="B615" s="2"/>
      <c r="C615" s="2"/>
      <c r="D615" s="2"/>
      <c r="J615" s="2"/>
      <c r="M615" s="6"/>
      <c r="P615" s="8"/>
      <c r="Q615" s="8"/>
    </row>
    <row r="616" spans="1:17" ht="13.5" customHeight="1" x14ac:dyDescent="0.25">
      <c r="A616" s="2"/>
      <c r="B616" s="2"/>
      <c r="C616" s="2"/>
      <c r="D616" s="2"/>
      <c r="J616" s="2"/>
      <c r="M616" s="6"/>
      <c r="P616" s="8"/>
      <c r="Q616" s="8"/>
    </row>
    <row r="617" spans="1:17" ht="13.5" customHeight="1" x14ac:dyDescent="0.25">
      <c r="A617" s="2"/>
      <c r="B617" s="2"/>
      <c r="C617" s="2"/>
      <c r="D617" s="2"/>
      <c r="J617" s="2"/>
      <c r="M617" s="6"/>
      <c r="P617" s="8"/>
      <c r="Q617" s="8"/>
    </row>
    <row r="618" spans="1:17" ht="13.5" customHeight="1" x14ac:dyDescent="0.25">
      <c r="A618" s="2"/>
      <c r="B618" s="2"/>
      <c r="C618" s="2"/>
      <c r="D618" s="2"/>
      <c r="J618" s="2"/>
      <c r="M618" s="6"/>
      <c r="P618" s="8"/>
      <c r="Q618" s="8"/>
    </row>
    <row r="619" spans="1:17" ht="13.5" customHeight="1" x14ac:dyDescent="0.25">
      <c r="A619" s="2"/>
      <c r="B619" s="2"/>
      <c r="C619" s="2"/>
      <c r="D619" s="2"/>
      <c r="J619" s="2"/>
      <c r="M619" s="6"/>
      <c r="P619" s="8"/>
      <c r="Q619" s="8"/>
    </row>
    <row r="620" spans="1:17" ht="13.5" customHeight="1" x14ac:dyDescent="0.25">
      <c r="A620" s="2"/>
      <c r="B620" s="2"/>
      <c r="C620" s="2"/>
      <c r="D620" s="2"/>
      <c r="J620" s="2"/>
      <c r="M620" s="6"/>
      <c r="P620" s="8"/>
      <c r="Q620" s="8"/>
    </row>
    <row r="621" spans="1:17" ht="13.5" customHeight="1" x14ac:dyDescent="0.25">
      <c r="A621" s="2"/>
      <c r="B621" s="2"/>
      <c r="C621" s="2"/>
      <c r="D621" s="2"/>
      <c r="J621" s="2"/>
      <c r="M621" s="6"/>
      <c r="P621" s="8"/>
      <c r="Q621" s="8"/>
    </row>
    <row r="622" spans="1:17" ht="13.5" customHeight="1" x14ac:dyDescent="0.25">
      <c r="A622" s="2"/>
      <c r="B622" s="2"/>
      <c r="C622" s="2"/>
      <c r="D622" s="2"/>
      <c r="J622" s="2"/>
      <c r="M622" s="6"/>
      <c r="P622" s="8"/>
      <c r="Q622" s="8"/>
    </row>
    <row r="623" spans="1:17" ht="13.5" customHeight="1" x14ac:dyDescent="0.25">
      <c r="A623" s="2"/>
      <c r="B623" s="2"/>
      <c r="C623" s="2"/>
      <c r="D623" s="2"/>
      <c r="J623" s="2"/>
      <c r="M623" s="6"/>
      <c r="P623" s="8"/>
      <c r="Q623" s="8"/>
    </row>
    <row r="624" spans="1:17" ht="13.5" customHeight="1" x14ac:dyDescent="0.25">
      <c r="A624" s="2"/>
      <c r="B624" s="2"/>
      <c r="C624" s="2"/>
      <c r="D624" s="2"/>
      <c r="J624" s="2"/>
      <c r="M624" s="6"/>
      <c r="P624" s="8"/>
      <c r="Q624" s="8"/>
    </row>
    <row r="625" spans="1:17" ht="13.5" customHeight="1" x14ac:dyDescent="0.25">
      <c r="A625" s="2"/>
      <c r="B625" s="2"/>
      <c r="C625" s="2"/>
      <c r="D625" s="2"/>
      <c r="J625" s="2"/>
      <c r="M625" s="6"/>
      <c r="P625" s="8"/>
      <c r="Q625" s="8"/>
    </row>
    <row r="626" spans="1:17" ht="13.5" customHeight="1" x14ac:dyDescent="0.25">
      <c r="A626" s="2"/>
      <c r="B626" s="2"/>
      <c r="C626" s="2"/>
      <c r="D626" s="2"/>
      <c r="J626" s="2"/>
      <c r="M626" s="6"/>
      <c r="P626" s="8"/>
      <c r="Q626" s="8"/>
    </row>
    <row r="627" spans="1:17" ht="13.5" customHeight="1" x14ac:dyDescent="0.25">
      <c r="A627" s="2"/>
      <c r="B627" s="2"/>
      <c r="C627" s="2"/>
      <c r="D627" s="2"/>
      <c r="J627" s="2"/>
      <c r="M627" s="6"/>
      <c r="P627" s="8"/>
      <c r="Q627" s="8"/>
    </row>
    <row r="628" spans="1:17" ht="13.5" customHeight="1" x14ac:dyDescent="0.25">
      <c r="A628" s="2"/>
      <c r="B628" s="2"/>
      <c r="C628" s="2"/>
      <c r="D628" s="2"/>
      <c r="J628" s="2"/>
      <c r="M628" s="6"/>
      <c r="P628" s="8"/>
      <c r="Q628" s="8"/>
    </row>
    <row r="629" spans="1:17" ht="13.5" customHeight="1" x14ac:dyDescent="0.25">
      <c r="A629" s="2"/>
      <c r="B629" s="2"/>
      <c r="C629" s="2"/>
      <c r="D629" s="2"/>
      <c r="J629" s="2"/>
      <c r="M629" s="6"/>
      <c r="P629" s="8"/>
      <c r="Q629" s="8"/>
    </row>
    <row r="630" spans="1:17" ht="13.5" customHeight="1" x14ac:dyDescent="0.25">
      <c r="A630" s="2"/>
      <c r="B630" s="2"/>
      <c r="C630" s="2"/>
      <c r="D630" s="2"/>
      <c r="J630" s="2"/>
      <c r="M630" s="6"/>
      <c r="P630" s="8"/>
      <c r="Q630" s="8"/>
    </row>
    <row r="631" spans="1:17" ht="13.5" customHeight="1" x14ac:dyDescent="0.25">
      <c r="A631" s="2"/>
      <c r="B631" s="2"/>
      <c r="C631" s="2"/>
      <c r="D631" s="2"/>
      <c r="J631" s="2"/>
      <c r="M631" s="6"/>
      <c r="P631" s="8"/>
      <c r="Q631" s="8"/>
    </row>
    <row r="632" spans="1:17" ht="13.5" customHeight="1" x14ac:dyDescent="0.25">
      <c r="A632" s="2"/>
      <c r="B632" s="2"/>
      <c r="C632" s="2"/>
      <c r="D632" s="2"/>
      <c r="J632" s="2"/>
      <c r="M632" s="6"/>
      <c r="P632" s="8"/>
      <c r="Q632" s="8"/>
    </row>
    <row r="633" spans="1:17" ht="13.5" customHeight="1" x14ac:dyDescent="0.25">
      <c r="A633" s="2"/>
      <c r="B633" s="2"/>
      <c r="C633" s="2"/>
      <c r="D633" s="2"/>
      <c r="J633" s="2"/>
      <c r="M633" s="6"/>
      <c r="P633" s="8"/>
      <c r="Q633" s="8"/>
    </row>
    <row r="634" spans="1:17" ht="13.5" customHeight="1" x14ac:dyDescent="0.25">
      <c r="A634" s="2"/>
      <c r="B634" s="2"/>
      <c r="C634" s="2"/>
      <c r="D634" s="2"/>
      <c r="J634" s="2"/>
      <c r="M634" s="6"/>
      <c r="P634" s="8"/>
      <c r="Q634" s="8"/>
    </row>
    <row r="635" spans="1:17" ht="13.5" customHeight="1" x14ac:dyDescent="0.25">
      <c r="A635" s="2"/>
      <c r="B635" s="2"/>
      <c r="C635" s="2"/>
      <c r="D635" s="2"/>
      <c r="J635" s="2"/>
      <c r="M635" s="6"/>
      <c r="P635" s="8"/>
      <c r="Q635" s="8"/>
    </row>
    <row r="636" spans="1:17" ht="13.5" customHeight="1" x14ac:dyDescent="0.25">
      <c r="A636" s="2"/>
      <c r="B636" s="2"/>
      <c r="C636" s="2"/>
      <c r="D636" s="2"/>
      <c r="J636" s="2"/>
      <c r="M636" s="6"/>
      <c r="P636" s="8"/>
      <c r="Q636" s="8"/>
    </row>
    <row r="637" spans="1:17" ht="13.5" customHeight="1" x14ac:dyDescent="0.25">
      <c r="A637" s="2"/>
      <c r="B637" s="2"/>
      <c r="C637" s="2"/>
      <c r="D637" s="2"/>
      <c r="J637" s="2"/>
      <c r="M637" s="6"/>
      <c r="P637" s="8"/>
      <c r="Q637" s="8"/>
    </row>
    <row r="638" spans="1:17" ht="13.5" customHeight="1" x14ac:dyDescent="0.25">
      <c r="A638" s="2"/>
      <c r="B638" s="2"/>
      <c r="C638" s="2"/>
      <c r="D638" s="2"/>
      <c r="J638" s="2"/>
      <c r="M638" s="6"/>
      <c r="P638" s="8"/>
      <c r="Q638" s="8"/>
    </row>
    <row r="639" spans="1:17" ht="13.5" customHeight="1" x14ac:dyDescent="0.25">
      <c r="A639" s="2"/>
      <c r="B639" s="2"/>
      <c r="C639" s="2"/>
      <c r="D639" s="2"/>
      <c r="J639" s="2"/>
      <c r="M639" s="6"/>
      <c r="P639" s="8"/>
      <c r="Q639" s="8"/>
    </row>
    <row r="640" spans="1:17" ht="13.5" customHeight="1" x14ac:dyDescent="0.25">
      <c r="A640" s="2"/>
      <c r="B640" s="2"/>
      <c r="C640" s="2"/>
      <c r="D640" s="2"/>
      <c r="J640" s="2"/>
      <c r="M640" s="6"/>
      <c r="P640" s="8"/>
      <c r="Q640" s="8"/>
    </row>
    <row r="641" spans="1:17" ht="13.5" customHeight="1" x14ac:dyDescent="0.25">
      <c r="A641" s="2"/>
      <c r="B641" s="2"/>
      <c r="C641" s="2"/>
      <c r="D641" s="2"/>
      <c r="J641" s="2"/>
      <c r="M641" s="6"/>
      <c r="P641" s="8"/>
      <c r="Q641" s="8"/>
    </row>
    <row r="642" spans="1:17" ht="13.5" customHeight="1" x14ac:dyDescent="0.25">
      <c r="A642" s="2"/>
      <c r="B642" s="2"/>
      <c r="C642" s="2"/>
      <c r="D642" s="2"/>
      <c r="J642" s="2"/>
      <c r="M642" s="6"/>
      <c r="P642" s="8"/>
      <c r="Q642" s="8"/>
    </row>
    <row r="643" spans="1:17" ht="13.5" customHeight="1" x14ac:dyDescent="0.25">
      <c r="A643" s="2"/>
      <c r="B643" s="2"/>
      <c r="C643" s="2"/>
      <c r="D643" s="2"/>
      <c r="J643" s="2"/>
      <c r="M643" s="6"/>
      <c r="P643" s="8"/>
      <c r="Q643" s="8"/>
    </row>
    <row r="644" spans="1:17" ht="13.5" customHeight="1" x14ac:dyDescent="0.25">
      <c r="A644" s="2"/>
      <c r="B644" s="2"/>
      <c r="C644" s="2"/>
      <c r="D644" s="2"/>
      <c r="J644" s="2"/>
      <c r="M644" s="6"/>
      <c r="P644" s="8"/>
      <c r="Q644" s="8"/>
    </row>
    <row r="645" spans="1:17" ht="13.5" customHeight="1" x14ac:dyDescent="0.25">
      <c r="A645" s="2"/>
      <c r="B645" s="2"/>
      <c r="C645" s="2"/>
      <c r="D645" s="2"/>
      <c r="J645" s="2"/>
      <c r="M645" s="6"/>
      <c r="P645" s="8"/>
      <c r="Q645" s="8"/>
    </row>
    <row r="646" spans="1:17" ht="13.5" customHeight="1" x14ac:dyDescent="0.25">
      <c r="A646" s="2"/>
      <c r="B646" s="2"/>
      <c r="C646" s="2"/>
      <c r="D646" s="2"/>
      <c r="J646" s="2"/>
      <c r="M646" s="6"/>
      <c r="P646" s="8"/>
      <c r="Q646" s="8"/>
    </row>
    <row r="647" spans="1:17" ht="13.5" customHeight="1" x14ac:dyDescent="0.25">
      <c r="A647" s="2"/>
      <c r="B647" s="2"/>
      <c r="C647" s="2"/>
      <c r="D647" s="2"/>
      <c r="J647" s="2"/>
      <c r="M647" s="6"/>
      <c r="P647" s="8"/>
      <c r="Q647" s="8"/>
    </row>
    <row r="648" spans="1:17" ht="13.5" customHeight="1" x14ac:dyDescent="0.25">
      <c r="A648" s="2"/>
      <c r="B648" s="2"/>
      <c r="C648" s="2"/>
      <c r="D648" s="2"/>
      <c r="J648" s="2"/>
      <c r="M648" s="6"/>
      <c r="P648" s="8"/>
      <c r="Q648" s="8"/>
    </row>
    <row r="649" spans="1:17" ht="13.5" customHeight="1" x14ac:dyDescent="0.25">
      <c r="A649" s="2"/>
      <c r="B649" s="2"/>
      <c r="C649" s="2"/>
      <c r="D649" s="2"/>
      <c r="J649" s="2"/>
      <c r="M649" s="6"/>
      <c r="P649" s="8"/>
      <c r="Q649" s="8"/>
    </row>
    <row r="650" spans="1:17" ht="13.5" customHeight="1" x14ac:dyDescent="0.25">
      <c r="A650" s="2"/>
      <c r="B650" s="2"/>
      <c r="C650" s="2"/>
      <c r="D650" s="2"/>
      <c r="J650" s="2"/>
      <c r="M650" s="6"/>
      <c r="P650" s="8"/>
      <c r="Q650" s="8"/>
    </row>
    <row r="651" spans="1:17" ht="13.5" customHeight="1" x14ac:dyDescent="0.25">
      <c r="A651" s="2"/>
      <c r="B651" s="2"/>
      <c r="C651" s="2"/>
      <c r="D651" s="2"/>
      <c r="J651" s="2"/>
      <c r="M651" s="6"/>
      <c r="P651" s="8"/>
      <c r="Q651" s="8"/>
    </row>
    <row r="652" spans="1:17" ht="13.5" customHeight="1" x14ac:dyDescent="0.25">
      <c r="A652" s="2"/>
      <c r="B652" s="2"/>
      <c r="C652" s="2"/>
      <c r="D652" s="2"/>
      <c r="J652" s="2"/>
      <c r="M652" s="6"/>
      <c r="P652" s="8"/>
      <c r="Q652" s="8"/>
    </row>
    <row r="653" spans="1:17" ht="13.5" customHeight="1" x14ac:dyDescent="0.25">
      <c r="A653" s="2"/>
      <c r="B653" s="2"/>
      <c r="C653" s="2"/>
      <c r="D653" s="2"/>
      <c r="J653" s="2"/>
      <c r="M653" s="6"/>
      <c r="P653" s="8"/>
      <c r="Q653" s="8"/>
    </row>
    <row r="654" spans="1:17" ht="13.5" customHeight="1" x14ac:dyDescent="0.25">
      <c r="A654" s="2"/>
      <c r="B654" s="2"/>
      <c r="C654" s="2"/>
      <c r="D654" s="2"/>
      <c r="J654" s="2"/>
      <c r="M654" s="6"/>
      <c r="P654" s="8"/>
      <c r="Q654" s="8"/>
    </row>
    <row r="655" spans="1:17" ht="13.5" customHeight="1" x14ac:dyDescent="0.25">
      <c r="A655" s="2"/>
      <c r="B655" s="2"/>
      <c r="C655" s="2"/>
      <c r="D655" s="2"/>
      <c r="J655" s="2"/>
      <c r="M655" s="6"/>
      <c r="P655" s="8"/>
      <c r="Q655" s="8"/>
    </row>
    <row r="656" spans="1:17" ht="13.5" customHeight="1" x14ac:dyDescent="0.25">
      <c r="A656" s="2"/>
      <c r="B656" s="2"/>
      <c r="C656" s="2"/>
      <c r="D656" s="2"/>
      <c r="J656" s="2"/>
      <c r="M656" s="6"/>
      <c r="P656" s="8"/>
      <c r="Q656" s="8"/>
    </row>
    <row r="657" spans="1:17" ht="13.5" customHeight="1" x14ac:dyDescent="0.25">
      <c r="A657" s="2"/>
      <c r="B657" s="2"/>
      <c r="C657" s="2"/>
      <c r="D657" s="2"/>
      <c r="J657" s="2"/>
      <c r="M657" s="6"/>
      <c r="P657" s="8"/>
      <c r="Q657" s="8"/>
    </row>
    <row r="658" spans="1:17" ht="13.5" customHeight="1" x14ac:dyDescent="0.25">
      <c r="A658" s="2"/>
      <c r="B658" s="2"/>
      <c r="C658" s="2"/>
      <c r="D658" s="2"/>
      <c r="J658" s="2"/>
      <c r="M658" s="6"/>
      <c r="P658" s="8"/>
      <c r="Q658" s="8"/>
    </row>
    <row r="659" spans="1:17" ht="13.5" customHeight="1" x14ac:dyDescent="0.25">
      <c r="A659" s="2"/>
      <c r="B659" s="2"/>
      <c r="C659" s="2"/>
      <c r="D659" s="2"/>
      <c r="J659" s="2"/>
      <c r="M659" s="6"/>
      <c r="P659" s="8"/>
      <c r="Q659" s="8"/>
    </row>
    <row r="660" spans="1:17" ht="13.5" customHeight="1" x14ac:dyDescent="0.25">
      <c r="A660" s="2"/>
      <c r="B660" s="2"/>
      <c r="C660" s="2"/>
      <c r="D660" s="2"/>
      <c r="J660" s="2"/>
      <c r="M660" s="6"/>
      <c r="P660" s="8"/>
      <c r="Q660" s="8"/>
    </row>
    <row r="661" spans="1:17" ht="13.5" customHeight="1" x14ac:dyDescent="0.25">
      <c r="A661" s="2"/>
      <c r="B661" s="2"/>
      <c r="C661" s="2"/>
      <c r="D661" s="2"/>
      <c r="J661" s="2"/>
      <c r="M661" s="6"/>
      <c r="P661" s="8"/>
      <c r="Q661" s="8"/>
    </row>
    <row r="662" spans="1:17" ht="13.5" customHeight="1" x14ac:dyDescent="0.25">
      <c r="A662" s="2"/>
      <c r="B662" s="2"/>
      <c r="C662" s="2"/>
      <c r="D662" s="2"/>
      <c r="J662" s="2"/>
      <c r="M662" s="6"/>
      <c r="P662" s="8"/>
      <c r="Q662" s="8"/>
    </row>
    <row r="663" spans="1:17" ht="13.5" customHeight="1" x14ac:dyDescent="0.25">
      <c r="A663" s="2"/>
      <c r="B663" s="2"/>
      <c r="C663" s="2"/>
      <c r="D663" s="2"/>
      <c r="J663" s="2"/>
      <c r="M663" s="6"/>
      <c r="P663" s="8"/>
      <c r="Q663" s="8"/>
    </row>
    <row r="664" spans="1:17" ht="13.5" customHeight="1" x14ac:dyDescent="0.25">
      <c r="A664" s="2"/>
      <c r="B664" s="2"/>
      <c r="C664" s="2"/>
      <c r="D664" s="2"/>
      <c r="J664" s="2"/>
      <c r="M664" s="6"/>
      <c r="P664" s="8"/>
      <c r="Q664" s="8"/>
    </row>
    <row r="665" spans="1:17" ht="13.5" customHeight="1" x14ac:dyDescent="0.25">
      <c r="A665" s="2"/>
      <c r="B665" s="2"/>
      <c r="C665" s="2"/>
      <c r="D665" s="2"/>
      <c r="J665" s="2"/>
      <c r="M665" s="6"/>
      <c r="P665" s="8"/>
      <c r="Q665" s="8"/>
    </row>
    <row r="666" spans="1:17" ht="13.5" customHeight="1" x14ac:dyDescent="0.25">
      <c r="A666" s="2"/>
      <c r="B666" s="2"/>
      <c r="C666" s="2"/>
      <c r="D666" s="2"/>
      <c r="J666" s="2"/>
      <c r="M666" s="6"/>
      <c r="P666" s="8"/>
      <c r="Q666" s="8"/>
    </row>
    <row r="667" spans="1:17" ht="13.5" customHeight="1" x14ac:dyDescent="0.25">
      <c r="A667" s="2"/>
      <c r="B667" s="2"/>
      <c r="C667" s="2"/>
      <c r="D667" s="2"/>
      <c r="J667" s="2"/>
      <c r="M667" s="6"/>
      <c r="P667" s="8"/>
      <c r="Q667" s="8"/>
    </row>
    <row r="668" spans="1:17" ht="13.5" customHeight="1" x14ac:dyDescent="0.25">
      <c r="A668" s="2"/>
      <c r="B668" s="2"/>
      <c r="C668" s="2"/>
      <c r="D668" s="2"/>
      <c r="J668" s="2"/>
      <c r="M668" s="6"/>
      <c r="P668" s="8"/>
      <c r="Q668" s="8"/>
    </row>
    <row r="669" spans="1:17" ht="13.5" customHeight="1" x14ac:dyDescent="0.25">
      <c r="A669" s="2"/>
      <c r="B669" s="2"/>
      <c r="C669" s="2"/>
      <c r="D669" s="2"/>
      <c r="J669" s="2"/>
      <c r="M669" s="6"/>
      <c r="P669" s="8"/>
      <c r="Q669" s="8"/>
    </row>
    <row r="670" spans="1:17" ht="13.5" customHeight="1" x14ac:dyDescent="0.25">
      <c r="A670" s="2"/>
      <c r="B670" s="2"/>
      <c r="C670" s="2"/>
      <c r="D670" s="2"/>
      <c r="J670" s="2"/>
      <c r="M670" s="6"/>
      <c r="P670" s="8"/>
      <c r="Q670" s="8"/>
    </row>
    <row r="671" spans="1:17" ht="13.5" customHeight="1" x14ac:dyDescent="0.25">
      <c r="A671" s="2"/>
      <c r="B671" s="2"/>
      <c r="C671" s="2"/>
      <c r="D671" s="2"/>
      <c r="J671" s="2"/>
      <c r="M671" s="6"/>
      <c r="P671" s="8"/>
      <c r="Q671" s="8"/>
    </row>
    <row r="672" spans="1:17" ht="13.5" customHeight="1" x14ac:dyDescent="0.25">
      <c r="A672" s="2"/>
      <c r="B672" s="2"/>
      <c r="C672" s="2"/>
      <c r="D672" s="2"/>
      <c r="J672" s="2"/>
      <c r="M672" s="6"/>
      <c r="P672" s="8"/>
      <c r="Q672" s="8"/>
    </row>
    <row r="673" spans="1:17" ht="13.5" customHeight="1" x14ac:dyDescent="0.25">
      <c r="A673" s="2"/>
      <c r="B673" s="2"/>
      <c r="C673" s="2"/>
      <c r="D673" s="2"/>
      <c r="J673" s="2"/>
      <c r="M673" s="6"/>
      <c r="P673" s="8"/>
      <c r="Q673" s="8"/>
    </row>
    <row r="674" spans="1:17" ht="13.5" customHeight="1" x14ac:dyDescent="0.25">
      <c r="A674" s="2"/>
      <c r="B674" s="2"/>
      <c r="C674" s="2"/>
      <c r="D674" s="2"/>
      <c r="J674" s="2"/>
      <c r="M674" s="6"/>
      <c r="P674" s="8"/>
      <c r="Q674" s="8"/>
    </row>
    <row r="675" spans="1:17" ht="13.5" customHeight="1" x14ac:dyDescent="0.25">
      <c r="A675" s="2"/>
      <c r="B675" s="2"/>
      <c r="C675" s="2"/>
      <c r="D675" s="2"/>
      <c r="J675" s="2"/>
      <c r="M675" s="6"/>
      <c r="P675" s="8"/>
      <c r="Q675" s="8"/>
    </row>
    <row r="676" spans="1:17" ht="13.5" customHeight="1" x14ac:dyDescent="0.25">
      <c r="A676" s="2"/>
      <c r="B676" s="2"/>
      <c r="C676" s="2"/>
      <c r="D676" s="2"/>
      <c r="J676" s="2"/>
      <c r="M676" s="6"/>
      <c r="P676" s="8"/>
      <c r="Q676" s="8"/>
    </row>
    <row r="677" spans="1:17" ht="13.5" customHeight="1" x14ac:dyDescent="0.25">
      <c r="A677" s="2"/>
      <c r="B677" s="2"/>
      <c r="C677" s="2"/>
      <c r="D677" s="2"/>
      <c r="J677" s="2"/>
      <c r="M677" s="6"/>
      <c r="P677" s="8"/>
      <c r="Q677" s="8"/>
    </row>
    <row r="678" spans="1:17" ht="13.5" customHeight="1" x14ac:dyDescent="0.25">
      <c r="A678" s="2"/>
      <c r="B678" s="2"/>
      <c r="C678" s="2"/>
      <c r="D678" s="2"/>
      <c r="J678" s="2"/>
      <c r="M678" s="6"/>
      <c r="P678" s="8"/>
      <c r="Q678" s="8"/>
    </row>
    <row r="679" spans="1:17" ht="13.5" customHeight="1" x14ac:dyDescent="0.25">
      <c r="A679" s="2"/>
      <c r="B679" s="2"/>
      <c r="C679" s="2"/>
      <c r="D679" s="2"/>
      <c r="J679" s="2"/>
      <c r="M679" s="6"/>
      <c r="P679" s="8"/>
      <c r="Q679" s="8"/>
    </row>
    <row r="680" spans="1:17" ht="13.5" customHeight="1" x14ac:dyDescent="0.25">
      <c r="A680" s="2"/>
      <c r="B680" s="2"/>
      <c r="C680" s="2"/>
      <c r="D680" s="2"/>
      <c r="J680" s="2"/>
      <c r="M680" s="6"/>
      <c r="P680" s="8"/>
      <c r="Q680" s="8"/>
    </row>
    <row r="681" spans="1:17" ht="13.5" customHeight="1" x14ac:dyDescent="0.25">
      <c r="A681" s="2"/>
      <c r="B681" s="2"/>
      <c r="C681" s="2"/>
      <c r="D681" s="2"/>
      <c r="J681" s="2"/>
      <c r="M681" s="6"/>
      <c r="P681" s="8"/>
      <c r="Q681" s="8"/>
    </row>
    <row r="682" spans="1:17" ht="13.5" customHeight="1" x14ac:dyDescent="0.25">
      <c r="A682" s="2"/>
      <c r="B682" s="2"/>
      <c r="C682" s="2"/>
      <c r="D682" s="2"/>
      <c r="J682" s="2"/>
      <c r="M682" s="6"/>
      <c r="P682" s="8"/>
      <c r="Q682" s="8"/>
    </row>
    <row r="683" spans="1:17" ht="13.5" customHeight="1" x14ac:dyDescent="0.25">
      <c r="A683" s="2"/>
      <c r="B683" s="2"/>
      <c r="C683" s="2"/>
      <c r="D683" s="2"/>
      <c r="J683" s="2"/>
      <c r="M683" s="6"/>
      <c r="P683" s="8"/>
      <c r="Q683" s="8"/>
    </row>
    <row r="684" spans="1:17" ht="13.5" customHeight="1" x14ac:dyDescent="0.25">
      <c r="A684" s="2"/>
      <c r="B684" s="2"/>
      <c r="C684" s="2"/>
      <c r="D684" s="2"/>
      <c r="J684" s="2"/>
      <c r="M684" s="6"/>
      <c r="P684" s="8"/>
      <c r="Q684" s="8"/>
    </row>
    <row r="685" spans="1:17" ht="13.5" customHeight="1" x14ac:dyDescent="0.25">
      <c r="A685" s="2"/>
      <c r="B685" s="2"/>
      <c r="C685" s="2"/>
      <c r="D685" s="2"/>
      <c r="J685" s="2"/>
      <c r="M685" s="6"/>
      <c r="P685" s="8"/>
      <c r="Q685" s="8"/>
    </row>
    <row r="686" spans="1:17" ht="13.5" customHeight="1" x14ac:dyDescent="0.25">
      <c r="A686" s="2"/>
      <c r="B686" s="2"/>
      <c r="C686" s="2"/>
      <c r="D686" s="2"/>
      <c r="J686" s="2"/>
      <c r="M686" s="6"/>
      <c r="P686" s="8"/>
      <c r="Q686" s="8"/>
    </row>
    <row r="687" spans="1:17" ht="13.5" customHeight="1" x14ac:dyDescent="0.25">
      <c r="A687" s="2"/>
      <c r="B687" s="2"/>
      <c r="C687" s="2"/>
      <c r="D687" s="2"/>
      <c r="J687" s="2"/>
      <c r="M687" s="6"/>
      <c r="P687" s="8"/>
      <c r="Q687" s="8"/>
    </row>
    <row r="688" spans="1:17" ht="13.5" customHeight="1" x14ac:dyDescent="0.25">
      <c r="A688" s="2"/>
      <c r="B688" s="2"/>
      <c r="C688" s="2"/>
      <c r="D688" s="2"/>
      <c r="J688" s="2"/>
      <c r="M688" s="6"/>
      <c r="P688" s="8"/>
      <c r="Q688" s="8"/>
    </row>
    <row r="689" spans="1:17" ht="13.5" customHeight="1" x14ac:dyDescent="0.25">
      <c r="A689" s="2"/>
      <c r="B689" s="2"/>
      <c r="C689" s="2"/>
      <c r="D689" s="2"/>
      <c r="J689" s="2"/>
      <c r="M689" s="6"/>
      <c r="P689" s="8"/>
      <c r="Q689" s="8"/>
    </row>
    <row r="690" spans="1:17" ht="13.5" customHeight="1" x14ac:dyDescent="0.25">
      <c r="A690" s="2"/>
      <c r="B690" s="2"/>
      <c r="C690" s="2"/>
      <c r="D690" s="2"/>
      <c r="J690" s="2"/>
      <c r="M690" s="6"/>
      <c r="P690" s="8"/>
      <c r="Q690" s="8"/>
    </row>
    <row r="691" spans="1:17" ht="13.5" customHeight="1" x14ac:dyDescent="0.25">
      <c r="A691" s="2"/>
      <c r="B691" s="2"/>
      <c r="C691" s="2"/>
      <c r="D691" s="2"/>
      <c r="J691" s="2"/>
      <c r="M691" s="6"/>
      <c r="P691" s="8"/>
      <c r="Q691" s="8"/>
    </row>
    <row r="692" spans="1:17" ht="13.5" customHeight="1" x14ac:dyDescent="0.25">
      <c r="A692" s="2"/>
      <c r="B692" s="2"/>
      <c r="C692" s="2"/>
      <c r="D692" s="2"/>
      <c r="J692" s="2"/>
      <c r="M692" s="6"/>
      <c r="P692" s="8"/>
      <c r="Q692" s="8"/>
    </row>
    <row r="693" spans="1:17" ht="13.5" customHeight="1" x14ac:dyDescent="0.25">
      <c r="A693" s="2"/>
      <c r="B693" s="2"/>
      <c r="C693" s="2"/>
      <c r="D693" s="2"/>
      <c r="J693" s="2"/>
      <c r="M693" s="6"/>
      <c r="P693" s="8"/>
      <c r="Q693" s="8"/>
    </row>
    <row r="694" spans="1:17" ht="13.5" customHeight="1" x14ac:dyDescent="0.25">
      <c r="A694" s="2"/>
      <c r="B694" s="2"/>
      <c r="C694" s="2"/>
      <c r="D694" s="2"/>
      <c r="J694" s="2"/>
      <c r="M694" s="6"/>
      <c r="P694" s="8"/>
      <c r="Q694" s="8"/>
    </row>
    <row r="695" spans="1:17" ht="13.5" customHeight="1" x14ac:dyDescent="0.25">
      <c r="A695" s="2"/>
      <c r="B695" s="2"/>
      <c r="C695" s="2"/>
      <c r="D695" s="2"/>
      <c r="J695" s="2"/>
      <c r="M695" s="6"/>
      <c r="P695" s="8"/>
      <c r="Q695" s="8"/>
    </row>
    <row r="696" spans="1:17" ht="13.5" customHeight="1" x14ac:dyDescent="0.25">
      <c r="A696" s="2"/>
      <c r="B696" s="2"/>
      <c r="C696" s="2"/>
      <c r="D696" s="2"/>
      <c r="J696" s="2"/>
      <c r="M696" s="6"/>
      <c r="P696" s="8"/>
      <c r="Q696" s="8"/>
    </row>
    <row r="697" spans="1:17" ht="13.5" customHeight="1" x14ac:dyDescent="0.25">
      <c r="A697" s="2"/>
      <c r="B697" s="2"/>
      <c r="C697" s="2"/>
      <c r="D697" s="2"/>
      <c r="J697" s="2"/>
      <c r="M697" s="6"/>
      <c r="P697" s="8"/>
      <c r="Q697" s="8"/>
    </row>
    <row r="698" spans="1:17" ht="13.5" customHeight="1" x14ac:dyDescent="0.25">
      <c r="A698" s="2"/>
      <c r="B698" s="2"/>
      <c r="C698" s="2"/>
      <c r="D698" s="2"/>
      <c r="J698" s="2"/>
      <c r="M698" s="6"/>
      <c r="P698" s="8"/>
      <c r="Q698" s="8"/>
    </row>
    <row r="699" spans="1:17" ht="13.5" customHeight="1" x14ac:dyDescent="0.25">
      <c r="A699" s="2"/>
      <c r="B699" s="2"/>
      <c r="C699" s="2"/>
      <c r="D699" s="2"/>
      <c r="J699" s="2"/>
      <c r="M699" s="6"/>
      <c r="P699" s="8"/>
      <c r="Q699" s="8"/>
    </row>
    <row r="700" spans="1:17" ht="13.5" customHeight="1" x14ac:dyDescent="0.25">
      <c r="A700" s="2"/>
      <c r="B700" s="2"/>
      <c r="C700" s="2"/>
      <c r="D700" s="2"/>
      <c r="J700" s="2"/>
      <c r="M700" s="6"/>
      <c r="P700" s="8"/>
      <c r="Q700" s="8"/>
    </row>
    <row r="701" spans="1:17" ht="13.5" customHeight="1" x14ac:dyDescent="0.25">
      <c r="A701" s="2"/>
      <c r="B701" s="2"/>
      <c r="C701" s="2"/>
      <c r="D701" s="2"/>
      <c r="J701" s="2"/>
      <c r="M701" s="6"/>
      <c r="P701" s="8"/>
      <c r="Q701" s="8"/>
    </row>
    <row r="702" spans="1:17" ht="13.5" customHeight="1" x14ac:dyDescent="0.25">
      <c r="A702" s="2"/>
      <c r="B702" s="2"/>
      <c r="C702" s="2"/>
      <c r="D702" s="2"/>
      <c r="J702" s="2"/>
      <c r="M702" s="6"/>
      <c r="P702" s="8"/>
      <c r="Q702" s="8"/>
    </row>
    <row r="703" spans="1:17" ht="13.5" customHeight="1" x14ac:dyDescent="0.25">
      <c r="A703" s="2"/>
      <c r="B703" s="2"/>
      <c r="C703" s="2"/>
      <c r="D703" s="2"/>
      <c r="J703" s="2"/>
      <c r="M703" s="6"/>
      <c r="P703" s="8"/>
      <c r="Q703" s="8"/>
    </row>
    <row r="704" spans="1:17" ht="13.5" customHeight="1" x14ac:dyDescent="0.25">
      <c r="A704" s="2"/>
      <c r="B704" s="2"/>
      <c r="C704" s="2"/>
      <c r="D704" s="2"/>
      <c r="J704" s="2"/>
      <c r="M704" s="6"/>
      <c r="P704" s="8"/>
      <c r="Q704" s="8"/>
    </row>
    <row r="705" spans="1:17" ht="13.5" customHeight="1" x14ac:dyDescent="0.25">
      <c r="A705" s="2"/>
      <c r="B705" s="2"/>
      <c r="C705" s="2"/>
      <c r="D705" s="2"/>
      <c r="J705" s="2"/>
      <c r="M705" s="6"/>
      <c r="P705" s="8"/>
      <c r="Q705" s="8"/>
    </row>
    <row r="706" spans="1:17" ht="13.5" customHeight="1" x14ac:dyDescent="0.25">
      <c r="A706" s="2"/>
      <c r="B706" s="2"/>
      <c r="C706" s="2"/>
      <c r="D706" s="2"/>
      <c r="J706" s="2"/>
      <c r="M706" s="6"/>
      <c r="P706" s="8"/>
      <c r="Q706" s="8"/>
    </row>
    <row r="707" spans="1:17" ht="13.5" customHeight="1" x14ac:dyDescent="0.25">
      <c r="A707" s="2"/>
      <c r="B707" s="2"/>
      <c r="C707" s="2"/>
      <c r="D707" s="2"/>
      <c r="J707" s="2"/>
      <c r="M707" s="6"/>
      <c r="P707" s="8"/>
      <c r="Q707" s="8"/>
    </row>
    <row r="708" spans="1:17" ht="13.5" customHeight="1" x14ac:dyDescent="0.25">
      <c r="A708" s="2"/>
      <c r="B708" s="2"/>
      <c r="C708" s="2"/>
      <c r="D708" s="2"/>
      <c r="J708" s="2"/>
      <c r="M708" s="6"/>
      <c r="P708" s="8"/>
      <c r="Q708" s="8"/>
    </row>
    <row r="709" spans="1:17" ht="13.5" customHeight="1" x14ac:dyDescent="0.25">
      <c r="A709" s="2"/>
      <c r="B709" s="2"/>
      <c r="C709" s="2"/>
      <c r="D709" s="2"/>
      <c r="J709" s="2"/>
      <c r="M709" s="6"/>
      <c r="P709" s="8"/>
      <c r="Q709" s="8"/>
    </row>
    <row r="710" spans="1:17" ht="13.5" customHeight="1" x14ac:dyDescent="0.25">
      <c r="A710" s="2"/>
      <c r="B710" s="2"/>
      <c r="C710" s="2"/>
      <c r="D710" s="2"/>
      <c r="J710" s="2"/>
      <c r="M710" s="6"/>
      <c r="P710" s="8"/>
      <c r="Q710" s="8"/>
    </row>
    <row r="711" spans="1:17" ht="13.5" customHeight="1" x14ac:dyDescent="0.25">
      <c r="A711" s="2"/>
      <c r="B711" s="2"/>
      <c r="C711" s="2"/>
      <c r="D711" s="2"/>
      <c r="J711" s="2"/>
      <c r="M711" s="6"/>
      <c r="P711" s="8"/>
      <c r="Q711" s="8"/>
    </row>
    <row r="712" spans="1:17" ht="13.5" customHeight="1" x14ac:dyDescent="0.25">
      <c r="A712" s="2"/>
      <c r="B712" s="2"/>
      <c r="C712" s="2"/>
      <c r="D712" s="2"/>
      <c r="J712" s="2"/>
      <c r="M712" s="6"/>
      <c r="P712" s="8"/>
      <c r="Q712" s="8"/>
    </row>
    <row r="713" spans="1:17" ht="13.5" customHeight="1" x14ac:dyDescent="0.25">
      <c r="A713" s="2"/>
      <c r="B713" s="2"/>
      <c r="C713" s="2"/>
      <c r="D713" s="2"/>
      <c r="J713" s="2"/>
      <c r="M713" s="6"/>
      <c r="P713" s="8"/>
      <c r="Q713" s="8"/>
    </row>
    <row r="714" spans="1:17" ht="13.5" customHeight="1" x14ac:dyDescent="0.25">
      <c r="A714" s="2"/>
      <c r="B714" s="2"/>
      <c r="C714" s="2"/>
      <c r="D714" s="2"/>
      <c r="J714" s="2"/>
      <c r="M714" s="6"/>
      <c r="P714" s="8"/>
      <c r="Q714" s="8"/>
    </row>
    <row r="715" spans="1:17" ht="13.5" customHeight="1" x14ac:dyDescent="0.25">
      <c r="A715" s="2"/>
      <c r="B715" s="2"/>
      <c r="C715" s="2"/>
      <c r="D715" s="2"/>
      <c r="J715" s="2"/>
      <c r="M715" s="6"/>
      <c r="P715" s="8"/>
      <c r="Q715" s="8"/>
    </row>
    <row r="716" spans="1:17" ht="13.5" customHeight="1" x14ac:dyDescent="0.25">
      <c r="A716" s="2"/>
      <c r="B716" s="2"/>
      <c r="C716" s="2"/>
      <c r="D716" s="2"/>
      <c r="J716" s="2"/>
      <c r="M716" s="6"/>
      <c r="P716" s="8"/>
      <c r="Q716" s="8"/>
    </row>
    <row r="717" spans="1:17" ht="13.5" customHeight="1" x14ac:dyDescent="0.25">
      <c r="A717" s="2"/>
      <c r="B717" s="2"/>
      <c r="C717" s="2"/>
      <c r="D717" s="2"/>
      <c r="J717" s="2"/>
      <c r="M717" s="6"/>
      <c r="P717" s="8"/>
      <c r="Q717" s="8"/>
    </row>
    <row r="718" spans="1:17" ht="13.5" customHeight="1" x14ac:dyDescent="0.25">
      <c r="A718" s="2"/>
      <c r="B718" s="2"/>
      <c r="C718" s="2"/>
      <c r="D718" s="2"/>
      <c r="J718" s="2"/>
      <c r="M718" s="6"/>
      <c r="P718" s="8"/>
      <c r="Q718" s="8"/>
    </row>
    <row r="719" spans="1:17" ht="13.5" customHeight="1" x14ac:dyDescent="0.25">
      <c r="A719" s="2"/>
      <c r="B719" s="2"/>
      <c r="C719" s="2"/>
      <c r="D719" s="2"/>
      <c r="J719" s="2"/>
      <c r="M719" s="6"/>
      <c r="P719" s="8"/>
      <c r="Q719" s="8"/>
    </row>
    <row r="720" spans="1:17" ht="13.5" customHeight="1" x14ac:dyDescent="0.25">
      <c r="A720" s="2"/>
      <c r="B720" s="2"/>
      <c r="C720" s="2"/>
      <c r="D720" s="2"/>
      <c r="J720" s="2"/>
      <c r="M720" s="6"/>
      <c r="P720" s="8"/>
      <c r="Q720" s="8"/>
    </row>
    <row r="721" spans="1:17" ht="13.5" customHeight="1" x14ac:dyDescent="0.25">
      <c r="A721" s="2"/>
      <c r="B721" s="2"/>
      <c r="C721" s="2"/>
      <c r="D721" s="2"/>
      <c r="J721" s="2"/>
      <c r="M721" s="6"/>
      <c r="P721" s="8"/>
      <c r="Q721" s="8"/>
    </row>
    <row r="722" spans="1:17" ht="13.5" customHeight="1" x14ac:dyDescent="0.25">
      <c r="A722" s="2"/>
      <c r="B722" s="2"/>
      <c r="C722" s="2"/>
      <c r="D722" s="2"/>
      <c r="J722" s="2"/>
      <c r="M722" s="6"/>
      <c r="P722" s="8"/>
      <c r="Q722" s="8"/>
    </row>
    <row r="723" spans="1:17" ht="13.5" customHeight="1" x14ac:dyDescent="0.25">
      <c r="A723" s="2"/>
      <c r="B723" s="2"/>
      <c r="C723" s="2"/>
      <c r="D723" s="2"/>
      <c r="J723" s="2"/>
      <c r="M723" s="6"/>
      <c r="P723" s="8"/>
      <c r="Q723" s="8"/>
    </row>
    <row r="724" spans="1:17" ht="13.5" customHeight="1" x14ac:dyDescent="0.25">
      <c r="A724" s="2"/>
      <c r="B724" s="2"/>
      <c r="C724" s="2"/>
      <c r="D724" s="2"/>
      <c r="J724" s="2"/>
      <c r="M724" s="6"/>
      <c r="P724" s="8"/>
      <c r="Q724" s="8"/>
    </row>
    <row r="725" spans="1:17" ht="13.5" customHeight="1" x14ac:dyDescent="0.25">
      <c r="A725" s="2"/>
      <c r="B725" s="2"/>
      <c r="C725" s="2"/>
      <c r="D725" s="2"/>
      <c r="J725" s="2"/>
      <c r="M725" s="6"/>
      <c r="P725" s="8"/>
      <c r="Q725" s="8"/>
    </row>
    <row r="726" spans="1:17" ht="13.5" customHeight="1" x14ac:dyDescent="0.25">
      <c r="A726" s="2"/>
      <c r="B726" s="2"/>
      <c r="C726" s="2"/>
      <c r="D726" s="2"/>
      <c r="J726" s="2"/>
      <c r="M726" s="6"/>
      <c r="P726" s="8"/>
      <c r="Q726" s="8"/>
    </row>
    <row r="727" spans="1:17" ht="13.5" customHeight="1" x14ac:dyDescent="0.25">
      <c r="A727" s="2"/>
      <c r="B727" s="2"/>
      <c r="C727" s="2"/>
      <c r="D727" s="2"/>
      <c r="J727" s="2"/>
      <c r="M727" s="6"/>
      <c r="P727" s="8"/>
      <c r="Q727" s="8"/>
    </row>
    <row r="728" spans="1:17" ht="13.5" customHeight="1" x14ac:dyDescent="0.25">
      <c r="A728" s="2"/>
      <c r="B728" s="2"/>
      <c r="C728" s="2"/>
      <c r="D728" s="2"/>
      <c r="J728" s="2"/>
      <c r="M728" s="6"/>
      <c r="P728" s="8"/>
      <c r="Q728" s="8"/>
    </row>
    <row r="729" spans="1:17" ht="13.5" customHeight="1" x14ac:dyDescent="0.25">
      <c r="A729" s="2"/>
      <c r="B729" s="2"/>
      <c r="C729" s="2"/>
      <c r="D729" s="2"/>
      <c r="J729" s="2"/>
      <c r="M729" s="6"/>
      <c r="P729" s="8"/>
      <c r="Q729" s="8"/>
    </row>
    <row r="730" spans="1:17" ht="13.5" customHeight="1" x14ac:dyDescent="0.25">
      <c r="A730" s="2"/>
      <c r="B730" s="2"/>
      <c r="C730" s="2"/>
      <c r="D730" s="2"/>
      <c r="J730" s="2"/>
      <c r="M730" s="6"/>
      <c r="P730" s="8"/>
      <c r="Q730" s="8"/>
    </row>
    <row r="731" spans="1:17" ht="13.5" customHeight="1" x14ac:dyDescent="0.25">
      <c r="A731" s="2"/>
      <c r="B731" s="2"/>
      <c r="C731" s="2"/>
      <c r="D731" s="2"/>
      <c r="J731" s="2"/>
      <c r="M731" s="6"/>
      <c r="P731" s="8"/>
      <c r="Q731" s="8"/>
    </row>
    <row r="732" spans="1:17" ht="13.5" customHeight="1" x14ac:dyDescent="0.25">
      <c r="A732" s="2"/>
      <c r="B732" s="2"/>
      <c r="C732" s="2"/>
      <c r="D732" s="2"/>
      <c r="J732" s="2"/>
      <c r="M732" s="6"/>
      <c r="P732" s="8"/>
      <c r="Q732" s="8"/>
    </row>
    <row r="733" spans="1:17" ht="13.5" customHeight="1" x14ac:dyDescent="0.25">
      <c r="A733" s="2"/>
      <c r="B733" s="2"/>
      <c r="C733" s="2"/>
      <c r="D733" s="2"/>
      <c r="J733" s="2"/>
      <c r="M733" s="6"/>
      <c r="P733" s="8"/>
      <c r="Q733" s="8"/>
    </row>
    <row r="734" spans="1:17" ht="13.5" customHeight="1" x14ac:dyDescent="0.25">
      <c r="A734" s="2"/>
      <c r="B734" s="2"/>
      <c r="C734" s="2"/>
      <c r="D734" s="2"/>
      <c r="J734" s="2"/>
      <c r="M734" s="6"/>
      <c r="P734" s="8"/>
      <c r="Q734" s="8"/>
    </row>
    <row r="735" spans="1:17" ht="13.5" customHeight="1" x14ac:dyDescent="0.25">
      <c r="A735" s="2"/>
      <c r="B735" s="2"/>
      <c r="C735" s="2"/>
      <c r="D735" s="2"/>
      <c r="J735" s="2"/>
      <c r="M735" s="6"/>
      <c r="P735" s="8"/>
      <c r="Q735" s="8"/>
    </row>
    <row r="736" spans="1:17" ht="13.5" customHeight="1" x14ac:dyDescent="0.25">
      <c r="A736" s="2"/>
      <c r="B736" s="2"/>
      <c r="C736" s="2"/>
      <c r="D736" s="2"/>
      <c r="J736" s="2"/>
      <c r="M736" s="6"/>
      <c r="P736" s="8"/>
      <c r="Q736" s="8"/>
    </row>
    <row r="737" spans="1:17" ht="13.5" customHeight="1" x14ac:dyDescent="0.25">
      <c r="A737" s="2"/>
      <c r="B737" s="2"/>
      <c r="C737" s="2"/>
      <c r="D737" s="2"/>
      <c r="J737" s="2"/>
      <c r="M737" s="6"/>
      <c r="P737" s="8"/>
      <c r="Q737" s="8"/>
    </row>
    <row r="738" spans="1:17" ht="13.5" customHeight="1" x14ac:dyDescent="0.25">
      <c r="A738" s="2"/>
      <c r="B738" s="2"/>
      <c r="C738" s="2"/>
      <c r="D738" s="2"/>
      <c r="J738" s="2"/>
      <c r="M738" s="6"/>
      <c r="P738" s="8"/>
      <c r="Q738" s="8"/>
    </row>
    <row r="739" spans="1:17" ht="13.5" customHeight="1" x14ac:dyDescent="0.25">
      <c r="A739" s="2"/>
      <c r="B739" s="2"/>
      <c r="C739" s="2"/>
      <c r="D739" s="2"/>
      <c r="J739" s="2"/>
      <c r="M739" s="6"/>
      <c r="P739" s="8"/>
      <c r="Q739" s="8"/>
    </row>
    <row r="740" spans="1:17" ht="13.5" customHeight="1" x14ac:dyDescent="0.25">
      <c r="A740" s="2"/>
      <c r="B740" s="2"/>
      <c r="C740" s="2"/>
      <c r="D740" s="2"/>
      <c r="J740" s="2"/>
      <c r="M740" s="6"/>
      <c r="P740" s="8"/>
      <c r="Q740" s="8"/>
    </row>
    <row r="741" spans="1:17" ht="13.5" customHeight="1" x14ac:dyDescent="0.25">
      <c r="A741" s="2"/>
      <c r="B741" s="2"/>
      <c r="C741" s="2"/>
      <c r="D741" s="2"/>
      <c r="J741" s="2"/>
      <c r="M741" s="6"/>
      <c r="P741" s="8"/>
      <c r="Q741" s="8"/>
    </row>
    <row r="742" spans="1:17" ht="13.5" customHeight="1" x14ac:dyDescent="0.25">
      <c r="A742" s="2"/>
      <c r="B742" s="2"/>
      <c r="C742" s="2"/>
      <c r="D742" s="2"/>
      <c r="J742" s="2"/>
      <c r="M742" s="6"/>
      <c r="P742" s="8"/>
      <c r="Q742" s="8"/>
    </row>
    <row r="743" spans="1:17" ht="13.5" customHeight="1" x14ac:dyDescent="0.25">
      <c r="A743" s="2"/>
      <c r="B743" s="2"/>
      <c r="C743" s="2"/>
      <c r="D743" s="2"/>
      <c r="J743" s="2"/>
      <c r="M743" s="6"/>
      <c r="P743" s="8"/>
      <c r="Q743" s="8"/>
    </row>
    <row r="744" spans="1:17" ht="13.5" customHeight="1" x14ac:dyDescent="0.25">
      <c r="A744" s="2"/>
      <c r="B744" s="2"/>
      <c r="C744" s="2"/>
      <c r="D744" s="2"/>
      <c r="J744" s="2"/>
      <c r="M744" s="6"/>
      <c r="P744" s="8"/>
      <c r="Q744" s="8"/>
    </row>
    <row r="745" spans="1:17" ht="13.5" customHeight="1" x14ac:dyDescent="0.25">
      <c r="A745" s="2"/>
      <c r="B745" s="2"/>
      <c r="C745" s="2"/>
      <c r="D745" s="2"/>
      <c r="J745" s="2"/>
      <c r="M745" s="6"/>
      <c r="P745" s="8"/>
      <c r="Q745" s="8"/>
    </row>
    <row r="746" spans="1:17" ht="13.5" customHeight="1" x14ac:dyDescent="0.25">
      <c r="A746" s="2"/>
      <c r="B746" s="2"/>
      <c r="C746" s="2"/>
      <c r="D746" s="2"/>
      <c r="J746" s="2"/>
      <c r="M746" s="6"/>
      <c r="P746" s="8"/>
      <c r="Q746" s="8"/>
    </row>
    <row r="747" spans="1:17" ht="13.5" customHeight="1" x14ac:dyDescent="0.25">
      <c r="A747" s="2"/>
      <c r="B747" s="2"/>
      <c r="C747" s="2"/>
      <c r="D747" s="2"/>
      <c r="J747" s="2"/>
      <c r="M747" s="6"/>
      <c r="P747" s="8"/>
      <c r="Q747" s="8"/>
    </row>
    <row r="748" spans="1:17" ht="13.5" customHeight="1" x14ac:dyDescent="0.25">
      <c r="A748" s="2"/>
      <c r="B748" s="2"/>
      <c r="C748" s="2"/>
      <c r="D748" s="2"/>
      <c r="J748" s="2"/>
      <c r="M748" s="6"/>
      <c r="P748" s="8"/>
      <c r="Q748" s="8"/>
    </row>
    <row r="749" spans="1:17" ht="13.5" customHeight="1" x14ac:dyDescent="0.25">
      <c r="A749" s="2"/>
      <c r="B749" s="2"/>
      <c r="C749" s="2"/>
      <c r="D749" s="2"/>
      <c r="J749" s="2"/>
      <c r="M749" s="6"/>
      <c r="P749" s="8"/>
      <c r="Q749" s="8"/>
    </row>
    <row r="750" spans="1:17" ht="13.5" customHeight="1" x14ac:dyDescent="0.25">
      <c r="A750" s="2"/>
      <c r="B750" s="2"/>
      <c r="C750" s="2"/>
      <c r="D750" s="2"/>
      <c r="J750" s="2"/>
      <c r="M750" s="6"/>
      <c r="P750" s="8"/>
      <c r="Q750" s="8"/>
    </row>
    <row r="751" spans="1:17" ht="13.5" customHeight="1" x14ac:dyDescent="0.25">
      <c r="A751" s="2"/>
      <c r="B751" s="2"/>
      <c r="C751" s="2"/>
      <c r="D751" s="2"/>
      <c r="J751" s="2"/>
      <c r="M751" s="6"/>
      <c r="P751" s="8"/>
      <c r="Q751" s="8"/>
    </row>
    <row r="752" spans="1:17" ht="13.5" customHeight="1" x14ac:dyDescent="0.25">
      <c r="A752" s="2"/>
      <c r="B752" s="2"/>
      <c r="C752" s="2"/>
      <c r="D752" s="2"/>
      <c r="J752" s="2"/>
      <c r="M752" s="6"/>
      <c r="P752" s="8"/>
      <c r="Q752" s="8"/>
    </row>
    <row r="753" spans="1:17" ht="13.5" customHeight="1" x14ac:dyDescent="0.25">
      <c r="A753" s="2"/>
      <c r="B753" s="2"/>
      <c r="C753" s="2"/>
      <c r="D753" s="2"/>
      <c r="J753" s="2"/>
      <c r="M753" s="6"/>
      <c r="P753" s="8"/>
      <c r="Q753" s="8"/>
    </row>
    <row r="754" spans="1:17" ht="13.5" customHeight="1" x14ac:dyDescent="0.25">
      <c r="A754" s="2"/>
      <c r="B754" s="2"/>
      <c r="C754" s="2"/>
      <c r="D754" s="2"/>
      <c r="J754" s="2"/>
      <c r="M754" s="6"/>
      <c r="P754" s="8"/>
      <c r="Q754" s="8"/>
    </row>
    <row r="755" spans="1:17" ht="13.5" customHeight="1" x14ac:dyDescent="0.25">
      <c r="A755" s="2"/>
      <c r="B755" s="2"/>
      <c r="C755" s="2"/>
      <c r="D755" s="2"/>
      <c r="J755" s="2"/>
      <c r="M755" s="6"/>
      <c r="P755" s="8"/>
      <c r="Q755" s="8"/>
    </row>
    <row r="756" spans="1:17" ht="13.5" customHeight="1" x14ac:dyDescent="0.25">
      <c r="A756" s="2"/>
      <c r="B756" s="2"/>
      <c r="C756" s="2"/>
      <c r="D756" s="2"/>
      <c r="J756" s="2"/>
      <c r="M756" s="6"/>
      <c r="P756" s="8"/>
      <c r="Q756" s="8"/>
    </row>
    <row r="757" spans="1:17" ht="13.5" customHeight="1" x14ac:dyDescent="0.25">
      <c r="A757" s="2"/>
      <c r="B757" s="2"/>
      <c r="C757" s="2"/>
      <c r="D757" s="2"/>
      <c r="J757" s="2"/>
      <c r="M757" s="6"/>
      <c r="P757" s="8"/>
      <c r="Q757" s="8"/>
    </row>
    <row r="758" spans="1:17" ht="13.5" customHeight="1" x14ac:dyDescent="0.25">
      <c r="A758" s="2"/>
      <c r="B758" s="2"/>
      <c r="C758" s="2"/>
      <c r="D758" s="2"/>
      <c r="J758" s="2"/>
      <c r="M758" s="6"/>
      <c r="P758" s="8"/>
      <c r="Q758" s="8"/>
    </row>
    <row r="759" spans="1:17" ht="13.5" customHeight="1" x14ac:dyDescent="0.25">
      <c r="A759" s="2"/>
      <c r="B759" s="2"/>
      <c r="C759" s="2"/>
      <c r="D759" s="2"/>
      <c r="J759" s="2"/>
      <c r="M759" s="6"/>
      <c r="P759" s="8"/>
      <c r="Q759" s="8"/>
    </row>
    <row r="760" spans="1:17" ht="13.5" customHeight="1" x14ac:dyDescent="0.25">
      <c r="A760" s="2"/>
      <c r="B760" s="2"/>
      <c r="C760" s="2"/>
      <c r="D760" s="2"/>
      <c r="J760" s="2"/>
      <c r="M760" s="6"/>
      <c r="P760" s="8"/>
      <c r="Q760" s="8"/>
    </row>
    <row r="761" spans="1:17" ht="13.5" customHeight="1" x14ac:dyDescent="0.25">
      <c r="A761" s="2"/>
      <c r="B761" s="2"/>
      <c r="C761" s="2"/>
      <c r="D761" s="2"/>
      <c r="J761" s="2"/>
      <c r="M761" s="6"/>
      <c r="P761" s="8"/>
      <c r="Q761" s="8"/>
    </row>
    <row r="762" spans="1:17" ht="13.5" customHeight="1" x14ac:dyDescent="0.25">
      <c r="A762" s="2"/>
      <c r="B762" s="2"/>
      <c r="C762" s="2"/>
      <c r="D762" s="2"/>
      <c r="J762" s="2"/>
      <c r="M762" s="6"/>
      <c r="P762" s="8"/>
      <c r="Q762" s="8"/>
    </row>
    <row r="763" spans="1:17" ht="13.5" customHeight="1" x14ac:dyDescent="0.25">
      <c r="A763" s="2"/>
      <c r="B763" s="2"/>
      <c r="C763" s="2"/>
      <c r="D763" s="2"/>
      <c r="J763" s="2"/>
      <c r="M763" s="6"/>
      <c r="P763" s="8"/>
      <c r="Q763" s="8"/>
    </row>
    <row r="764" spans="1:17" ht="13.5" customHeight="1" x14ac:dyDescent="0.25">
      <c r="A764" s="2"/>
      <c r="B764" s="2"/>
      <c r="C764" s="2"/>
      <c r="D764" s="2"/>
      <c r="J764" s="2"/>
      <c r="M764" s="6"/>
      <c r="P764" s="8"/>
      <c r="Q764" s="8"/>
    </row>
    <row r="765" spans="1:17" ht="13.5" customHeight="1" x14ac:dyDescent="0.25">
      <c r="A765" s="2"/>
      <c r="B765" s="2"/>
      <c r="C765" s="2"/>
      <c r="D765" s="2"/>
      <c r="J765" s="2"/>
      <c r="M765" s="6"/>
      <c r="P765" s="8"/>
      <c r="Q765" s="8"/>
    </row>
    <row r="766" spans="1:17" ht="13.5" customHeight="1" x14ac:dyDescent="0.25">
      <c r="A766" s="2"/>
      <c r="B766" s="2"/>
      <c r="C766" s="2"/>
      <c r="D766" s="2"/>
      <c r="J766" s="2"/>
      <c r="M766" s="6"/>
      <c r="P766" s="8"/>
      <c r="Q766" s="8"/>
    </row>
    <row r="767" spans="1:17" ht="13.5" customHeight="1" x14ac:dyDescent="0.25">
      <c r="A767" s="2"/>
      <c r="B767" s="2"/>
      <c r="C767" s="2"/>
      <c r="D767" s="2"/>
      <c r="J767" s="2"/>
      <c r="M767" s="6"/>
      <c r="P767" s="8"/>
      <c r="Q767" s="8"/>
    </row>
    <row r="768" spans="1:17" ht="13.5" customHeight="1" x14ac:dyDescent="0.25">
      <c r="A768" s="2"/>
      <c r="B768" s="2"/>
      <c r="C768" s="2"/>
      <c r="D768" s="2"/>
      <c r="J768" s="2"/>
      <c r="M768" s="6"/>
      <c r="P768" s="8"/>
      <c r="Q768" s="8"/>
    </row>
    <row r="769" spans="1:17" ht="13.5" customHeight="1" x14ac:dyDescent="0.25">
      <c r="A769" s="2"/>
      <c r="B769" s="2"/>
      <c r="C769" s="2"/>
      <c r="D769" s="2"/>
      <c r="J769" s="2"/>
      <c r="M769" s="6"/>
      <c r="P769" s="8"/>
      <c r="Q769" s="8"/>
    </row>
    <row r="770" spans="1:17" ht="13.5" customHeight="1" x14ac:dyDescent="0.25">
      <c r="A770" s="2"/>
      <c r="B770" s="2"/>
      <c r="C770" s="2"/>
      <c r="D770" s="2"/>
      <c r="J770" s="2"/>
      <c r="M770" s="6"/>
      <c r="P770" s="8"/>
      <c r="Q770" s="8"/>
    </row>
    <row r="771" spans="1:17" ht="13.5" customHeight="1" x14ac:dyDescent="0.25">
      <c r="A771" s="2"/>
      <c r="B771" s="2"/>
      <c r="C771" s="2"/>
      <c r="D771" s="2"/>
      <c r="J771" s="2"/>
      <c r="M771" s="6"/>
      <c r="P771" s="8"/>
      <c r="Q771" s="8"/>
    </row>
    <row r="772" spans="1:17" ht="13.5" customHeight="1" x14ac:dyDescent="0.25">
      <c r="A772" s="2"/>
      <c r="B772" s="2"/>
      <c r="C772" s="2"/>
      <c r="D772" s="2"/>
      <c r="J772" s="2"/>
      <c r="M772" s="6"/>
      <c r="P772" s="8"/>
      <c r="Q772" s="8"/>
    </row>
    <row r="773" spans="1:17" ht="13.5" customHeight="1" x14ac:dyDescent="0.25">
      <c r="A773" s="2"/>
      <c r="B773" s="2"/>
      <c r="C773" s="2"/>
      <c r="D773" s="2"/>
      <c r="J773" s="2"/>
      <c r="M773" s="6"/>
      <c r="P773" s="8"/>
      <c r="Q773" s="8"/>
    </row>
    <row r="774" spans="1:17" ht="13.5" customHeight="1" x14ac:dyDescent="0.25">
      <c r="A774" s="2"/>
      <c r="B774" s="2"/>
      <c r="C774" s="2"/>
      <c r="D774" s="2"/>
      <c r="J774" s="2"/>
      <c r="M774" s="6"/>
      <c r="P774" s="8"/>
      <c r="Q774" s="8"/>
    </row>
    <row r="775" spans="1:17" ht="13.5" customHeight="1" x14ac:dyDescent="0.25">
      <c r="A775" s="2"/>
      <c r="B775" s="2"/>
      <c r="C775" s="2"/>
      <c r="D775" s="2"/>
      <c r="J775" s="2"/>
      <c r="M775" s="6"/>
      <c r="P775" s="8"/>
      <c r="Q775" s="8"/>
    </row>
    <row r="776" spans="1:17" ht="13.5" customHeight="1" x14ac:dyDescent="0.25">
      <c r="A776" s="2"/>
      <c r="B776" s="2"/>
      <c r="C776" s="2"/>
      <c r="D776" s="2"/>
      <c r="J776" s="2"/>
      <c r="M776" s="6"/>
      <c r="P776" s="8"/>
      <c r="Q776" s="8"/>
    </row>
    <row r="777" spans="1:17" ht="13.5" customHeight="1" x14ac:dyDescent="0.25">
      <c r="A777" s="2"/>
      <c r="B777" s="2"/>
      <c r="C777" s="2"/>
      <c r="D777" s="2"/>
      <c r="J777" s="2"/>
      <c r="M777" s="6"/>
      <c r="P777" s="8"/>
      <c r="Q777" s="8"/>
    </row>
    <row r="778" spans="1:17" ht="13.5" customHeight="1" x14ac:dyDescent="0.25">
      <c r="A778" s="2"/>
      <c r="B778" s="2"/>
      <c r="C778" s="2"/>
      <c r="D778" s="2"/>
      <c r="J778" s="2"/>
      <c r="M778" s="6"/>
      <c r="P778" s="8"/>
      <c r="Q778" s="8"/>
    </row>
    <row r="779" spans="1:17" ht="13.5" customHeight="1" x14ac:dyDescent="0.25">
      <c r="A779" s="2"/>
      <c r="B779" s="2"/>
      <c r="C779" s="2"/>
      <c r="D779" s="2"/>
      <c r="J779" s="2"/>
      <c r="M779" s="6"/>
      <c r="P779" s="8"/>
      <c r="Q779" s="8"/>
    </row>
    <row r="780" spans="1:17" ht="13.5" customHeight="1" x14ac:dyDescent="0.25">
      <c r="A780" s="2"/>
      <c r="B780" s="2"/>
      <c r="C780" s="2"/>
      <c r="D780" s="2"/>
      <c r="J780" s="2"/>
      <c r="M780" s="6"/>
      <c r="P780" s="8"/>
      <c r="Q780" s="8"/>
    </row>
    <row r="781" spans="1:17" ht="13.5" customHeight="1" x14ac:dyDescent="0.25">
      <c r="A781" s="2"/>
      <c r="B781" s="2"/>
      <c r="C781" s="2"/>
      <c r="D781" s="2"/>
      <c r="J781" s="2"/>
      <c r="M781" s="6"/>
      <c r="P781" s="8"/>
      <c r="Q781" s="8"/>
    </row>
    <row r="782" spans="1:17" ht="13.5" customHeight="1" x14ac:dyDescent="0.25">
      <c r="A782" s="2"/>
      <c r="B782" s="2"/>
      <c r="C782" s="2"/>
      <c r="D782" s="2"/>
      <c r="J782" s="2"/>
      <c r="M782" s="6"/>
      <c r="P782" s="8"/>
      <c r="Q782" s="8"/>
    </row>
    <row r="783" spans="1:17" ht="13.5" customHeight="1" x14ac:dyDescent="0.25">
      <c r="A783" s="2"/>
      <c r="B783" s="2"/>
      <c r="C783" s="2"/>
      <c r="D783" s="2"/>
      <c r="J783" s="2"/>
      <c r="M783" s="6"/>
      <c r="P783" s="8"/>
      <c r="Q783" s="8"/>
    </row>
    <row r="784" spans="1:17" ht="13.5" customHeight="1" x14ac:dyDescent="0.25">
      <c r="A784" s="2"/>
      <c r="B784" s="2"/>
      <c r="C784" s="2"/>
      <c r="D784" s="2"/>
      <c r="J784" s="2"/>
      <c r="M784" s="6"/>
      <c r="P784" s="8"/>
      <c r="Q784" s="8"/>
    </row>
    <row r="785" spans="1:17" ht="13.5" customHeight="1" x14ac:dyDescent="0.25">
      <c r="A785" s="2"/>
      <c r="B785" s="2"/>
      <c r="C785" s="2"/>
      <c r="D785" s="2"/>
      <c r="J785" s="2"/>
      <c r="M785" s="6"/>
      <c r="P785" s="8"/>
      <c r="Q785" s="8"/>
    </row>
    <row r="786" spans="1:17" ht="13.5" customHeight="1" x14ac:dyDescent="0.25">
      <c r="A786" s="2"/>
      <c r="B786" s="2"/>
      <c r="C786" s="2"/>
      <c r="D786" s="2"/>
      <c r="J786" s="2"/>
      <c r="M786" s="6"/>
      <c r="P786" s="8"/>
      <c r="Q786" s="8"/>
    </row>
    <row r="787" spans="1:17" ht="13.5" customHeight="1" x14ac:dyDescent="0.25">
      <c r="A787" s="2"/>
      <c r="B787" s="2"/>
      <c r="C787" s="2"/>
      <c r="D787" s="2"/>
      <c r="J787" s="2"/>
      <c r="M787" s="6"/>
      <c r="P787" s="8"/>
      <c r="Q787" s="8"/>
    </row>
    <row r="788" spans="1:17" ht="13.5" customHeight="1" x14ac:dyDescent="0.25">
      <c r="A788" s="2"/>
      <c r="B788" s="2"/>
      <c r="C788" s="2"/>
      <c r="D788" s="2"/>
      <c r="J788" s="2"/>
      <c r="M788" s="6"/>
      <c r="P788" s="8"/>
      <c r="Q788" s="8"/>
    </row>
    <row r="789" spans="1:17" ht="13.5" customHeight="1" x14ac:dyDescent="0.25">
      <c r="A789" s="2"/>
      <c r="B789" s="2"/>
      <c r="C789" s="2"/>
      <c r="D789" s="2"/>
      <c r="J789" s="2"/>
      <c r="M789" s="6"/>
      <c r="P789" s="8"/>
      <c r="Q789" s="8"/>
    </row>
    <row r="790" spans="1:17" ht="13.5" customHeight="1" x14ac:dyDescent="0.25">
      <c r="A790" s="2"/>
      <c r="B790" s="2"/>
      <c r="C790" s="2"/>
      <c r="D790" s="2"/>
      <c r="J790" s="2"/>
      <c r="M790" s="6"/>
      <c r="P790" s="8"/>
      <c r="Q790" s="8"/>
    </row>
    <row r="791" spans="1:17" ht="13.5" customHeight="1" x14ac:dyDescent="0.25">
      <c r="A791" s="2"/>
      <c r="B791" s="2"/>
      <c r="C791" s="2"/>
      <c r="D791" s="2"/>
      <c r="J791" s="2"/>
      <c r="M791" s="6"/>
      <c r="P791" s="8"/>
      <c r="Q791" s="8"/>
    </row>
    <row r="792" spans="1:17" ht="13.5" customHeight="1" x14ac:dyDescent="0.25">
      <c r="A792" s="2"/>
      <c r="B792" s="2"/>
      <c r="C792" s="2"/>
      <c r="D792" s="2"/>
      <c r="J792" s="2"/>
      <c r="M792" s="6"/>
      <c r="P792" s="8"/>
      <c r="Q792" s="8"/>
    </row>
    <row r="793" spans="1:17" ht="13.5" customHeight="1" x14ac:dyDescent="0.25">
      <c r="A793" s="2"/>
      <c r="B793" s="2"/>
      <c r="C793" s="2"/>
      <c r="D793" s="2"/>
      <c r="J793" s="2"/>
      <c r="M793" s="6"/>
      <c r="P793" s="8"/>
      <c r="Q793" s="8"/>
    </row>
    <row r="794" spans="1:17" ht="13.5" customHeight="1" x14ac:dyDescent="0.25">
      <c r="A794" s="2"/>
      <c r="B794" s="2"/>
      <c r="C794" s="2"/>
      <c r="D794" s="2"/>
      <c r="J794" s="2"/>
      <c r="M794" s="6"/>
      <c r="P794" s="8"/>
      <c r="Q794" s="8"/>
    </row>
    <row r="795" spans="1:17" ht="13.5" customHeight="1" x14ac:dyDescent="0.25">
      <c r="A795" s="2"/>
      <c r="B795" s="2"/>
      <c r="C795" s="2"/>
      <c r="D795" s="2"/>
      <c r="J795" s="2"/>
      <c r="M795" s="6"/>
      <c r="P795" s="8"/>
      <c r="Q795" s="8"/>
    </row>
    <row r="796" spans="1:17" ht="13.5" customHeight="1" x14ac:dyDescent="0.25">
      <c r="A796" s="2"/>
      <c r="B796" s="2"/>
      <c r="C796" s="2"/>
      <c r="D796" s="2"/>
      <c r="J796" s="2"/>
      <c r="M796" s="6"/>
      <c r="P796" s="8"/>
      <c r="Q796" s="8"/>
    </row>
    <row r="797" spans="1:17" ht="13.5" customHeight="1" x14ac:dyDescent="0.25">
      <c r="A797" s="2"/>
      <c r="B797" s="2"/>
      <c r="C797" s="2"/>
      <c r="D797" s="2"/>
      <c r="J797" s="2"/>
      <c r="M797" s="6"/>
      <c r="P797" s="8"/>
      <c r="Q797" s="8"/>
    </row>
    <row r="798" spans="1:17" ht="13.5" customHeight="1" x14ac:dyDescent="0.25">
      <c r="A798" s="2"/>
      <c r="B798" s="2"/>
      <c r="C798" s="2"/>
      <c r="D798" s="2"/>
      <c r="J798" s="2"/>
      <c r="M798" s="6"/>
      <c r="P798" s="8"/>
      <c r="Q798" s="8"/>
    </row>
    <row r="799" spans="1:17" ht="13.5" customHeight="1" x14ac:dyDescent="0.25">
      <c r="A799" s="2"/>
      <c r="B799" s="2"/>
      <c r="C799" s="2"/>
      <c r="D799" s="2"/>
      <c r="J799" s="2"/>
      <c r="M799" s="6"/>
      <c r="P799" s="8"/>
      <c r="Q799" s="8"/>
    </row>
    <row r="800" spans="1:17" ht="13.5" customHeight="1" x14ac:dyDescent="0.25">
      <c r="A800" s="2"/>
      <c r="B800" s="2"/>
      <c r="C800" s="2"/>
      <c r="D800" s="2"/>
      <c r="J800" s="2"/>
      <c r="M800" s="6"/>
      <c r="P800" s="8"/>
      <c r="Q800" s="8"/>
    </row>
    <row r="801" spans="1:17" ht="13.5" customHeight="1" x14ac:dyDescent="0.25">
      <c r="A801" s="2"/>
      <c r="B801" s="2"/>
      <c r="C801" s="2"/>
      <c r="D801" s="2"/>
      <c r="J801" s="2"/>
      <c r="M801" s="6"/>
      <c r="P801" s="8"/>
      <c r="Q801" s="8"/>
    </row>
    <row r="802" spans="1:17" ht="13.5" customHeight="1" x14ac:dyDescent="0.25">
      <c r="A802" s="2"/>
      <c r="B802" s="2"/>
      <c r="C802" s="2"/>
      <c r="D802" s="2"/>
      <c r="J802" s="2"/>
      <c r="M802" s="6"/>
      <c r="P802" s="8"/>
      <c r="Q802" s="8"/>
    </row>
    <row r="803" spans="1:17" ht="13.5" customHeight="1" x14ac:dyDescent="0.25">
      <c r="A803" s="2"/>
      <c r="B803" s="2"/>
      <c r="C803" s="2"/>
      <c r="D803" s="2"/>
      <c r="J803" s="2"/>
      <c r="M803" s="6"/>
      <c r="P803" s="8"/>
      <c r="Q803" s="8"/>
    </row>
    <row r="804" spans="1:17" ht="13.5" customHeight="1" x14ac:dyDescent="0.25">
      <c r="A804" s="2"/>
      <c r="B804" s="2"/>
      <c r="C804" s="2"/>
      <c r="D804" s="2"/>
      <c r="J804" s="2"/>
      <c r="M804" s="6"/>
      <c r="P804" s="8"/>
      <c r="Q804" s="8"/>
    </row>
    <row r="805" spans="1:17" ht="13.5" customHeight="1" x14ac:dyDescent="0.25">
      <c r="A805" s="2"/>
      <c r="B805" s="2"/>
      <c r="C805" s="2"/>
      <c r="D805" s="2"/>
      <c r="J805" s="2"/>
      <c r="M805" s="6"/>
      <c r="P805" s="8"/>
      <c r="Q805" s="8"/>
    </row>
    <row r="806" spans="1:17" ht="13.5" customHeight="1" x14ac:dyDescent="0.25">
      <c r="A806" s="2"/>
      <c r="B806" s="2"/>
      <c r="C806" s="2"/>
      <c r="D806" s="2"/>
      <c r="J806" s="2"/>
      <c r="M806" s="6"/>
      <c r="P806" s="8"/>
      <c r="Q806" s="8"/>
    </row>
    <row r="807" spans="1:17" ht="13.5" customHeight="1" x14ac:dyDescent="0.25">
      <c r="A807" s="2"/>
      <c r="B807" s="2"/>
      <c r="C807" s="2"/>
      <c r="D807" s="2"/>
      <c r="J807" s="2"/>
      <c r="M807" s="6"/>
      <c r="P807" s="8"/>
      <c r="Q807" s="8"/>
    </row>
    <row r="808" spans="1:17" ht="13.5" customHeight="1" x14ac:dyDescent="0.25">
      <c r="A808" s="2"/>
      <c r="B808" s="2"/>
      <c r="C808" s="2"/>
      <c r="D808" s="2"/>
      <c r="J808" s="2"/>
      <c r="M808" s="6"/>
      <c r="P808" s="8"/>
      <c r="Q808" s="8"/>
    </row>
    <row r="809" spans="1:17" ht="13.5" customHeight="1" x14ac:dyDescent="0.25">
      <c r="A809" s="2"/>
      <c r="B809" s="2"/>
      <c r="C809" s="2"/>
      <c r="D809" s="2"/>
      <c r="J809" s="2"/>
      <c r="M809" s="6"/>
      <c r="P809" s="8"/>
      <c r="Q809" s="8"/>
    </row>
    <row r="810" spans="1:17" ht="13.5" customHeight="1" x14ac:dyDescent="0.25">
      <c r="A810" s="2"/>
      <c r="B810" s="2"/>
      <c r="C810" s="2"/>
      <c r="D810" s="2"/>
      <c r="J810" s="2"/>
      <c r="M810" s="6"/>
      <c r="P810" s="8"/>
      <c r="Q810" s="8"/>
    </row>
    <row r="811" spans="1:17" ht="13.5" customHeight="1" x14ac:dyDescent="0.25">
      <c r="A811" s="2"/>
      <c r="B811" s="2"/>
      <c r="C811" s="2"/>
      <c r="D811" s="2"/>
      <c r="J811" s="2"/>
      <c r="M811" s="6"/>
      <c r="P811" s="8"/>
      <c r="Q811" s="8"/>
    </row>
    <row r="812" spans="1:17" ht="13.5" customHeight="1" x14ac:dyDescent="0.25">
      <c r="A812" s="2"/>
      <c r="B812" s="2"/>
      <c r="C812" s="2"/>
      <c r="D812" s="2"/>
      <c r="J812" s="2"/>
      <c r="M812" s="6"/>
      <c r="P812" s="8"/>
      <c r="Q812" s="8"/>
    </row>
    <row r="813" spans="1:17" ht="13.5" customHeight="1" x14ac:dyDescent="0.25">
      <c r="A813" s="2"/>
      <c r="B813" s="2"/>
      <c r="C813" s="2"/>
      <c r="D813" s="2"/>
      <c r="J813" s="2"/>
      <c r="M813" s="6"/>
      <c r="P813" s="8"/>
      <c r="Q813" s="8"/>
    </row>
    <row r="814" spans="1:17" ht="13.5" customHeight="1" x14ac:dyDescent="0.25">
      <c r="A814" s="2"/>
      <c r="B814" s="2"/>
      <c r="C814" s="2"/>
      <c r="D814" s="2"/>
      <c r="J814" s="2"/>
      <c r="M814" s="6"/>
      <c r="P814" s="8"/>
      <c r="Q814" s="8"/>
    </row>
    <row r="815" spans="1:17" ht="13.5" customHeight="1" x14ac:dyDescent="0.25">
      <c r="A815" s="2"/>
      <c r="B815" s="2"/>
      <c r="C815" s="2"/>
      <c r="D815" s="2"/>
      <c r="J815" s="2"/>
      <c r="M815" s="6"/>
      <c r="P815" s="8"/>
      <c r="Q815" s="8"/>
    </row>
    <row r="816" spans="1:17" ht="13.5" customHeight="1" x14ac:dyDescent="0.25">
      <c r="A816" s="2"/>
      <c r="B816" s="2"/>
      <c r="C816" s="2"/>
      <c r="D816" s="2"/>
      <c r="J816" s="2"/>
      <c r="M816" s="6"/>
      <c r="P816" s="8"/>
      <c r="Q816" s="8"/>
    </row>
    <row r="817" spans="1:17" ht="13.5" customHeight="1" x14ac:dyDescent="0.25">
      <c r="A817" s="2"/>
      <c r="B817" s="2"/>
      <c r="C817" s="2"/>
      <c r="D817" s="2"/>
      <c r="J817" s="2"/>
      <c r="M817" s="6"/>
      <c r="P817" s="8"/>
      <c r="Q817" s="8"/>
    </row>
    <row r="818" spans="1:17" ht="13.5" customHeight="1" x14ac:dyDescent="0.25">
      <c r="A818" s="2"/>
      <c r="B818" s="2"/>
      <c r="C818" s="2"/>
      <c r="D818" s="2"/>
      <c r="J818" s="2"/>
      <c r="M818" s="6"/>
      <c r="P818" s="8"/>
      <c r="Q818" s="8"/>
    </row>
    <row r="819" spans="1:17" ht="13.5" customHeight="1" x14ac:dyDescent="0.25">
      <c r="A819" s="2"/>
      <c r="B819" s="2"/>
      <c r="C819" s="2"/>
      <c r="D819" s="2"/>
      <c r="J819" s="2"/>
      <c r="M819" s="6"/>
      <c r="P819" s="8"/>
      <c r="Q819" s="8"/>
    </row>
    <row r="820" spans="1:17" ht="13.5" customHeight="1" x14ac:dyDescent="0.25">
      <c r="A820" s="2"/>
      <c r="B820" s="2"/>
      <c r="C820" s="2"/>
      <c r="D820" s="2"/>
      <c r="J820" s="2"/>
      <c r="M820" s="6"/>
      <c r="P820" s="8"/>
      <c r="Q820" s="8"/>
    </row>
    <row r="821" spans="1:17" ht="13.5" customHeight="1" x14ac:dyDescent="0.25">
      <c r="A821" s="2"/>
      <c r="B821" s="2"/>
      <c r="C821" s="2"/>
      <c r="D821" s="2"/>
      <c r="J821" s="2"/>
      <c r="M821" s="6"/>
      <c r="P821" s="8"/>
      <c r="Q821" s="8"/>
    </row>
    <row r="822" spans="1:17" ht="13.5" customHeight="1" x14ac:dyDescent="0.25">
      <c r="A822" s="2"/>
      <c r="B822" s="2"/>
      <c r="C822" s="2"/>
      <c r="D822" s="2"/>
      <c r="J822" s="2"/>
      <c r="M822" s="6"/>
      <c r="P822" s="8"/>
      <c r="Q822" s="8"/>
    </row>
    <row r="823" spans="1:17" ht="13.5" customHeight="1" x14ac:dyDescent="0.25">
      <c r="A823" s="2"/>
      <c r="B823" s="2"/>
      <c r="C823" s="2"/>
      <c r="D823" s="2"/>
      <c r="J823" s="2"/>
      <c r="M823" s="6"/>
      <c r="P823" s="8"/>
      <c r="Q823" s="8"/>
    </row>
    <row r="824" spans="1:17" ht="13.5" customHeight="1" x14ac:dyDescent="0.25">
      <c r="A824" s="2"/>
      <c r="B824" s="2"/>
      <c r="C824" s="2"/>
      <c r="D824" s="2"/>
      <c r="J824" s="2"/>
      <c r="M824" s="6"/>
      <c r="P824" s="8"/>
      <c r="Q824" s="8"/>
    </row>
    <row r="825" spans="1:17" ht="13.5" customHeight="1" x14ac:dyDescent="0.25">
      <c r="A825" s="2"/>
      <c r="B825" s="2"/>
      <c r="C825" s="2"/>
      <c r="D825" s="2"/>
      <c r="J825" s="2"/>
      <c r="M825" s="6"/>
      <c r="P825" s="8"/>
      <c r="Q825" s="8"/>
    </row>
    <row r="826" spans="1:17" ht="13.5" customHeight="1" x14ac:dyDescent="0.25">
      <c r="A826" s="2"/>
      <c r="B826" s="2"/>
      <c r="C826" s="2"/>
      <c r="D826" s="2"/>
      <c r="J826" s="2"/>
      <c r="M826" s="6"/>
      <c r="P826" s="8"/>
      <c r="Q826" s="8"/>
    </row>
    <row r="827" spans="1:17" ht="13.5" customHeight="1" x14ac:dyDescent="0.25">
      <c r="A827" s="2"/>
      <c r="B827" s="2"/>
      <c r="C827" s="2"/>
      <c r="D827" s="2"/>
      <c r="J827" s="2"/>
      <c r="M827" s="6"/>
      <c r="P827" s="8"/>
      <c r="Q827" s="8"/>
    </row>
    <row r="828" spans="1:17" ht="13.5" customHeight="1" x14ac:dyDescent="0.25">
      <c r="A828" s="2"/>
      <c r="B828" s="2"/>
      <c r="C828" s="2"/>
      <c r="D828" s="2"/>
      <c r="J828" s="2"/>
      <c r="M828" s="6"/>
      <c r="P828" s="8"/>
      <c r="Q828" s="8"/>
    </row>
    <row r="829" spans="1:17" ht="13.5" customHeight="1" x14ac:dyDescent="0.25">
      <c r="A829" s="2"/>
      <c r="B829" s="2"/>
      <c r="C829" s="2"/>
      <c r="D829" s="2"/>
      <c r="J829" s="2"/>
      <c r="M829" s="6"/>
      <c r="P829" s="8"/>
      <c r="Q829" s="8"/>
    </row>
    <row r="830" spans="1:17" ht="13.5" customHeight="1" x14ac:dyDescent="0.25">
      <c r="A830" s="2"/>
      <c r="B830" s="2"/>
      <c r="C830" s="2"/>
      <c r="D830" s="2"/>
      <c r="J830" s="2"/>
      <c r="M830" s="6"/>
      <c r="P830" s="8"/>
      <c r="Q830" s="8"/>
    </row>
    <row r="831" spans="1:17" ht="13.5" customHeight="1" x14ac:dyDescent="0.25">
      <c r="A831" s="2"/>
      <c r="B831" s="2"/>
      <c r="C831" s="2"/>
      <c r="D831" s="2"/>
      <c r="J831" s="2"/>
      <c r="M831" s="6"/>
      <c r="P831" s="8"/>
      <c r="Q831" s="8"/>
    </row>
    <row r="832" spans="1:17" ht="13.5" customHeight="1" x14ac:dyDescent="0.25">
      <c r="A832" s="2"/>
      <c r="B832" s="2"/>
      <c r="C832" s="2"/>
      <c r="D832" s="2"/>
      <c r="J832" s="2"/>
      <c r="M832" s="6"/>
      <c r="P832" s="8"/>
      <c r="Q832" s="8"/>
    </row>
    <row r="833" spans="1:17" ht="13.5" customHeight="1" x14ac:dyDescent="0.25">
      <c r="A833" s="2"/>
      <c r="B833" s="2"/>
      <c r="C833" s="2"/>
      <c r="D833" s="2"/>
      <c r="J833" s="2"/>
      <c r="M833" s="6"/>
      <c r="P833" s="8"/>
      <c r="Q833" s="8"/>
    </row>
    <row r="834" spans="1:17" ht="13.5" customHeight="1" x14ac:dyDescent="0.25">
      <c r="A834" s="2"/>
      <c r="B834" s="2"/>
      <c r="C834" s="2"/>
      <c r="D834" s="2"/>
      <c r="J834" s="2"/>
      <c r="M834" s="6"/>
      <c r="P834" s="8"/>
      <c r="Q834" s="8"/>
    </row>
    <row r="835" spans="1:17" ht="13.5" customHeight="1" x14ac:dyDescent="0.25">
      <c r="A835" s="2"/>
      <c r="B835" s="2"/>
      <c r="C835" s="2"/>
      <c r="D835" s="2"/>
      <c r="J835" s="2"/>
      <c r="M835" s="6"/>
      <c r="P835" s="8"/>
      <c r="Q835" s="8"/>
    </row>
    <row r="836" spans="1:17" ht="13.5" customHeight="1" x14ac:dyDescent="0.25">
      <c r="A836" s="2"/>
      <c r="B836" s="2"/>
      <c r="C836" s="2"/>
      <c r="D836" s="2"/>
      <c r="J836" s="2"/>
      <c r="M836" s="6"/>
      <c r="P836" s="8"/>
      <c r="Q836" s="8"/>
    </row>
    <row r="837" spans="1:17" ht="13.5" customHeight="1" x14ac:dyDescent="0.25">
      <c r="A837" s="2"/>
      <c r="B837" s="2"/>
      <c r="C837" s="2"/>
      <c r="D837" s="2"/>
      <c r="J837" s="2"/>
      <c r="M837" s="6"/>
      <c r="P837" s="8"/>
      <c r="Q837" s="8"/>
    </row>
    <row r="838" spans="1:17" ht="13.5" customHeight="1" x14ac:dyDescent="0.25">
      <c r="A838" s="2"/>
      <c r="B838" s="2"/>
      <c r="C838" s="2"/>
      <c r="D838" s="2"/>
      <c r="J838" s="2"/>
      <c r="M838" s="6"/>
      <c r="P838" s="8"/>
      <c r="Q838" s="8"/>
    </row>
    <row r="839" spans="1:17" ht="13.5" customHeight="1" x14ac:dyDescent="0.25">
      <c r="A839" s="2"/>
      <c r="B839" s="2"/>
      <c r="C839" s="2"/>
      <c r="D839" s="2"/>
      <c r="J839" s="2"/>
      <c r="M839" s="6"/>
      <c r="P839" s="8"/>
      <c r="Q839" s="8"/>
    </row>
    <row r="840" spans="1:17" ht="13.5" customHeight="1" x14ac:dyDescent="0.25">
      <c r="A840" s="2"/>
      <c r="B840" s="2"/>
      <c r="C840" s="2"/>
      <c r="D840" s="2"/>
      <c r="J840" s="2"/>
      <c r="M840" s="6"/>
      <c r="P840" s="8"/>
      <c r="Q840" s="8"/>
    </row>
    <row r="841" spans="1:17" ht="13.5" customHeight="1" x14ac:dyDescent="0.25">
      <c r="A841" s="2"/>
      <c r="B841" s="2"/>
      <c r="C841" s="2"/>
      <c r="D841" s="2"/>
      <c r="J841" s="2"/>
      <c r="M841" s="6"/>
      <c r="P841" s="8"/>
      <c r="Q841" s="8"/>
    </row>
    <row r="842" spans="1:17" ht="13.5" customHeight="1" x14ac:dyDescent="0.25">
      <c r="A842" s="2"/>
      <c r="B842" s="2"/>
      <c r="C842" s="2"/>
      <c r="D842" s="2"/>
      <c r="J842" s="2"/>
      <c r="M842" s="6"/>
      <c r="P842" s="8"/>
      <c r="Q842" s="8"/>
    </row>
    <row r="843" spans="1:17" ht="13.5" customHeight="1" x14ac:dyDescent="0.25">
      <c r="A843" s="2"/>
      <c r="B843" s="2"/>
      <c r="C843" s="2"/>
      <c r="D843" s="2"/>
      <c r="J843" s="2"/>
      <c r="M843" s="6"/>
      <c r="P843" s="8"/>
      <c r="Q843" s="8"/>
    </row>
    <row r="844" spans="1:17" ht="13.5" customHeight="1" x14ac:dyDescent="0.25">
      <c r="A844" s="2"/>
      <c r="B844" s="2"/>
      <c r="C844" s="2"/>
      <c r="D844" s="2"/>
      <c r="J844" s="2"/>
      <c r="M844" s="6"/>
      <c r="P844" s="8"/>
      <c r="Q844" s="8"/>
    </row>
    <row r="845" spans="1:17" ht="13.5" customHeight="1" x14ac:dyDescent="0.25">
      <c r="A845" s="2"/>
      <c r="B845" s="2"/>
      <c r="C845" s="2"/>
      <c r="D845" s="2"/>
      <c r="J845" s="2"/>
      <c r="M845" s="6"/>
      <c r="P845" s="8"/>
      <c r="Q845" s="8"/>
    </row>
    <row r="846" spans="1:17" ht="13.5" customHeight="1" x14ac:dyDescent="0.25">
      <c r="A846" s="2"/>
      <c r="B846" s="2"/>
      <c r="C846" s="2"/>
      <c r="D846" s="2"/>
      <c r="J846" s="2"/>
      <c r="M846" s="6"/>
      <c r="P846" s="8"/>
      <c r="Q846" s="8"/>
    </row>
    <row r="847" spans="1:17" ht="13.5" customHeight="1" x14ac:dyDescent="0.25">
      <c r="A847" s="2"/>
      <c r="B847" s="2"/>
      <c r="C847" s="2"/>
      <c r="D847" s="2"/>
      <c r="J847" s="2"/>
      <c r="M847" s="6"/>
      <c r="P847" s="8"/>
      <c r="Q847" s="8"/>
    </row>
    <row r="848" spans="1:17" ht="13.5" customHeight="1" x14ac:dyDescent="0.25">
      <c r="A848" s="2"/>
      <c r="B848" s="2"/>
      <c r="C848" s="2"/>
      <c r="D848" s="2"/>
      <c r="J848" s="2"/>
      <c r="M848" s="6"/>
      <c r="P848" s="8"/>
      <c r="Q848" s="8"/>
    </row>
    <row r="849" spans="1:17" ht="13.5" customHeight="1" x14ac:dyDescent="0.25">
      <c r="A849" s="2"/>
      <c r="B849" s="2"/>
      <c r="C849" s="2"/>
      <c r="D849" s="2"/>
      <c r="J849" s="2"/>
      <c r="M849" s="6"/>
      <c r="P849" s="8"/>
      <c r="Q849" s="8"/>
    </row>
    <row r="850" spans="1:17" ht="13.5" customHeight="1" x14ac:dyDescent="0.25">
      <c r="A850" s="2"/>
      <c r="B850" s="2"/>
      <c r="C850" s="2"/>
      <c r="D850" s="2"/>
      <c r="J850" s="2"/>
      <c r="M850" s="6"/>
      <c r="P850" s="8"/>
      <c r="Q850" s="8"/>
    </row>
    <row r="851" spans="1:17" ht="13.5" customHeight="1" x14ac:dyDescent="0.25">
      <c r="A851" s="2"/>
      <c r="B851" s="2"/>
      <c r="C851" s="2"/>
      <c r="D851" s="2"/>
      <c r="J851" s="2"/>
      <c r="M851" s="6"/>
      <c r="P851" s="8"/>
      <c r="Q851" s="8"/>
    </row>
    <row r="852" spans="1:17" ht="13.5" customHeight="1" x14ac:dyDescent="0.25">
      <c r="A852" s="2"/>
      <c r="B852" s="2"/>
      <c r="C852" s="2"/>
      <c r="D852" s="2"/>
      <c r="J852" s="2"/>
      <c r="M852" s="6"/>
      <c r="P852" s="8"/>
      <c r="Q852" s="8"/>
    </row>
    <row r="853" spans="1:17" ht="13.5" customHeight="1" x14ac:dyDescent="0.25">
      <c r="A853" s="2"/>
      <c r="B853" s="2"/>
      <c r="C853" s="2"/>
      <c r="D853" s="2"/>
      <c r="J853" s="2"/>
      <c r="M853" s="6"/>
      <c r="P853" s="8"/>
      <c r="Q853" s="8"/>
    </row>
    <row r="854" spans="1:17" ht="13.5" customHeight="1" x14ac:dyDescent="0.25">
      <c r="A854" s="2"/>
      <c r="B854" s="2"/>
      <c r="C854" s="2"/>
      <c r="D854" s="2"/>
      <c r="J854" s="2"/>
      <c r="M854" s="6"/>
      <c r="P854" s="8"/>
      <c r="Q854" s="8"/>
    </row>
    <row r="855" spans="1:17" ht="13.5" customHeight="1" x14ac:dyDescent="0.25">
      <c r="A855" s="2"/>
      <c r="B855" s="2"/>
      <c r="C855" s="2"/>
      <c r="D855" s="2"/>
      <c r="J855" s="2"/>
      <c r="M855" s="6"/>
      <c r="P855" s="8"/>
      <c r="Q855" s="8"/>
    </row>
    <row r="856" spans="1:17" ht="13.5" customHeight="1" x14ac:dyDescent="0.25">
      <c r="A856" s="2"/>
      <c r="B856" s="2"/>
      <c r="C856" s="2"/>
      <c r="D856" s="2"/>
      <c r="J856" s="2"/>
      <c r="M856" s="6"/>
      <c r="P856" s="8"/>
      <c r="Q856" s="8"/>
    </row>
    <row r="857" spans="1:17" ht="13.5" customHeight="1" x14ac:dyDescent="0.25">
      <c r="A857" s="2"/>
      <c r="B857" s="2"/>
      <c r="C857" s="2"/>
      <c r="D857" s="2"/>
      <c r="J857" s="2"/>
      <c r="M857" s="6"/>
      <c r="P857" s="8"/>
      <c r="Q857" s="8"/>
    </row>
    <row r="858" spans="1:17" ht="13.5" customHeight="1" x14ac:dyDescent="0.25">
      <c r="A858" s="2"/>
      <c r="B858" s="2"/>
      <c r="C858" s="2"/>
      <c r="D858" s="2"/>
      <c r="J858" s="2"/>
      <c r="M858" s="6"/>
      <c r="P858" s="8"/>
      <c r="Q858" s="8"/>
    </row>
    <row r="859" spans="1:17" ht="13.5" customHeight="1" x14ac:dyDescent="0.25">
      <c r="A859" s="2"/>
      <c r="B859" s="2"/>
      <c r="C859" s="2"/>
      <c r="D859" s="2"/>
      <c r="J859" s="2"/>
      <c r="M859" s="6"/>
      <c r="P859" s="8"/>
      <c r="Q859" s="8"/>
    </row>
    <row r="860" spans="1:17" ht="13.5" customHeight="1" x14ac:dyDescent="0.25">
      <c r="A860" s="2"/>
      <c r="B860" s="2"/>
      <c r="C860" s="2"/>
      <c r="D860" s="2"/>
      <c r="J860" s="2"/>
      <c r="M860" s="6"/>
      <c r="P860" s="8"/>
      <c r="Q860" s="8"/>
    </row>
    <row r="861" spans="1:17" ht="13.5" customHeight="1" x14ac:dyDescent="0.25">
      <c r="A861" s="2"/>
      <c r="B861" s="2"/>
      <c r="C861" s="2"/>
      <c r="D861" s="2"/>
      <c r="J861" s="2"/>
      <c r="M861" s="6"/>
      <c r="P861" s="8"/>
      <c r="Q861" s="8"/>
    </row>
    <row r="862" spans="1:17" ht="13.5" customHeight="1" x14ac:dyDescent="0.25">
      <c r="A862" s="2"/>
      <c r="B862" s="2"/>
      <c r="C862" s="2"/>
      <c r="D862" s="2"/>
      <c r="J862" s="2"/>
      <c r="M862" s="6"/>
      <c r="P862" s="8"/>
      <c r="Q862" s="8"/>
    </row>
    <row r="863" spans="1:17" ht="13.5" customHeight="1" x14ac:dyDescent="0.25">
      <c r="A863" s="2"/>
      <c r="B863" s="2"/>
      <c r="C863" s="2"/>
      <c r="D863" s="2"/>
      <c r="J863" s="2"/>
      <c r="M863" s="6"/>
      <c r="P863" s="8"/>
      <c r="Q863" s="8"/>
    </row>
    <row r="864" spans="1:17" ht="13.5" customHeight="1" x14ac:dyDescent="0.25">
      <c r="A864" s="2"/>
      <c r="B864" s="2"/>
      <c r="C864" s="2"/>
      <c r="D864" s="2"/>
      <c r="J864" s="2"/>
      <c r="M864" s="6"/>
      <c r="P864" s="8"/>
      <c r="Q864" s="8"/>
    </row>
    <row r="865" spans="1:17" ht="13.5" customHeight="1" x14ac:dyDescent="0.25">
      <c r="A865" s="2"/>
      <c r="B865" s="2"/>
      <c r="C865" s="2"/>
      <c r="D865" s="2"/>
      <c r="J865" s="2"/>
      <c r="M865" s="6"/>
      <c r="P865" s="8"/>
      <c r="Q865" s="8"/>
    </row>
    <row r="866" spans="1:17" ht="13.5" customHeight="1" x14ac:dyDescent="0.25">
      <c r="A866" s="2"/>
      <c r="B866" s="2"/>
      <c r="C866" s="2"/>
      <c r="D866" s="2"/>
      <c r="J866" s="2"/>
      <c r="M866" s="6"/>
      <c r="P866" s="8"/>
      <c r="Q866" s="8"/>
    </row>
    <row r="867" spans="1:17" ht="13.5" customHeight="1" x14ac:dyDescent="0.25">
      <c r="A867" s="2"/>
      <c r="B867" s="2"/>
      <c r="C867" s="2"/>
      <c r="D867" s="2"/>
      <c r="J867" s="2"/>
      <c r="M867" s="6"/>
      <c r="P867" s="8"/>
      <c r="Q867" s="8"/>
    </row>
    <row r="868" spans="1:17" ht="13.5" customHeight="1" x14ac:dyDescent="0.25">
      <c r="A868" s="2"/>
      <c r="B868" s="2"/>
      <c r="C868" s="2"/>
      <c r="D868" s="2"/>
      <c r="J868" s="2"/>
      <c r="M868" s="6"/>
      <c r="P868" s="8"/>
      <c r="Q868" s="8"/>
    </row>
    <row r="869" spans="1:17" ht="13.5" customHeight="1" x14ac:dyDescent="0.25">
      <c r="A869" s="2"/>
      <c r="B869" s="2"/>
      <c r="C869" s="2"/>
      <c r="D869" s="2"/>
      <c r="J869" s="2"/>
      <c r="M869" s="6"/>
      <c r="P869" s="8"/>
      <c r="Q869" s="8"/>
    </row>
    <row r="870" spans="1:17" ht="13.5" customHeight="1" x14ac:dyDescent="0.25">
      <c r="A870" s="2"/>
      <c r="B870" s="2"/>
      <c r="C870" s="2"/>
      <c r="D870" s="2"/>
      <c r="J870" s="2"/>
      <c r="M870" s="6"/>
      <c r="P870" s="8"/>
      <c r="Q870" s="8"/>
    </row>
    <row r="871" spans="1:17" ht="13.5" customHeight="1" x14ac:dyDescent="0.25">
      <c r="A871" s="2"/>
      <c r="B871" s="2"/>
      <c r="C871" s="2"/>
      <c r="D871" s="2"/>
      <c r="J871" s="2"/>
      <c r="M871" s="6"/>
      <c r="P871" s="8"/>
      <c r="Q871" s="8"/>
    </row>
    <row r="872" spans="1:17" ht="13.5" customHeight="1" x14ac:dyDescent="0.25">
      <c r="A872" s="2"/>
      <c r="B872" s="2"/>
      <c r="C872" s="2"/>
      <c r="D872" s="2"/>
      <c r="J872" s="2"/>
      <c r="M872" s="6"/>
      <c r="P872" s="8"/>
      <c r="Q872" s="8"/>
    </row>
    <row r="873" spans="1:17" ht="13.5" customHeight="1" x14ac:dyDescent="0.25">
      <c r="A873" s="2"/>
      <c r="B873" s="2"/>
      <c r="C873" s="2"/>
      <c r="D873" s="2"/>
      <c r="J873" s="2"/>
      <c r="M873" s="6"/>
      <c r="P873" s="8"/>
      <c r="Q873" s="8"/>
    </row>
    <row r="874" spans="1:17" ht="13.5" customHeight="1" x14ac:dyDescent="0.25">
      <c r="A874" s="2"/>
      <c r="B874" s="2"/>
      <c r="C874" s="2"/>
      <c r="D874" s="2"/>
      <c r="J874" s="2"/>
      <c r="M874" s="6"/>
      <c r="P874" s="8"/>
      <c r="Q874" s="8"/>
    </row>
    <row r="875" spans="1:17" ht="13.5" customHeight="1" x14ac:dyDescent="0.25">
      <c r="A875" s="2"/>
      <c r="B875" s="2"/>
      <c r="C875" s="2"/>
      <c r="D875" s="2"/>
      <c r="J875" s="2"/>
      <c r="M875" s="6"/>
      <c r="P875" s="8"/>
      <c r="Q875" s="8"/>
    </row>
    <row r="876" spans="1:17" ht="13.5" customHeight="1" x14ac:dyDescent="0.25">
      <c r="A876" s="2"/>
      <c r="B876" s="2"/>
      <c r="C876" s="2"/>
      <c r="D876" s="2"/>
      <c r="J876" s="2"/>
      <c r="M876" s="6"/>
      <c r="P876" s="8"/>
      <c r="Q876" s="8"/>
    </row>
    <row r="877" spans="1:17" ht="13.5" customHeight="1" x14ac:dyDescent="0.25">
      <c r="A877" s="2"/>
      <c r="B877" s="2"/>
      <c r="C877" s="2"/>
      <c r="D877" s="2"/>
      <c r="J877" s="2"/>
      <c r="M877" s="6"/>
      <c r="P877" s="8"/>
      <c r="Q877" s="8"/>
    </row>
    <row r="878" spans="1:17" ht="13.5" customHeight="1" x14ac:dyDescent="0.25">
      <c r="A878" s="2"/>
      <c r="B878" s="2"/>
      <c r="C878" s="2"/>
      <c r="D878" s="2"/>
      <c r="J878" s="2"/>
      <c r="M878" s="6"/>
      <c r="P878" s="8"/>
      <c r="Q878" s="8"/>
    </row>
    <row r="879" spans="1:17" ht="13.5" customHeight="1" x14ac:dyDescent="0.25">
      <c r="A879" s="2"/>
      <c r="B879" s="2"/>
      <c r="C879" s="2"/>
      <c r="D879" s="2"/>
      <c r="J879" s="2"/>
      <c r="M879" s="6"/>
      <c r="P879" s="8"/>
      <c r="Q879" s="8"/>
    </row>
    <row r="880" spans="1:17" ht="13.5" customHeight="1" x14ac:dyDescent="0.25">
      <c r="A880" s="2"/>
      <c r="B880" s="2"/>
      <c r="C880" s="2"/>
      <c r="D880" s="2"/>
      <c r="J880" s="2"/>
      <c r="M880" s="6"/>
      <c r="P880" s="8"/>
      <c r="Q880" s="8"/>
    </row>
    <row r="881" spans="1:17" ht="13.5" customHeight="1" x14ac:dyDescent="0.25">
      <c r="A881" s="2"/>
      <c r="B881" s="2"/>
      <c r="C881" s="2"/>
      <c r="D881" s="2"/>
      <c r="J881" s="2"/>
      <c r="M881" s="6"/>
      <c r="P881" s="8"/>
      <c r="Q881" s="8"/>
    </row>
    <row r="882" spans="1:17" ht="13.5" customHeight="1" x14ac:dyDescent="0.25">
      <c r="A882" s="2"/>
      <c r="B882" s="2"/>
      <c r="C882" s="2"/>
      <c r="D882" s="2"/>
      <c r="J882" s="2"/>
      <c r="M882" s="6"/>
      <c r="P882" s="8"/>
      <c r="Q882" s="8"/>
    </row>
    <row r="883" spans="1:17" ht="13.5" customHeight="1" x14ac:dyDescent="0.25">
      <c r="A883" s="2"/>
      <c r="B883" s="2"/>
      <c r="C883" s="2"/>
      <c r="D883" s="2"/>
      <c r="J883" s="2"/>
      <c r="M883" s="6"/>
      <c r="P883" s="8"/>
      <c r="Q883" s="8"/>
    </row>
    <row r="884" spans="1:17" ht="13.5" customHeight="1" x14ac:dyDescent="0.25">
      <c r="A884" s="2"/>
      <c r="B884" s="2"/>
      <c r="C884" s="2"/>
      <c r="D884" s="2"/>
      <c r="J884" s="2"/>
      <c r="M884" s="6"/>
      <c r="P884" s="8"/>
      <c r="Q884" s="8"/>
    </row>
    <row r="885" spans="1:17" ht="13.5" customHeight="1" x14ac:dyDescent="0.25">
      <c r="A885" s="2"/>
      <c r="B885" s="2"/>
      <c r="C885" s="2"/>
      <c r="D885" s="2"/>
      <c r="J885" s="2"/>
      <c r="M885" s="6"/>
      <c r="P885" s="8"/>
      <c r="Q885" s="8"/>
    </row>
    <row r="886" spans="1:17" ht="13.5" customHeight="1" x14ac:dyDescent="0.25">
      <c r="A886" s="2"/>
      <c r="B886" s="2"/>
      <c r="C886" s="2"/>
      <c r="D886" s="2"/>
      <c r="J886" s="2"/>
      <c r="M886" s="6"/>
      <c r="P886" s="8"/>
      <c r="Q886" s="8"/>
    </row>
    <row r="887" spans="1:17" ht="13.5" customHeight="1" x14ac:dyDescent="0.25">
      <c r="A887" s="2"/>
      <c r="B887" s="2"/>
      <c r="C887" s="2"/>
      <c r="D887" s="2"/>
      <c r="J887" s="2"/>
      <c r="M887" s="6"/>
      <c r="P887" s="8"/>
      <c r="Q887" s="8"/>
    </row>
    <row r="888" spans="1:17" ht="13.5" customHeight="1" x14ac:dyDescent="0.25">
      <c r="A888" s="2"/>
      <c r="B888" s="2"/>
      <c r="C888" s="2"/>
      <c r="D888" s="2"/>
      <c r="J888" s="2"/>
      <c r="M888" s="6"/>
      <c r="P888" s="8"/>
      <c r="Q888" s="8"/>
    </row>
    <row r="889" spans="1:17" ht="13.5" customHeight="1" x14ac:dyDescent="0.25">
      <c r="A889" s="2"/>
      <c r="B889" s="2"/>
      <c r="C889" s="2"/>
      <c r="D889" s="2"/>
      <c r="J889" s="2"/>
      <c r="M889" s="6"/>
      <c r="P889" s="8"/>
      <c r="Q889" s="8"/>
    </row>
    <row r="890" spans="1:17" ht="13.5" customHeight="1" x14ac:dyDescent="0.25">
      <c r="A890" s="2"/>
      <c r="B890" s="2"/>
      <c r="C890" s="2"/>
      <c r="D890" s="2"/>
      <c r="J890" s="2"/>
      <c r="M890" s="6"/>
      <c r="P890" s="8"/>
      <c r="Q890" s="8"/>
    </row>
    <row r="891" spans="1:17" ht="13.5" customHeight="1" x14ac:dyDescent="0.25">
      <c r="A891" s="2"/>
      <c r="B891" s="2"/>
      <c r="C891" s="2"/>
      <c r="D891" s="2"/>
      <c r="J891" s="2"/>
      <c r="M891" s="6"/>
      <c r="P891" s="8"/>
      <c r="Q891" s="8"/>
    </row>
    <row r="892" spans="1:17" ht="13.5" customHeight="1" x14ac:dyDescent="0.25">
      <c r="A892" s="2"/>
      <c r="B892" s="2"/>
      <c r="C892" s="2"/>
      <c r="D892" s="2"/>
      <c r="J892" s="2"/>
      <c r="M892" s="6"/>
      <c r="P892" s="8"/>
      <c r="Q892" s="8"/>
    </row>
    <row r="893" spans="1:17" ht="13.5" customHeight="1" x14ac:dyDescent="0.25">
      <c r="A893" s="2"/>
      <c r="B893" s="2"/>
      <c r="C893" s="2"/>
      <c r="D893" s="2"/>
      <c r="J893" s="2"/>
      <c r="M893" s="6"/>
      <c r="P893" s="8"/>
      <c r="Q893" s="8"/>
    </row>
    <row r="894" spans="1:17" ht="13.5" customHeight="1" x14ac:dyDescent="0.25">
      <c r="A894" s="2"/>
      <c r="B894" s="2"/>
      <c r="C894" s="2"/>
      <c r="D894" s="2"/>
      <c r="J894" s="2"/>
      <c r="M894" s="6"/>
      <c r="P894" s="8"/>
      <c r="Q894" s="8"/>
    </row>
    <row r="895" spans="1:17" ht="13.5" customHeight="1" x14ac:dyDescent="0.25">
      <c r="A895" s="2"/>
      <c r="B895" s="2"/>
      <c r="C895" s="2"/>
      <c r="D895" s="2"/>
      <c r="J895" s="2"/>
      <c r="M895" s="6"/>
      <c r="P895" s="8"/>
      <c r="Q895" s="8"/>
    </row>
    <row r="896" spans="1:17" ht="13.5" customHeight="1" x14ac:dyDescent="0.25">
      <c r="A896" s="2"/>
      <c r="B896" s="2"/>
      <c r="C896" s="2"/>
      <c r="D896" s="2"/>
      <c r="J896" s="2"/>
      <c r="M896" s="6"/>
      <c r="P896" s="8"/>
      <c r="Q896" s="8"/>
    </row>
    <row r="897" spans="1:17" ht="13.5" customHeight="1" x14ac:dyDescent="0.25">
      <c r="A897" s="2"/>
      <c r="B897" s="2"/>
      <c r="C897" s="2"/>
      <c r="D897" s="2"/>
      <c r="J897" s="2"/>
      <c r="M897" s="6"/>
      <c r="P897" s="8"/>
      <c r="Q897" s="8"/>
    </row>
    <row r="898" spans="1:17" ht="13.5" customHeight="1" x14ac:dyDescent="0.25">
      <c r="A898" s="2"/>
      <c r="B898" s="2"/>
      <c r="C898" s="2"/>
      <c r="D898" s="2"/>
      <c r="J898" s="2"/>
      <c r="M898" s="6"/>
      <c r="P898" s="8"/>
      <c r="Q898" s="8"/>
    </row>
    <row r="899" spans="1:17" ht="13.5" customHeight="1" x14ac:dyDescent="0.25">
      <c r="A899" s="2"/>
      <c r="B899" s="2"/>
      <c r="C899" s="2"/>
      <c r="D899" s="2"/>
      <c r="J899" s="2"/>
      <c r="M899" s="6"/>
      <c r="P899" s="8"/>
      <c r="Q899" s="8"/>
    </row>
    <row r="900" spans="1:17" ht="13.5" customHeight="1" x14ac:dyDescent="0.25">
      <c r="A900" s="2"/>
      <c r="B900" s="2"/>
      <c r="C900" s="2"/>
      <c r="D900" s="2"/>
      <c r="J900" s="2"/>
      <c r="M900" s="6"/>
      <c r="P900" s="8"/>
      <c r="Q900" s="8"/>
    </row>
    <row r="901" spans="1:17" ht="13.5" customHeight="1" x14ac:dyDescent="0.25">
      <c r="A901" s="2"/>
      <c r="B901" s="2"/>
      <c r="C901" s="2"/>
      <c r="D901" s="2"/>
      <c r="J901" s="2"/>
      <c r="M901" s="6"/>
      <c r="P901" s="8"/>
      <c r="Q901" s="8"/>
    </row>
    <row r="902" spans="1:17" ht="13.5" customHeight="1" x14ac:dyDescent="0.25">
      <c r="A902" s="2"/>
      <c r="B902" s="2"/>
      <c r="C902" s="2"/>
      <c r="D902" s="2"/>
      <c r="J902" s="2"/>
      <c r="M902" s="6"/>
      <c r="P902" s="8"/>
      <c r="Q902" s="8"/>
    </row>
    <row r="903" spans="1:17" ht="13.5" customHeight="1" x14ac:dyDescent="0.25">
      <c r="A903" s="2"/>
      <c r="B903" s="2"/>
      <c r="C903" s="2"/>
      <c r="D903" s="2"/>
      <c r="J903" s="2"/>
      <c r="M903" s="6"/>
      <c r="P903" s="8"/>
      <c r="Q903" s="8"/>
    </row>
    <row r="904" spans="1:17" ht="13.5" customHeight="1" x14ac:dyDescent="0.25">
      <c r="A904" s="2"/>
      <c r="B904" s="2"/>
      <c r="C904" s="2"/>
      <c r="D904" s="2"/>
      <c r="J904" s="2"/>
      <c r="M904" s="6"/>
      <c r="P904" s="8"/>
      <c r="Q904" s="8"/>
    </row>
    <row r="905" spans="1:17" ht="13.5" customHeight="1" x14ac:dyDescent="0.25">
      <c r="A905" s="2"/>
      <c r="B905" s="2"/>
      <c r="C905" s="2"/>
      <c r="D905" s="2"/>
      <c r="J905" s="2"/>
      <c r="M905" s="6"/>
      <c r="P905" s="8"/>
      <c r="Q905" s="8"/>
    </row>
    <row r="906" spans="1:17" ht="13.5" customHeight="1" x14ac:dyDescent="0.25">
      <c r="A906" s="2"/>
      <c r="B906" s="2"/>
      <c r="C906" s="2"/>
      <c r="D906" s="2"/>
      <c r="J906" s="2"/>
      <c r="M906" s="6"/>
      <c r="P906" s="8"/>
      <c r="Q906" s="8"/>
    </row>
    <row r="907" spans="1:17" ht="13.5" customHeight="1" x14ac:dyDescent="0.25">
      <c r="A907" s="2"/>
      <c r="B907" s="2"/>
      <c r="C907" s="2"/>
      <c r="D907" s="2"/>
      <c r="J907" s="2"/>
      <c r="M907" s="6"/>
      <c r="P907" s="8"/>
      <c r="Q907" s="8"/>
    </row>
    <row r="908" spans="1:17" ht="13.5" customHeight="1" x14ac:dyDescent="0.25">
      <c r="A908" s="2"/>
      <c r="B908" s="2"/>
      <c r="C908" s="2"/>
      <c r="D908" s="2"/>
      <c r="J908" s="2"/>
      <c r="M908" s="6"/>
      <c r="P908" s="8"/>
      <c r="Q908" s="8"/>
    </row>
    <row r="909" spans="1:17" ht="13.5" customHeight="1" x14ac:dyDescent="0.25">
      <c r="A909" s="2"/>
      <c r="B909" s="2"/>
      <c r="C909" s="2"/>
      <c r="D909" s="2"/>
      <c r="J909" s="2"/>
      <c r="M909" s="6"/>
      <c r="P909" s="8"/>
      <c r="Q909" s="8"/>
    </row>
    <row r="910" spans="1:17" ht="13.5" customHeight="1" x14ac:dyDescent="0.25">
      <c r="A910" s="2"/>
      <c r="B910" s="2"/>
      <c r="C910" s="2"/>
      <c r="D910" s="2"/>
      <c r="J910" s="2"/>
      <c r="M910" s="6"/>
      <c r="P910" s="8"/>
      <c r="Q910" s="8"/>
    </row>
    <row r="911" spans="1:17" ht="13.5" customHeight="1" x14ac:dyDescent="0.25">
      <c r="A911" s="2"/>
      <c r="B911" s="2"/>
      <c r="C911" s="2"/>
      <c r="D911" s="2"/>
      <c r="J911" s="2"/>
      <c r="M911" s="6"/>
      <c r="P911" s="8"/>
      <c r="Q911" s="8"/>
    </row>
    <row r="912" spans="1:17" ht="13.5" customHeight="1" x14ac:dyDescent="0.25">
      <c r="A912" s="2"/>
      <c r="B912" s="2"/>
      <c r="C912" s="2"/>
      <c r="D912" s="2"/>
      <c r="J912" s="2"/>
      <c r="M912" s="6"/>
      <c r="P912" s="8"/>
      <c r="Q912" s="8"/>
    </row>
    <row r="913" spans="1:17" ht="13.5" customHeight="1" x14ac:dyDescent="0.25">
      <c r="A913" s="2"/>
      <c r="B913" s="2"/>
      <c r="C913" s="2"/>
      <c r="D913" s="2"/>
      <c r="J913" s="2"/>
      <c r="M913" s="6"/>
      <c r="P913" s="8"/>
      <c r="Q913" s="8"/>
    </row>
    <row r="914" spans="1:17" ht="13.5" customHeight="1" x14ac:dyDescent="0.25">
      <c r="A914" s="2"/>
      <c r="B914" s="2"/>
      <c r="C914" s="2"/>
      <c r="D914" s="2"/>
      <c r="J914" s="2"/>
      <c r="M914" s="6"/>
      <c r="P914" s="8"/>
      <c r="Q914" s="8"/>
    </row>
    <row r="915" spans="1:17" ht="13.5" customHeight="1" x14ac:dyDescent="0.25">
      <c r="A915" s="2"/>
      <c r="B915" s="2"/>
      <c r="C915" s="2"/>
      <c r="D915" s="2"/>
      <c r="J915" s="2"/>
      <c r="M915" s="6"/>
      <c r="P915" s="8"/>
      <c r="Q915" s="8"/>
    </row>
    <row r="916" spans="1:17" ht="13.5" customHeight="1" x14ac:dyDescent="0.25">
      <c r="A916" s="2"/>
      <c r="B916" s="2"/>
      <c r="C916" s="2"/>
      <c r="D916" s="2"/>
      <c r="J916" s="2"/>
      <c r="M916" s="6"/>
      <c r="P916" s="8"/>
      <c r="Q916" s="8"/>
    </row>
    <row r="917" spans="1:17" ht="13.5" customHeight="1" x14ac:dyDescent="0.25">
      <c r="A917" s="2"/>
      <c r="B917" s="2"/>
      <c r="C917" s="2"/>
      <c r="D917" s="2"/>
      <c r="J917" s="2"/>
      <c r="M917" s="6"/>
      <c r="P917" s="8"/>
      <c r="Q917" s="8"/>
    </row>
    <row r="918" spans="1:17" ht="13.5" customHeight="1" x14ac:dyDescent="0.25">
      <c r="A918" s="2"/>
      <c r="B918" s="2"/>
      <c r="C918" s="2"/>
      <c r="D918" s="2"/>
      <c r="J918" s="2"/>
      <c r="M918" s="6"/>
      <c r="P918" s="8"/>
      <c r="Q918" s="8"/>
    </row>
    <row r="919" spans="1:17" ht="13.5" customHeight="1" x14ac:dyDescent="0.25">
      <c r="A919" s="2"/>
      <c r="B919" s="2"/>
      <c r="C919" s="2"/>
      <c r="D919" s="2"/>
      <c r="J919" s="2"/>
      <c r="M919" s="6"/>
      <c r="P919" s="8"/>
      <c r="Q919" s="8"/>
    </row>
    <row r="920" spans="1:17" ht="13.5" customHeight="1" x14ac:dyDescent="0.25">
      <c r="A920" s="2"/>
      <c r="B920" s="2"/>
      <c r="C920" s="2"/>
      <c r="D920" s="2"/>
      <c r="J920" s="2"/>
      <c r="M920" s="6"/>
      <c r="P920" s="8"/>
      <c r="Q920" s="8"/>
    </row>
    <row r="921" spans="1:17" ht="13.5" customHeight="1" x14ac:dyDescent="0.25">
      <c r="A921" s="2"/>
      <c r="B921" s="2"/>
      <c r="C921" s="2"/>
      <c r="D921" s="2"/>
      <c r="J921" s="2"/>
      <c r="M921" s="6"/>
      <c r="P921" s="8"/>
      <c r="Q921" s="8"/>
    </row>
    <row r="922" spans="1:17" ht="13.5" customHeight="1" x14ac:dyDescent="0.25">
      <c r="A922" s="2"/>
      <c r="B922" s="2"/>
      <c r="C922" s="2"/>
      <c r="D922" s="2"/>
      <c r="J922" s="2"/>
      <c r="M922" s="6"/>
      <c r="P922" s="8"/>
      <c r="Q922" s="8"/>
    </row>
    <row r="923" spans="1:17" ht="13.5" customHeight="1" x14ac:dyDescent="0.25">
      <c r="A923" s="2"/>
      <c r="B923" s="2"/>
      <c r="C923" s="2"/>
      <c r="D923" s="2"/>
      <c r="J923" s="2"/>
      <c r="M923" s="6"/>
      <c r="P923" s="8"/>
      <c r="Q923" s="8"/>
    </row>
    <row r="924" spans="1:17" ht="13.5" customHeight="1" x14ac:dyDescent="0.25">
      <c r="A924" s="2"/>
      <c r="B924" s="2"/>
      <c r="C924" s="2"/>
      <c r="D924" s="2"/>
      <c r="J924" s="2"/>
      <c r="M924" s="6"/>
      <c r="P924" s="8"/>
      <c r="Q924" s="8"/>
    </row>
    <row r="925" spans="1:17" ht="13.5" customHeight="1" x14ac:dyDescent="0.25">
      <c r="A925" s="2"/>
      <c r="B925" s="2"/>
      <c r="C925" s="2"/>
      <c r="D925" s="2"/>
      <c r="J925" s="2"/>
      <c r="M925" s="6"/>
      <c r="P925" s="8"/>
      <c r="Q925" s="8"/>
    </row>
    <row r="926" spans="1:17" ht="13.5" customHeight="1" x14ac:dyDescent="0.25">
      <c r="A926" s="2"/>
      <c r="B926" s="2"/>
      <c r="C926" s="2"/>
      <c r="D926" s="2"/>
      <c r="J926" s="2"/>
      <c r="M926" s="6"/>
      <c r="P926" s="8"/>
      <c r="Q926" s="8"/>
    </row>
    <row r="927" spans="1:17" ht="13.5" customHeight="1" x14ac:dyDescent="0.25">
      <c r="A927" s="2"/>
      <c r="B927" s="2"/>
      <c r="C927" s="2"/>
      <c r="D927" s="2"/>
      <c r="J927" s="2"/>
      <c r="M927" s="6"/>
      <c r="P927" s="8"/>
      <c r="Q927" s="8"/>
    </row>
    <row r="928" spans="1:17" ht="13.5" customHeight="1" x14ac:dyDescent="0.25">
      <c r="A928" s="2"/>
      <c r="B928" s="2"/>
      <c r="C928" s="2"/>
      <c r="D928" s="2"/>
      <c r="J928" s="2"/>
      <c r="M928" s="6"/>
      <c r="P928" s="8"/>
      <c r="Q928" s="8"/>
    </row>
    <row r="929" spans="1:17" ht="13.5" customHeight="1" x14ac:dyDescent="0.25">
      <c r="A929" s="2"/>
      <c r="B929" s="2"/>
      <c r="C929" s="2"/>
      <c r="D929" s="2"/>
      <c r="J929" s="2"/>
      <c r="M929" s="6"/>
      <c r="P929" s="8"/>
      <c r="Q929" s="8"/>
    </row>
    <row r="930" spans="1:17" ht="13.5" customHeight="1" x14ac:dyDescent="0.25">
      <c r="A930" s="2"/>
      <c r="B930" s="2"/>
      <c r="C930" s="2"/>
      <c r="D930" s="2"/>
      <c r="J930" s="2"/>
      <c r="M930" s="6"/>
      <c r="P930" s="8"/>
      <c r="Q930" s="8"/>
    </row>
    <row r="931" spans="1:17" ht="13.5" customHeight="1" x14ac:dyDescent="0.25">
      <c r="A931" s="2"/>
      <c r="B931" s="2"/>
      <c r="C931" s="2"/>
      <c r="D931" s="2"/>
      <c r="J931" s="2"/>
      <c r="M931" s="6"/>
      <c r="P931" s="8"/>
      <c r="Q931" s="8"/>
    </row>
    <row r="932" spans="1:17" ht="13.5" customHeight="1" x14ac:dyDescent="0.25">
      <c r="A932" s="2"/>
      <c r="B932" s="2"/>
      <c r="C932" s="2"/>
      <c r="D932" s="2"/>
      <c r="J932" s="2"/>
      <c r="M932" s="6"/>
      <c r="P932" s="8"/>
      <c r="Q932" s="8"/>
    </row>
    <row r="933" spans="1:17" ht="13.5" customHeight="1" x14ac:dyDescent="0.25">
      <c r="A933" s="2"/>
      <c r="B933" s="2"/>
      <c r="C933" s="2"/>
      <c r="D933" s="2"/>
      <c r="J933" s="2"/>
      <c r="M933" s="6"/>
      <c r="P933" s="8"/>
      <c r="Q933" s="8"/>
    </row>
    <row r="934" spans="1:17" ht="13.5" customHeight="1" x14ac:dyDescent="0.25">
      <c r="A934" s="2"/>
      <c r="B934" s="2"/>
      <c r="C934" s="2"/>
      <c r="D934" s="2"/>
      <c r="J934" s="2"/>
      <c r="M934" s="6"/>
      <c r="P934" s="8"/>
      <c r="Q934" s="8"/>
    </row>
    <row r="935" spans="1:17" ht="13.5" customHeight="1" x14ac:dyDescent="0.25">
      <c r="A935" s="2"/>
      <c r="B935" s="2"/>
      <c r="C935" s="2"/>
      <c r="D935" s="2"/>
      <c r="J935" s="2"/>
      <c r="M935" s="6"/>
      <c r="P935" s="8"/>
      <c r="Q935" s="8"/>
    </row>
    <row r="936" spans="1:17" ht="13.5" customHeight="1" x14ac:dyDescent="0.25">
      <c r="A936" s="2"/>
      <c r="B936" s="2"/>
      <c r="C936" s="2"/>
      <c r="D936" s="2"/>
      <c r="J936" s="2"/>
      <c r="M936" s="6"/>
      <c r="P936" s="8"/>
      <c r="Q936" s="8"/>
    </row>
    <row r="937" spans="1:17" ht="13.5" customHeight="1" x14ac:dyDescent="0.25">
      <c r="A937" s="2"/>
      <c r="B937" s="2"/>
      <c r="C937" s="2"/>
      <c r="D937" s="2"/>
      <c r="J937" s="2"/>
      <c r="M937" s="6"/>
      <c r="P937" s="8"/>
      <c r="Q937" s="8"/>
    </row>
    <row r="938" spans="1:17" ht="13.5" customHeight="1" x14ac:dyDescent="0.25">
      <c r="A938" s="2"/>
      <c r="B938" s="2"/>
      <c r="C938" s="2"/>
      <c r="D938" s="2"/>
      <c r="J938" s="2"/>
      <c r="M938" s="6"/>
      <c r="P938" s="8"/>
      <c r="Q938" s="8"/>
    </row>
    <row r="939" spans="1:17" ht="13.5" customHeight="1" x14ac:dyDescent="0.25">
      <c r="A939" s="2"/>
      <c r="B939" s="2"/>
      <c r="C939" s="2"/>
      <c r="D939" s="2"/>
      <c r="J939" s="2"/>
      <c r="M939" s="6"/>
      <c r="P939" s="8"/>
      <c r="Q939" s="8"/>
    </row>
    <row r="940" spans="1:17" ht="13.5" customHeight="1" x14ac:dyDescent="0.25">
      <c r="A940" s="2"/>
      <c r="B940" s="2"/>
      <c r="C940" s="2"/>
      <c r="D940" s="2"/>
      <c r="J940" s="2"/>
      <c r="M940" s="6"/>
      <c r="P940" s="8"/>
      <c r="Q940" s="8"/>
    </row>
    <row r="941" spans="1:17" ht="13.5" customHeight="1" x14ac:dyDescent="0.25">
      <c r="A941" s="2"/>
      <c r="B941" s="2"/>
      <c r="C941" s="2"/>
      <c r="D941" s="2"/>
      <c r="J941" s="2"/>
      <c r="M941" s="6"/>
      <c r="P941" s="8"/>
      <c r="Q941" s="8"/>
    </row>
    <row r="942" spans="1:17" ht="13.5" customHeight="1" x14ac:dyDescent="0.25">
      <c r="A942" s="2"/>
      <c r="B942" s="2"/>
      <c r="C942" s="2"/>
      <c r="D942" s="2"/>
      <c r="J942" s="2"/>
      <c r="M942" s="6"/>
      <c r="P942" s="8"/>
      <c r="Q942" s="8"/>
    </row>
    <row r="943" spans="1:17" ht="13.5" customHeight="1" x14ac:dyDescent="0.25">
      <c r="A943" s="2"/>
      <c r="B943" s="2"/>
      <c r="C943" s="2"/>
      <c r="D943" s="2"/>
      <c r="J943" s="2"/>
      <c r="M943" s="6"/>
      <c r="P943" s="8"/>
      <c r="Q943" s="8"/>
    </row>
    <row r="944" spans="1:17" ht="13.5" customHeight="1" x14ac:dyDescent="0.25">
      <c r="A944" s="2"/>
      <c r="B944" s="2"/>
      <c r="C944" s="2"/>
      <c r="D944" s="2"/>
      <c r="J944" s="2"/>
      <c r="M944" s="6"/>
      <c r="P944" s="8"/>
      <c r="Q944" s="8"/>
    </row>
    <row r="945" spans="1:17" ht="13.5" customHeight="1" x14ac:dyDescent="0.25">
      <c r="A945" s="2"/>
      <c r="B945" s="2"/>
      <c r="C945" s="2"/>
      <c r="D945" s="2"/>
      <c r="J945" s="2"/>
      <c r="M945" s="6"/>
      <c r="P945" s="8"/>
      <c r="Q945" s="8"/>
    </row>
    <row r="946" spans="1:17" ht="13.5" customHeight="1" x14ac:dyDescent="0.25">
      <c r="A946" s="2"/>
      <c r="B946" s="2"/>
      <c r="C946" s="2"/>
      <c r="D946" s="2"/>
      <c r="J946" s="2"/>
      <c r="M946" s="6"/>
      <c r="P946" s="8"/>
      <c r="Q946" s="8"/>
    </row>
    <row r="947" spans="1:17" ht="13.5" customHeight="1" x14ac:dyDescent="0.25">
      <c r="A947" s="2"/>
      <c r="B947" s="2"/>
      <c r="C947" s="2"/>
      <c r="D947" s="2"/>
      <c r="J947" s="2"/>
      <c r="M947" s="6"/>
      <c r="P947" s="8"/>
      <c r="Q947" s="8"/>
    </row>
    <row r="948" spans="1:17" ht="13.5" customHeight="1" x14ac:dyDescent="0.25">
      <c r="A948" s="2"/>
      <c r="B948" s="2"/>
      <c r="C948" s="2"/>
      <c r="D948" s="2"/>
      <c r="J948" s="2"/>
      <c r="M948" s="6"/>
      <c r="P948" s="8"/>
      <c r="Q948" s="8"/>
    </row>
    <row r="949" spans="1:17" ht="13.5" customHeight="1" x14ac:dyDescent="0.25">
      <c r="A949" s="2"/>
      <c r="B949" s="2"/>
      <c r="C949" s="2"/>
      <c r="D949" s="2"/>
      <c r="J949" s="2"/>
      <c r="M949" s="6"/>
      <c r="P949" s="8"/>
      <c r="Q949" s="8"/>
    </row>
    <row r="950" spans="1:17" ht="13.5" customHeight="1" x14ac:dyDescent="0.25">
      <c r="A950" s="2"/>
      <c r="B950" s="2"/>
      <c r="C950" s="2"/>
      <c r="D950" s="2"/>
      <c r="J950" s="2"/>
      <c r="M950" s="6"/>
      <c r="P950" s="8"/>
      <c r="Q950" s="8"/>
    </row>
    <row r="951" spans="1:17" ht="13.5" customHeight="1" x14ac:dyDescent="0.25">
      <c r="A951" s="2"/>
      <c r="B951" s="2"/>
      <c r="C951" s="2"/>
      <c r="D951" s="2"/>
      <c r="J951" s="2"/>
      <c r="M951" s="6"/>
      <c r="P951" s="8"/>
      <c r="Q951" s="8"/>
    </row>
    <row r="952" spans="1:17" ht="13.5" customHeight="1" x14ac:dyDescent="0.25">
      <c r="A952" s="2"/>
      <c r="B952" s="2"/>
      <c r="C952" s="2"/>
      <c r="D952" s="2"/>
      <c r="J952" s="2"/>
      <c r="M952" s="6"/>
      <c r="P952" s="8"/>
      <c r="Q952" s="8"/>
    </row>
    <row r="953" spans="1:17" ht="13.5" customHeight="1" x14ac:dyDescent="0.25">
      <c r="A953" s="2"/>
      <c r="B953" s="2"/>
      <c r="C953" s="2"/>
      <c r="D953" s="2"/>
      <c r="J953" s="2"/>
      <c r="M953" s="6"/>
      <c r="P953" s="8"/>
      <c r="Q953" s="8"/>
    </row>
    <row r="954" spans="1:17" ht="13.5" customHeight="1" x14ac:dyDescent="0.25">
      <c r="A954" s="2"/>
      <c r="B954" s="2"/>
      <c r="C954" s="2"/>
      <c r="D954" s="2"/>
      <c r="J954" s="2"/>
      <c r="M954" s="6"/>
      <c r="P954" s="8"/>
      <c r="Q954" s="8"/>
    </row>
    <row r="955" spans="1:17" ht="13.5" customHeight="1" x14ac:dyDescent="0.25">
      <c r="A955" s="2"/>
      <c r="B955" s="2"/>
      <c r="C955" s="2"/>
      <c r="D955" s="2"/>
      <c r="J955" s="2"/>
      <c r="M955" s="6"/>
      <c r="P955" s="8"/>
      <c r="Q955" s="8"/>
    </row>
    <row r="956" spans="1:17" ht="13.5" customHeight="1" x14ac:dyDescent="0.25">
      <c r="A956" s="2"/>
      <c r="B956" s="2"/>
      <c r="C956" s="2"/>
      <c r="D956" s="2"/>
      <c r="J956" s="2"/>
      <c r="M956" s="6"/>
      <c r="P956" s="8"/>
      <c r="Q956" s="8"/>
    </row>
    <row r="957" spans="1:17" ht="13.5" customHeight="1" x14ac:dyDescent="0.25">
      <c r="A957" s="2"/>
      <c r="B957" s="2"/>
      <c r="C957" s="2"/>
      <c r="D957" s="2"/>
      <c r="J957" s="2"/>
      <c r="M957" s="6"/>
      <c r="P957" s="8"/>
      <c r="Q957" s="8"/>
    </row>
    <row r="958" spans="1:17" ht="13.5" customHeight="1" x14ac:dyDescent="0.25">
      <c r="A958" s="2"/>
      <c r="B958" s="2"/>
      <c r="C958" s="2"/>
      <c r="D958" s="2"/>
      <c r="J958" s="2"/>
      <c r="M958" s="6"/>
      <c r="P958" s="8"/>
      <c r="Q958" s="8"/>
    </row>
    <row r="959" spans="1:17" ht="13.5" customHeight="1" x14ac:dyDescent="0.25">
      <c r="A959" s="2"/>
      <c r="B959" s="2"/>
      <c r="C959" s="2"/>
      <c r="D959" s="2"/>
      <c r="J959" s="2"/>
      <c r="M959" s="6"/>
      <c r="P959" s="8"/>
      <c r="Q959" s="8"/>
    </row>
    <row r="960" spans="1:17" ht="13.5" customHeight="1" x14ac:dyDescent="0.25">
      <c r="A960" s="2"/>
      <c r="B960" s="2"/>
      <c r="C960" s="2"/>
      <c r="D960" s="2"/>
      <c r="J960" s="2"/>
      <c r="M960" s="6"/>
      <c r="P960" s="8"/>
      <c r="Q960" s="8"/>
    </row>
    <row r="961" spans="1:17" ht="13.5" customHeight="1" x14ac:dyDescent="0.25">
      <c r="A961" s="2"/>
      <c r="B961" s="2"/>
      <c r="C961" s="2"/>
      <c r="D961" s="2"/>
      <c r="J961" s="2"/>
      <c r="M961" s="6"/>
      <c r="P961" s="8"/>
      <c r="Q961" s="8"/>
    </row>
    <row r="962" spans="1:17" ht="13.5" customHeight="1" x14ac:dyDescent="0.25">
      <c r="A962" s="2"/>
      <c r="B962" s="2"/>
      <c r="C962" s="2"/>
      <c r="D962" s="2"/>
      <c r="J962" s="2"/>
      <c r="M962" s="6"/>
      <c r="P962" s="8"/>
      <c r="Q962" s="8"/>
    </row>
    <row r="963" spans="1:17" ht="13.5" customHeight="1" x14ac:dyDescent="0.25">
      <c r="A963" s="2"/>
      <c r="B963" s="2"/>
      <c r="C963" s="2"/>
      <c r="D963" s="2"/>
      <c r="J963" s="2"/>
      <c r="M963" s="6"/>
      <c r="P963" s="8"/>
      <c r="Q963" s="8"/>
    </row>
    <row r="964" spans="1:17" ht="13.5" customHeight="1" x14ac:dyDescent="0.25">
      <c r="A964" s="2"/>
      <c r="B964" s="2"/>
      <c r="C964" s="2"/>
      <c r="D964" s="2"/>
      <c r="J964" s="2"/>
      <c r="M964" s="6"/>
      <c r="P964" s="8"/>
      <c r="Q964" s="8"/>
    </row>
    <row r="965" spans="1:17" ht="13.5" customHeight="1" x14ac:dyDescent="0.25">
      <c r="A965" s="2"/>
      <c r="B965" s="2"/>
      <c r="C965" s="2"/>
      <c r="D965" s="2"/>
      <c r="J965" s="2"/>
      <c r="M965" s="6"/>
      <c r="P965" s="8"/>
      <c r="Q965" s="8"/>
    </row>
    <row r="966" spans="1:17" ht="13.5" customHeight="1" x14ac:dyDescent="0.25">
      <c r="A966" s="2"/>
      <c r="B966" s="2"/>
      <c r="C966" s="2"/>
      <c r="D966" s="2"/>
      <c r="J966" s="2"/>
      <c r="M966" s="6"/>
      <c r="P966" s="8"/>
      <c r="Q966" s="8"/>
    </row>
    <row r="967" spans="1:17" ht="13.5" customHeight="1" x14ac:dyDescent="0.25">
      <c r="A967" s="2"/>
      <c r="B967" s="2"/>
      <c r="C967" s="2"/>
      <c r="D967" s="2"/>
      <c r="J967" s="2"/>
      <c r="M967" s="6"/>
      <c r="P967" s="8"/>
      <c r="Q967" s="8"/>
    </row>
    <row r="968" spans="1:17" ht="13.5" customHeight="1" x14ac:dyDescent="0.25">
      <c r="A968" s="2"/>
      <c r="B968" s="2"/>
      <c r="C968" s="2"/>
      <c r="D968" s="2"/>
      <c r="J968" s="2"/>
      <c r="M968" s="6"/>
      <c r="P968" s="8"/>
      <c r="Q968" s="8"/>
    </row>
    <row r="969" spans="1:17" ht="13.5" customHeight="1" x14ac:dyDescent="0.25">
      <c r="A969" s="2"/>
      <c r="B969" s="2"/>
      <c r="C969" s="2"/>
      <c r="D969" s="2"/>
      <c r="J969" s="2"/>
      <c r="M969" s="6"/>
      <c r="P969" s="8"/>
      <c r="Q969" s="8"/>
    </row>
    <row r="970" spans="1:17" ht="13.5" customHeight="1" x14ac:dyDescent="0.25">
      <c r="A970" s="2"/>
      <c r="B970" s="2"/>
      <c r="C970" s="2"/>
      <c r="D970" s="2"/>
      <c r="J970" s="2"/>
      <c r="M970" s="6"/>
      <c r="P970" s="8"/>
      <c r="Q970" s="8"/>
    </row>
    <row r="971" spans="1:17" ht="13.5" customHeight="1" x14ac:dyDescent="0.25">
      <c r="A971" s="2"/>
      <c r="B971" s="2"/>
      <c r="C971" s="2"/>
      <c r="D971" s="2"/>
      <c r="J971" s="2"/>
      <c r="M971" s="6"/>
      <c r="P971" s="8"/>
      <c r="Q971" s="8"/>
    </row>
    <row r="972" spans="1:17" ht="13.5" customHeight="1" x14ac:dyDescent="0.25">
      <c r="A972" s="2"/>
      <c r="B972" s="2"/>
      <c r="C972" s="2"/>
      <c r="D972" s="2"/>
      <c r="J972" s="2"/>
      <c r="M972" s="6"/>
      <c r="P972" s="8"/>
      <c r="Q972" s="8"/>
    </row>
    <row r="973" spans="1:17" ht="13.5" customHeight="1" x14ac:dyDescent="0.25">
      <c r="A973" s="2"/>
      <c r="B973" s="2"/>
      <c r="C973" s="2"/>
      <c r="D973" s="2"/>
      <c r="J973" s="2"/>
      <c r="M973" s="6"/>
      <c r="P973" s="8"/>
      <c r="Q973" s="8"/>
    </row>
    <row r="974" spans="1:17" ht="13.5" customHeight="1" x14ac:dyDescent="0.25">
      <c r="A974" s="2"/>
      <c r="B974" s="2"/>
      <c r="C974" s="2"/>
      <c r="D974" s="2"/>
      <c r="J974" s="2"/>
      <c r="M974" s="6"/>
      <c r="P974" s="8"/>
      <c r="Q974" s="8"/>
    </row>
    <row r="975" spans="1:17" ht="13.5" customHeight="1" x14ac:dyDescent="0.25">
      <c r="A975" s="2"/>
      <c r="B975" s="2"/>
      <c r="C975" s="2"/>
      <c r="D975" s="2"/>
      <c r="J975" s="2"/>
      <c r="M975" s="6"/>
      <c r="P975" s="8"/>
      <c r="Q975" s="8"/>
    </row>
    <row r="976" spans="1:17" ht="13.5" customHeight="1" x14ac:dyDescent="0.25">
      <c r="A976" s="2"/>
      <c r="B976" s="2"/>
      <c r="C976" s="2"/>
      <c r="D976" s="2"/>
      <c r="J976" s="2"/>
      <c r="M976" s="6"/>
      <c r="P976" s="8"/>
      <c r="Q976" s="8"/>
    </row>
    <row r="977" spans="1:17" ht="13.5" customHeight="1" x14ac:dyDescent="0.25">
      <c r="A977" s="2"/>
      <c r="B977" s="2"/>
      <c r="C977" s="2"/>
      <c r="D977" s="2"/>
      <c r="J977" s="2"/>
      <c r="M977" s="6"/>
      <c r="P977" s="8"/>
      <c r="Q977" s="8"/>
    </row>
    <row r="978" spans="1:17" ht="13.5" customHeight="1" x14ac:dyDescent="0.25">
      <c r="A978" s="2"/>
      <c r="B978" s="2"/>
      <c r="C978" s="2"/>
      <c r="D978" s="2"/>
      <c r="J978" s="2"/>
      <c r="M978" s="6"/>
      <c r="P978" s="8"/>
      <c r="Q978" s="8"/>
    </row>
    <row r="979" spans="1:17" ht="13.5" customHeight="1" x14ac:dyDescent="0.25">
      <c r="A979" s="2"/>
      <c r="B979" s="2"/>
      <c r="C979" s="2"/>
      <c r="D979" s="2"/>
      <c r="J979" s="2"/>
      <c r="M979" s="6"/>
      <c r="P979" s="8"/>
      <c r="Q979" s="8"/>
    </row>
    <row r="980" spans="1:17" ht="13.5" customHeight="1" x14ac:dyDescent="0.25">
      <c r="A980" s="2"/>
      <c r="B980" s="2"/>
      <c r="C980" s="2"/>
      <c r="D980" s="2"/>
      <c r="J980" s="2"/>
      <c r="M980" s="6"/>
      <c r="P980" s="8"/>
      <c r="Q980" s="8"/>
    </row>
    <row r="981" spans="1:17" ht="13.5" customHeight="1" x14ac:dyDescent="0.25">
      <c r="A981" s="2"/>
      <c r="B981" s="2"/>
      <c r="C981" s="2"/>
      <c r="D981" s="2"/>
      <c r="J981" s="2"/>
      <c r="M981" s="6"/>
      <c r="P981" s="8"/>
      <c r="Q981" s="8"/>
    </row>
    <row r="982" spans="1:17" ht="13.5" customHeight="1" x14ac:dyDescent="0.25">
      <c r="A982" s="2"/>
      <c r="B982" s="2"/>
      <c r="C982" s="2"/>
      <c r="D982" s="2"/>
      <c r="J982" s="2"/>
      <c r="M982" s="6"/>
      <c r="P982" s="8"/>
      <c r="Q982" s="8"/>
    </row>
    <row r="983" spans="1:17" ht="13.5" customHeight="1" x14ac:dyDescent="0.25">
      <c r="A983" s="2"/>
      <c r="B983" s="2"/>
      <c r="C983" s="2"/>
      <c r="D983" s="2"/>
      <c r="J983" s="2"/>
      <c r="M983" s="6"/>
      <c r="P983" s="8"/>
      <c r="Q983" s="8"/>
    </row>
    <row r="984" spans="1:17" ht="13.5" customHeight="1" x14ac:dyDescent="0.25">
      <c r="A984" s="2"/>
      <c r="B984" s="2"/>
      <c r="C984" s="2"/>
      <c r="D984" s="2"/>
      <c r="J984" s="2"/>
      <c r="M984" s="6"/>
      <c r="P984" s="8"/>
      <c r="Q984" s="8"/>
    </row>
    <row r="985" spans="1:17" ht="13.5" customHeight="1" x14ac:dyDescent="0.25">
      <c r="A985" s="2"/>
      <c r="B985" s="2"/>
      <c r="C985" s="2"/>
      <c r="D985" s="2"/>
      <c r="J985" s="2"/>
      <c r="M985" s="6"/>
      <c r="P985" s="8"/>
      <c r="Q985" s="8"/>
    </row>
    <row r="986" spans="1:17" ht="13.5" customHeight="1" x14ac:dyDescent="0.25">
      <c r="A986" s="2"/>
      <c r="B986" s="2"/>
      <c r="C986" s="2"/>
      <c r="D986" s="2"/>
      <c r="J986" s="2"/>
      <c r="M986" s="6"/>
      <c r="P986" s="8"/>
      <c r="Q986" s="8"/>
    </row>
    <row r="987" spans="1:17" ht="13.5" customHeight="1" x14ac:dyDescent="0.25">
      <c r="A987" s="2"/>
      <c r="B987" s="2"/>
      <c r="C987" s="2"/>
      <c r="D987" s="2"/>
      <c r="J987" s="2"/>
      <c r="M987" s="6"/>
      <c r="P987" s="8"/>
      <c r="Q987" s="8"/>
    </row>
    <row r="988" spans="1:17" ht="13.5" customHeight="1" x14ac:dyDescent="0.25">
      <c r="A988" s="2"/>
      <c r="B988" s="2"/>
      <c r="C988" s="2"/>
      <c r="D988" s="2"/>
      <c r="J988" s="2"/>
      <c r="M988" s="6"/>
      <c r="P988" s="8"/>
      <c r="Q988" s="8"/>
    </row>
    <row r="989" spans="1:17" ht="13.5" customHeight="1" x14ac:dyDescent="0.25">
      <c r="A989" s="2"/>
      <c r="B989" s="2"/>
      <c r="C989" s="2"/>
      <c r="D989" s="2"/>
      <c r="J989" s="2"/>
      <c r="M989" s="6"/>
      <c r="P989" s="8"/>
      <c r="Q989" s="8"/>
    </row>
    <row r="990" spans="1:17" ht="13.5" customHeight="1" x14ac:dyDescent="0.25">
      <c r="A990" s="2"/>
      <c r="B990" s="2"/>
      <c r="C990" s="2"/>
      <c r="D990" s="2"/>
      <c r="J990" s="2"/>
      <c r="M990" s="6"/>
      <c r="P990" s="8"/>
      <c r="Q990" s="8"/>
    </row>
    <row r="991" spans="1:17" ht="13.5" customHeight="1" x14ac:dyDescent="0.25">
      <c r="A991" s="2"/>
      <c r="B991" s="2"/>
      <c r="C991" s="2"/>
      <c r="D991" s="2"/>
      <c r="J991" s="2"/>
      <c r="M991" s="6"/>
      <c r="P991" s="8"/>
      <c r="Q991" s="8"/>
    </row>
    <row r="992" spans="1:17" ht="13.5" customHeight="1" x14ac:dyDescent="0.25">
      <c r="A992" s="2"/>
      <c r="B992" s="2"/>
      <c r="C992" s="2"/>
      <c r="D992" s="2"/>
      <c r="J992" s="2"/>
      <c r="M992" s="6"/>
      <c r="P992" s="8"/>
      <c r="Q992" s="8"/>
    </row>
    <row r="993" spans="1:17" ht="13.5" customHeight="1" x14ac:dyDescent="0.25">
      <c r="A993" s="2"/>
      <c r="B993" s="2"/>
      <c r="C993" s="2"/>
      <c r="D993" s="2"/>
      <c r="J993" s="2"/>
      <c r="M993" s="6"/>
      <c r="P993" s="8"/>
      <c r="Q993" s="8"/>
    </row>
    <row r="994" spans="1:17" ht="13.5" customHeight="1" x14ac:dyDescent="0.25">
      <c r="A994" s="2"/>
      <c r="B994" s="2"/>
      <c r="C994" s="2"/>
      <c r="D994" s="2"/>
      <c r="J994" s="2"/>
      <c r="M994" s="6"/>
      <c r="P994" s="8"/>
      <c r="Q994" s="8"/>
    </row>
    <row r="995" spans="1:17" ht="13.5" customHeight="1" x14ac:dyDescent="0.25">
      <c r="A995" s="2"/>
      <c r="B995" s="2"/>
      <c r="C995" s="2"/>
      <c r="D995" s="2"/>
      <c r="J995" s="2"/>
      <c r="M995" s="6"/>
      <c r="P995" s="8"/>
      <c r="Q995" s="8"/>
    </row>
    <row r="996" spans="1:17" ht="13.5" customHeight="1" x14ac:dyDescent="0.25">
      <c r="A996" s="2"/>
      <c r="B996" s="2"/>
      <c r="C996" s="2"/>
      <c r="D996" s="2"/>
      <c r="J996" s="2"/>
      <c r="M996" s="6"/>
      <c r="P996" s="8"/>
      <c r="Q996" s="8"/>
    </row>
    <row r="997" spans="1:17" ht="13.5" customHeight="1" x14ac:dyDescent="0.25">
      <c r="A997" s="2"/>
      <c r="B997" s="2"/>
      <c r="C997" s="2"/>
      <c r="D997" s="2"/>
      <c r="J997" s="2"/>
      <c r="M997" s="6"/>
      <c r="P997" s="8"/>
      <c r="Q997" s="8"/>
    </row>
    <row r="998" spans="1:17" ht="13.5" customHeight="1" x14ac:dyDescent="0.25">
      <c r="A998" s="2"/>
      <c r="B998" s="2"/>
      <c r="C998" s="2"/>
      <c r="D998" s="2"/>
      <c r="J998" s="2"/>
      <c r="M998" s="6"/>
      <c r="P998" s="8"/>
      <c r="Q998" s="8"/>
    </row>
    <row r="999" spans="1:17" ht="13.5" customHeight="1" x14ac:dyDescent="0.25">
      <c r="A999" s="2"/>
      <c r="B999" s="2"/>
      <c r="C999" s="2"/>
      <c r="D999" s="2"/>
      <c r="J999" s="2"/>
      <c r="M999" s="6"/>
      <c r="P999" s="8"/>
      <c r="Q999" s="8"/>
    </row>
    <row r="1000" spans="1:17" ht="13.5" customHeight="1" x14ac:dyDescent="0.25">
      <c r="A1000" s="2"/>
      <c r="B1000" s="2"/>
      <c r="C1000" s="2"/>
      <c r="D1000" s="2"/>
      <c r="J1000" s="2"/>
      <c r="M1000" s="6"/>
      <c r="P1000" s="8"/>
      <c r="Q1000" s="8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000"/>
  <sheetViews>
    <sheetView workbookViewId="0">
      <pane ySplit="1" topLeftCell="A41" activePane="bottomLeft" state="frozen"/>
      <selection pane="bottomLeft" activeCell="F69" sqref="F69"/>
    </sheetView>
  </sheetViews>
  <sheetFormatPr defaultColWidth="12.42578125" defaultRowHeight="15" customHeight="1" x14ac:dyDescent="0.25"/>
  <cols>
    <col min="1" max="1" width="18.42578125" customWidth="1"/>
    <col min="2" max="2" width="8.28515625" customWidth="1"/>
    <col min="3" max="3" width="9.42578125" customWidth="1"/>
    <col min="4" max="4" width="9.140625" customWidth="1"/>
    <col min="5" max="5" width="10" customWidth="1"/>
    <col min="6" max="6" width="15.7109375" customWidth="1"/>
    <col min="7" max="7" width="7.7109375" customWidth="1"/>
    <col min="8" max="8" width="9.7109375" bestFit="1" customWidth="1"/>
    <col min="9" max="26" width="7.7109375" customWidth="1"/>
  </cols>
  <sheetData>
    <row r="1" spans="1:9" ht="13.5" customHeight="1" x14ac:dyDescent="0.25">
      <c r="A1" s="49" t="s">
        <v>164</v>
      </c>
      <c r="B1" s="2" t="s">
        <v>48</v>
      </c>
      <c r="C1" s="50" t="s">
        <v>50</v>
      </c>
      <c r="D1" s="50" t="s">
        <v>49</v>
      </c>
      <c r="E1" s="50" t="s">
        <v>51</v>
      </c>
      <c r="F1" s="197" t="s">
        <v>283</v>
      </c>
      <c r="G1" s="1" t="s">
        <v>134</v>
      </c>
      <c r="H1" s="2"/>
    </row>
    <row r="2" spans="1:9" ht="13.5" customHeight="1" x14ac:dyDescent="0.25">
      <c r="A2" s="51" t="s">
        <v>53</v>
      </c>
      <c r="B2" s="17">
        <v>1.2999999999999999E-2</v>
      </c>
      <c r="C2" s="17"/>
      <c r="D2" s="45"/>
      <c r="E2" s="17"/>
      <c r="F2" s="17"/>
      <c r="G2" s="2">
        <v>0</v>
      </c>
      <c r="H2" s="24">
        <f>DATE(LEFT(A2,4),1,1)</f>
        <v>37257</v>
      </c>
      <c r="I2" s="18"/>
    </row>
    <row r="3" spans="1:9" ht="13.5" customHeight="1" x14ac:dyDescent="0.25">
      <c r="A3" s="51" t="s">
        <v>54</v>
      </c>
      <c r="B3" s="17">
        <v>3.2000000000000001E-2</v>
      </c>
      <c r="C3" s="17"/>
      <c r="D3" s="45"/>
      <c r="E3" s="17"/>
      <c r="F3" s="17"/>
      <c r="G3" s="2">
        <v>0</v>
      </c>
      <c r="H3" s="24">
        <f>DATE(LEFT(A3,4),4,1)</f>
        <v>37347</v>
      </c>
      <c r="I3" s="18"/>
    </row>
    <row r="4" spans="1:9" ht="13.5" customHeight="1" x14ac:dyDescent="0.25">
      <c r="A4" s="51" t="s">
        <v>55</v>
      </c>
      <c r="B4" s="17">
        <v>2.1999999999999999E-2</v>
      </c>
      <c r="C4" s="17"/>
      <c r="D4" s="45"/>
      <c r="E4" s="17"/>
      <c r="F4" s="17"/>
      <c r="G4" s="2">
        <v>0</v>
      </c>
      <c r="H4" s="24">
        <f>DATE(LEFT(A4,4),7,1)</f>
        <v>37438</v>
      </c>
      <c r="I4" s="18"/>
    </row>
    <row r="5" spans="1:9" ht="13.5" customHeight="1" x14ac:dyDescent="0.25">
      <c r="A5" s="51" t="s">
        <v>56</v>
      </c>
      <c r="B5" s="17">
        <v>2.4E-2</v>
      </c>
      <c r="C5" s="17"/>
      <c r="D5" s="45"/>
      <c r="E5" s="17"/>
      <c r="F5" s="17"/>
      <c r="G5" s="2">
        <v>0</v>
      </c>
      <c r="H5" s="24">
        <f>DATE(LEFT(A5,4),10,1)</f>
        <v>37530</v>
      </c>
      <c r="I5" s="18"/>
    </row>
    <row r="6" spans="1:9" ht="13.5" customHeight="1" x14ac:dyDescent="0.25">
      <c r="A6" s="51" t="s">
        <v>57</v>
      </c>
      <c r="B6" s="17">
        <v>4.2000000000000003E-2</v>
      </c>
      <c r="C6" s="17"/>
      <c r="D6" s="45"/>
      <c r="E6" s="17"/>
      <c r="F6" s="17"/>
      <c r="G6" s="2">
        <v>0</v>
      </c>
      <c r="H6" s="24">
        <f>DATE(LEFT(A6,4),1,1)</f>
        <v>37622</v>
      </c>
      <c r="I6" s="18"/>
    </row>
    <row r="7" spans="1:9" ht="13.5" customHeight="1" x14ac:dyDescent="0.25">
      <c r="A7" s="51" t="s">
        <v>58</v>
      </c>
      <c r="B7" s="17">
        <v>-7.0000000000000001E-3</v>
      </c>
      <c r="C7" s="17"/>
      <c r="D7" s="45"/>
      <c r="E7" s="17"/>
      <c r="F7" s="17"/>
      <c r="G7" s="2">
        <v>0</v>
      </c>
      <c r="H7" s="24">
        <f>DATE(LEFT(A7,4),4,1)</f>
        <v>37712</v>
      </c>
      <c r="I7" s="18"/>
    </row>
    <row r="8" spans="1:9" ht="13.5" customHeight="1" x14ac:dyDescent="0.25">
      <c r="A8" s="51" t="s">
        <v>59</v>
      </c>
      <c r="B8" s="17">
        <v>0.03</v>
      </c>
      <c r="C8" s="17"/>
      <c r="D8" s="45"/>
      <c r="E8" s="17"/>
      <c r="F8" s="17"/>
      <c r="G8" s="2">
        <v>0</v>
      </c>
      <c r="H8" s="24">
        <f>DATE(LEFT(A8,4),7,1)</f>
        <v>37803</v>
      </c>
      <c r="I8" s="18"/>
    </row>
    <row r="9" spans="1:9" ht="13.5" customHeight="1" x14ac:dyDescent="0.25">
      <c r="A9" s="51" t="s">
        <v>60</v>
      </c>
      <c r="B9" s="17">
        <v>1.4999999999999999E-2</v>
      </c>
      <c r="C9" s="17"/>
      <c r="D9" s="45"/>
      <c r="E9" s="17"/>
      <c r="F9" s="17"/>
      <c r="G9" s="2">
        <v>0</v>
      </c>
      <c r="H9" s="24">
        <f>DATE(LEFT(A9,4),10,1)</f>
        <v>37895</v>
      </c>
      <c r="I9" s="18"/>
    </row>
    <row r="10" spans="1:9" ht="13.5" customHeight="1" x14ac:dyDescent="0.25">
      <c r="A10" s="51" t="s">
        <v>61</v>
      </c>
      <c r="B10" s="17">
        <v>3.4000000000000002E-2</v>
      </c>
      <c r="C10" s="17"/>
      <c r="D10" s="45"/>
      <c r="E10" s="17"/>
      <c r="F10" s="17"/>
      <c r="G10" s="2">
        <v>0</v>
      </c>
      <c r="H10" s="24">
        <f>DATE(LEFT(A10,4),1,1)</f>
        <v>37987</v>
      </c>
      <c r="I10" s="18"/>
    </row>
    <row r="11" spans="1:9" ht="13.5" customHeight="1" x14ac:dyDescent="0.25">
      <c r="A11" s="51" t="s">
        <v>62</v>
      </c>
      <c r="B11" s="17">
        <v>3.2000000000000001E-2</v>
      </c>
      <c r="C11" s="17"/>
      <c r="D11" s="45"/>
      <c r="E11" s="17"/>
      <c r="F11" s="17"/>
      <c r="G11" s="2">
        <v>0</v>
      </c>
      <c r="H11" s="24">
        <f>DATE(LEFT(A11,4),4,1)</f>
        <v>38078</v>
      </c>
      <c r="I11" s="18"/>
    </row>
    <row r="12" spans="1:9" ht="13.5" customHeight="1" x14ac:dyDescent="0.25">
      <c r="A12" s="51" t="s">
        <v>63</v>
      </c>
      <c r="B12" s="17">
        <v>2.5999999999999999E-2</v>
      </c>
      <c r="C12" s="17"/>
      <c r="D12" s="45"/>
      <c r="E12" s="17"/>
      <c r="F12" s="17"/>
      <c r="G12" s="2">
        <v>0</v>
      </c>
      <c r="H12" s="24">
        <f>DATE(LEFT(A12,4),7,1)</f>
        <v>38169</v>
      </c>
      <c r="I12" s="18"/>
    </row>
    <row r="13" spans="1:9" ht="13.5" customHeight="1" x14ac:dyDescent="0.25">
      <c r="A13" s="51" t="s">
        <v>64</v>
      </c>
      <c r="B13" s="17">
        <v>4.3999999999999997E-2</v>
      </c>
      <c r="C13" s="17"/>
      <c r="D13" s="45"/>
      <c r="E13" s="17"/>
      <c r="F13" s="17"/>
      <c r="G13" s="2">
        <v>0</v>
      </c>
      <c r="H13" s="24">
        <f>DATE(LEFT(A13,4),10,1)</f>
        <v>38261</v>
      </c>
      <c r="I13" s="18"/>
    </row>
    <row r="14" spans="1:9" ht="13.5" customHeight="1" x14ac:dyDescent="0.25">
      <c r="A14" s="51" t="s">
        <v>65</v>
      </c>
      <c r="B14" s="17">
        <v>0.02</v>
      </c>
      <c r="C14" s="17"/>
      <c r="D14" s="45"/>
      <c r="E14" s="17"/>
      <c r="F14" s="17"/>
      <c r="G14" s="2">
        <v>0</v>
      </c>
      <c r="H14" s="24">
        <f>DATE(LEFT(A14,4),1,1)</f>
        <v>38353</v>
      </c>
      <c r="I14" s="18"/>
    </row>
    <row r="15" spans="1:9" ht="13.5" customHeight="1" x14ac:dyDescent="0.25">
      <c r="A15" s="51" t="s">
        <v>66</v>
      </c>
      <c r="B15" s="17">
        <v>2.7E-2</v>
      </c>
      <c r="C15" s="17"/>
      <c r="D15" s="45"/>
      <c r="E15" s="17"/>
      <c r="F15" s="17"/>
      <c r="G15" s="2">
        <v>0</v>
      </c>
      <c r="H15" s="24">
        <f>DATE(LEFT(A15,4),4,1)</f>
        <v>38443</v>
      </c>
      <c r="I15" s="18"/>
    </row>
    <row r="16" spans="1:9" ht="13.5" customHeight="1" x14ac:dyDescent="0.25">
      <c r="A16" s="51" t="s">
        <v>67</v>
      </c>
      <c r="B16" s="17">
        <v>6.2E-2</v>
      </c>
      <c r="C16" s="17"/>
      <c r="D16" s="45"/>
      <c r="E16" s="17"/>
      <c r="F16" s="17"/>
      <c r="G16" s="2">
        <v>0</v>
      </c>
      <c r="H16" s="24">
        <f>DATE(LEFT(A16,4),7,1)</f>
        <v>38534</v>
      </c>
      <c r="I16" s="18"/>
    </row>
    <row r="17" spans="1:9" ht="13.5" customHeight="1" x14ac:dyDescent="0.25">
      <c r="A17" s="51" t="s">
        <v>68</v>
      </c>
      <c r="B17" s="17">
        <v>3.7999999999999999E-2</v>
      </c>
      <c r="C17" s="17"/>
      <c r="D17" s="45"/>
      <c r="E17" s="17"/>
      <c r="F17" s="17"/>
      <c r="G17" s="2">
        <v>0</v>
      </c>
      <c r="H17" s="24">
        <f>DATE(LEFT(A17,4),10,1)</f>
        <v>38626</v>
      </c>
      <c r="I17" s="18"/>
    </row>
    <row r="18" spans="1:9" ht="13.5" customHeight="1" x14ac:dyDescent="0.25">
      <c r="A18" s="51" t="s">
        <v>69</v>
      </c>
      <c r="B18" s="17">
        <v>2.1000000000000001E-2</v>
      </c>
      <c r="C18" s="17"/>
      <c r="D18" s="45"/>
      <c r="E18" s="17"/>
      <c r="F18" s="17"/>
      <c r="G18" s="2">
        <v>0</v>
      </c>
      <c r="H18" s="24">
        <f>DATE(LEFT(A18,4),1,1)</f>
        <v>38718</v>
      </c>
      <c r="I18" s="18"/>
    </row>
    <row r="19" spans="1:9" ht="13.5" customHeight="1" x14ac:dyDescent="0.25">
      <c r="A19" s="51" t="s">
        <v>70</v>
      </c>
      <c r="B19" s="17">
        <v>3.6999999999999998E-2</v>
      </c>
      <c r="C19" s="17"/>
      <c r="D19" s="45"/>
      <c r="E19" s="17"/>
      <c r="F19" s="17"/>
      <c r="G19" s="2">
        <v>0</v>
      </c>
      <c r="H19" s="24">
        <f>DATE(LEFT(A19,4),4,1)</f>
        <v>38808</v>
      </c>
      <c r="I19" s="18"/>
    </row>
    <row r="20" spans="1:9" ht="13.5" customHeight="1" x14ac:dyDescent="0.25">
      <c r="A20" s="51" t="s">
        <v>71</v>
      </c>
      <c r="B20" s="17">
        <v>3.7999999999999999E-2</v>
      </c>
      <c r="C20" s="17"/>
      <c r="D20" s="45"/>
      <c r="E20" s="17"/>
      <c r="F20" s="17"/>
      <c r="G20" s="2">
        <v>0</v>
      </c>
      <c r="H20" s="24">
        <f>DATE(LEFT(A20,4),7,1)</f>
        <v>38899</v>
      </c>
      <c r="I20" s="18"/>
    </row>
    <row r="21" spans="1:9" ht="13.5" customHeight="1" x14ac:dyDescent="0.25">
      <c r="A21" s="51" t="s">
        <v>72</v>
      </c>
      <c r="B21" s="17">
        <v>-1.6E-2</v>
      </c>
      <c r="C21" s="17"/>
      <c r="D21" s="45"/>
      <c r="E21" s="17"/>
      <c r="F21" s="17"/>
      <c r="G21" s="2">
        <v>0</v>
      </c>
      <c r="H21" s="24">
        <f>DATE(LEFT(A21,4),10,1)</f>
        <v>38991</v>
      </c>
      <c r="I21" s="18"/>
    </row>
    <row r="22" spans="1:9" ht="13.5" customHeight="1" x14ac:dyDescent="0.25">
      <c r="A22" s="51" t="s">
        <v>73</v>
      </c>
      <c r="B22" s="17">
        <v>0.04</v>
      </c>
      <c r="C22" s="17"/>
      <c r="D22" s="45"/>
      <c r="E22" s="17"/>
      <c r="F22" s="17"/>
      <c r="G22" s="2">
        <v>0</v>
      </c>
      <c r="H22" s="24">
        <f>DATE(LEFT(A22,4),1,1)</f>
        <v>39083</v>
      </c>
      <c r="I22" s="18"/>
    </row>
    <row r="23" spans="1:9" ht="13.5" customHeight="1" x14ac:dyDescent="0.25">
      <c r="A23" s="51" t="s">
        <v>74</v>
      </c>
      <c r="B23" s="17">
        <v>4.5999999999999999E-2</v>
      </c>
      <c r="C23" s="17"/>
      <c r="D23" s="45"/>
      <c r="E23" s="17"/>
      <c r="F23" s="17"/>
      <c r="G23" s="2">
        <v>0</v>
      </c>
      <c r="H23" s="24">
        <f>DATE(LEFT(A23,4),4,1)</f>
        <v>39173</v>
      </c>
      <c r="I23" s="18"/>
    </row>
    <row r="24" spans="1:9" ht="13.5" customHeight="1" x14ac:dyDescent="0.25">
      <c r="A24" s="51" t="s">
        <v>75</v>
      </c>
      <c r="B24" s="17">
        <v>2.5999999999999999E-2</v>
      </c>
      <c r="C24" s="17"/>
      <c r="D24" s="45"/>
      <c r="E24" s="17"/>
      <c r="F24" s="17"/>
      <c r="G24" s="2">
        <v>0</v>
      </c>
      <c r="H24" s="24">
        <f>DATE(LEFT(A24,4),7,1)</f>
        <v>39264</v>
      </c>
      <c r="I24" s="18"/>
    </row>
    <row r="25" spans="1:9" ht="13.5" customHeight="1" x14ac:dyDescent="0.25">
      <c r="A25" s="51" t="s">
        <v>76</v>
      </c>
      <c r="B25" s="17">
        <v>0.05</v>
      </c>
      <c r="C25" s="17"/>
      <c r="D25" s="45"/>
      <c r="E25" s="17"/>
      <c r="F25" s="17"/>
      <c r="G25" s="2">
        <v>0</v>
      </c>
      <c r="H25" s="24">
        <f>DATE(LEFT(A25,4),10,1)</f>
        <v>39356</v>
      </c>
      <c r="I25" s="18"/>
    </row>
    <row r="26" spans="1:9" ht="13.5" customHeight="1" x14ac:dyDescent="0.25">
      <c r="A26" s="51" t="s">
        <v>77</v>
      </c>
      <c r="B26" s="17">
        <v>4.3999999999999997E-2</v>
      </c>
      <c r="C26" s="17"/>
      <c r="D26" s="45"/>
      <c r="E26" s="17"/>
      <c r="F26" s="17"/>
      <c r="G26" s="2">
        <v>0</v>
      </c>
      <c r="H26" s="24">
        <f>DATE(LEFT(A26,4),1,1)</f>
        <v>39448</v>
      </c>
      <c r="I26" s="18"/>
    </row>
    <row r="27" spans="1:9" ht="13.5" customHeight="1" x14ac:dyDescent="0.25">
      <c r="A27" s="51" t="s">
        <v>78</v>
      </c>
      <c r="B27" s="17">
        <v>5.3999999999999999E-2</v>
      </c>
      <c r="C27" s="17"/>
      <c r="D27" s="45"/>
      <c r="E27" s="17"/>
      <c r="F27" s="17"/>
      <c r="G27" s="2">
        <v>0</v>
      </c>
      <c r="H27" s="24">
        <f>DATE(LEFT(A27,4),4,1)</f>
        <v>39539</v>
      </c>
      <c r="I27" s="18"/>
    </row>
    <row r="28" spans="1:9" ht="13.5" customHeight="1" x14ac:dyDescent="0.25">
      <c r="A28" s="51" t="s">
        <v>79</v>
      </c>
      <c r="B28" s="17">
        <v>6.4000000000000001E-2</v>
      </c>
      <c r="C28" s="17"/>
      <c r="D28" s="45"/>
      <c r="E28" s="17"/>
      <c r="F28" s="17"/>
      <c r="G28" s="2">
        <v>0</v>
      </c>
      <c r="H28" s="24">
        <f>DATE(LEFT(A28,4),7,1)</f>
        <v>39630</v>
      </c>
      <c r="I28" s="18"/>
    </row>
    <row r="29" spans="1:9" ht="13.5" customHeight="1" x14ac:dyDescent="0.25">
      <c r="A29" s="51" t="s">
        <v>80</v>
      </c>
      <c r="B29" s="17">
        <v>-0.09</v>
      </c>
      <c r="C29" s="17"/>
      <c r="D29" s="45"/>
      <c r="E29" s="17"/>
      <c r="F29" s="17"/>
      <c r="G29" s="2">
        <v>0</v>
      </c>
      <c r="H29" s="24">
        <f>DATE(LEFT(A29,4),10,1)</f>
        <v>39722</v>
      </c>
      <c r="I29" s="18"/>
    </row>
    <row r="30" spans="1:9" ht="13.5" customHeight="1" x14ac:dyDescent="0.25">
      <c r="A30" s="51" t="s">
        <v>81</v>
      </c>
      <c r="B30" s="17">
        <v>-2.5000000000000001E-2</v>
      </c>
      <c r="C30" s="17"/>
      <c r="D30" s="45"/>
      <c r="E30" s="17"/>
      <c r="F30" s="17">
        <f>AVERAGE($B$30:$B$61)</f>
        <v>1.5781250000000004E-2</v>
      </c>
      <c r="G30" s="2">
        <v>0</v>
      </c>
      <c r="H30" s="24">
        <f>DATE(LEFT(A30,4),1,1)</f>
        <v>39814</v>
      </c>
      <c r="I30" s="18"/>
    </row>
    <row r="31" spans="1:9" ht="13.5" customHeight="1" x14ac:dyDescent="0.25">
      <c r="A31" s="51" t="s">
        <v>82</v>
      </c>
      <c r="B31" s="17">
        <v>1.9E-2</v>
      </c>
      <c r="C31" s="17"/>
      <c r="D31" s="45"/>
      <c r="E31" s="17"/>
      <c r="F31" s="17">
        <f t="shared" ref="F31:F61" si="0">AVERAGE($B$30:$B$61)</f>
        <v>1.5781250000000004E-2</v>
      </c>
      <c r="G31" s="2">
        <v>0</v>
      </c>
      <c r="H31" s="24">
        <f>DATE(LEFT(A31,4),4,1)</f>
        <v>39904</v>
      </c>
      <c r="I31" s="18"/>
    </row>
    <row r="32" spans="1:9" ht="13.5" customHeight="1" x14ac:dyDescent="0.25">
      <c r="A32" s="51" t="s">
        <v>83</v>
      </c>
      <c r="B32" s="17">
        <v>3.5999999999999997E-2</v>
      </c>
      <c r="C32" s="17"/>
      <c r="D32" s="45"/>
      <c r="E32" s="17"/>
      <c r="F32" s="17">
        <f t="shared" si="0"/>
        <v>1.5781250000000004E-2</v>
      </c>
      <c r="G32" s="2">
        <v>0</v>
      </c>
      <c r="H32" s="24">
        <f>DATE(LEFT(A32,4),7,1)</f>
        <v>39995</v>
      </c>
      <c r="I32" s="18"/>
    </row>
    <row r="33" spans="1:9" ht="13.5" customHeight="1" x14ac:dyDescent="0.25">
      <c r="A33" s="51" t="s">
        <v>84</v>
      </c>
      <c r="B33" s="17">
        <v>0.03</v>
      </c>
      <c r="C33" s="17"/>
      <c r="D33" s="45"/>
      <c r="E33" s="17"/>
      <c r="F33" s="17">
        <f t="shared" si="0"/>
        <v>1.5781250000000004E-2</v>
      </c>
      <c r="G33" s="2">
        <v>0</v>
      </c>
      <c r="H33" s="24">
        <f>DATE(LEFT(A33,4),10,1)</f>
        <v>40087</v>
      </c>
      <c r="I33" s="18"/>
    </row>
    <row r="34" spans="1:9" ht="13.5" customHeight="1" x14ac:dyDescent="0.25">
      <c r="A34" s="51" t="s">
        <v>85</v>
      </c>
      <c r="B34" s="17">
        <v>8.9999999999999993E-3</v>
      </c>
      <c r="C34" s="17"/>
      <c r="D34" s="45"/>
      <c r="E34" s="17"/>
      <c r="F34" s="17">
        <f t="shared" si="0"/>
        <v>1.5781250000000004E-2</v>
      </c>
      <c r="G34" s="2">
        <v>0</v>
      </c>
      <c r="H34" s="24">
        <f>DATE(LEFT(A34,4),1,1)</f>
        <v>40179</v>
      </c>
      <c r="I34" s="18"/>
    </row>
    <row r="35" spans="1:9" ht="13.5" customHeight="1" x14ac:dyDescent="0.25">
      <c r="A35" s="51" t="s">
        <v>86</v>
      </c>
      <c r="B35" s="17">
        <v>-3.0000000000000001E-3</v>
      </c>
      <c r="C35" s="17"/>
      <c r="D35" s="45"/>
      <c r="E35" s="17"/>
      <c r="F35" s="17">
        <f t="shared" si="0"/>
        <v>1.5781250000000004E-2</v>
      </c>
      <c r="G35" s="2">
        <v>0</v>
      </c>
      <c r="H35" s="24">
        <f>DATE(LEFT(A35,4),4,1)</f>
        <v>40269</v>
      </c>
      <c r="I35" s="18"/>
    </row>
    <row r="36" spans="1:9" ht="13.5" customHeight="1" x14ac:dyDescent="0.25">
      <c r="A36" s="51" t="s">
        <v>87</v>
      </c>
      <c r="B36" s="17">
        <v>1.4E-2</v>
      </c>
      <c r="C36" s="17"/>
      <c r="D36" s="45"/>
      <c r="E36" s="17"/>
      <c r="F36" s="17">
        <f t="shared" si="0"/>
        <v>1.5781250000000004E-2</v>
      </c>
      <c r="G36" s="2">
        <v>0</v>
      </c>
      <c r="H36" s="24">
        <f>DATE(LEFT(A36,4),7,1)</f>
        <v>40360</v>
      </c>
      <c r="I36" s="18"/>
    </row>
    <row r="37" spans="1:9" ht="13.5" customHeight="1" x14ac:dyDescent="0.25">
      <c r="A37" s="51" t="s">
        <v>88</v>
      </c>
      <c r="B37" s="17">
        <v>0.03</v>
      </c>
      <c r="C37" s="17"/>
      <c r="D37" s="45"/>
      <c r="E37" s="17"/>
      <c r="F37" s="17">
        <f t="shared" si="0"/>
        <v>1.5781250000000004E-2</v>
      </c>
      <c r="G37" s="2">
        <v>0</v>
      </c>
      <c r="H37" s="24">
        <f>DATE(LEFT(A37,4),10,1)</f>
        <v>40452</v>
      </c>
      <c r="I37" s="18"/>
    </row>
    <row r="38" spans="1:9" ht="13.5" customHeight="1" x14ac:dyDescent="0.25">
      <c r="A38" s="51" t="s">
        <v>89</v>
      </c>
      <c r="B38" s="17">
        <v>4.4999999999999998E-2</v>
      </c>
      <c r="C38" s="17"/>
      <c r="D38" s="45"/>
      <c r="E38" s="17"/>
      <c r="F38" s="17">
        <f t="shared" si="0"/>
        <v>1.5781250000000004E-2</v>
      </c>
      <c r="G38" s="2">
        <v>0</v>
      </c>
      <c r="H38" s="24">
        <f>DATE(LEFT(A38,4),1,1)</f>
        <v>40544</v>
      </c>
      <c r="I38" s="18"/>
    </row>
    <row r="39" spans="1:9" ht="13.5" customHeight="1" x14ac:dyDescent="0.25">
      <c r="A39" s="51" t="s">
        <v>90</v>
      </c>
      <c r="B39" s="17">
        <v>4.3999999999999997E-2</v>
      </c>
      <c r="C39" s="17"/>
      <c r="D39" s="45"/>
      <c r="E39" s="17"/>
      <c r="F39" s="17">
        <f t="shared" si="0"/>
        <v>1.5781250000000004E-2</v>
      </c>
      <c r="G39" s="2">
        <v>0</v>
      </c>
      <c r="H39" s="24">
        <f>DATE(LEFT(A39,4),4,1)</f>
        <v>40634</v>
      </c>
      <c r="I39" s="18"/>
    </row>
    <row r="40" spans="1:9" ht="13.5" customHeight="1" x14ac:dyDescent="0.25">
      <c r="A40" s="51" t="s">
        <v>91</v>
      </c>
      <c r="B40" s="17">
        <v>3.1E-2</v>
      </c>
      <c r="C40" s="17"/>
      <c r="D40" s="45"/>
      <c r="E40" s="17"/>
      <c r="F40" s="17">
        <f t="shared" si="0"/>
        <v>1.5781250000000004E-2</v>
      </c>
      <c r="G40" s="2">
        <v>0</v>
      </c>
      <c r="H40" s="24">
        <f>DATE(LEFT(A40,4),7,1)</f>
        <v>40725</v>
      </c>
      <c r="I40" s="18"/>
    </row>
    <row r="41" spans="1:9" ht="13.5" customHeight="1" x14ac:dyDescent="0.25">
      <c r="A41" s="51" t="s">
        <v>92</v>
      </c>
      <c r="B41" s="17">
        <v>1.2999999999999999E-2</v>
      </c>
      <c r="C41" s="17"/>
      <c r="D41" s="45"/>
      <c r="E41" s="17"/>
      <c r="F41" s="17">
        <f t="shared" si="0"/>
        <v>1.5781250000000004E-2</v>
      </c>
      <c r="G41" s="2">
        <v>0</v>
      </c>
      <c r="H41" s="24">
        <f>DATE(LEFT(A41,4),10,1)</f>
        <v>40817</v>
      </c>
      <c r="I41" s="18"/>
    </row>
    <row r="42" spans="1:9" ht="13.5" customHeight="1" x14ac:dyDescent="0.25">
      <c r="A42" s="51" t="s">
        <v>93</v>
      </c>
      <c r="B42" s="17">
        <v>2.3E-2</v>
      </c>
      <c r="C42" s="17"/>
      <c r="D42" s="45"/>
      <c r="E42" s="17"/>
      <c r="F42" s="17">
        <f t="shared" si="0"/>
        <v>1.5781250000000004E-2</v>
      </c>
      <c r="G42" s="2">
        <v>0</v>
      </c>
      <c r="H42" s="24">
        <f>DATE(LEFT(A42,4),1,1)</f>
        <v>40909</v>
      </c>
      <c r="I42" s="18"/>
    </row>
    <row r="43" spans="1:9" ht="13.5" customHeight="1" x14ac:dyDescent="0.25">
      <c r="A43" s="51" t="s">
        <v>94</v>
      </c>
      <c r="B43" s="17">
        <v>0.01</v>
      </c>
      <c r="C43" s="17"/>
      <c r="D43" s="45"/>
      <c r="E43" s="17"/>
      <c r="F43" s="17">
        <f t="shared" si="0"/>
        <v>1.5781250000000004E-2</v>
      </c>
      <c r="G43" s="2">
        <v>0</v>
      </c>
      <c r="H43" s="24">
        <f>DATE(LEFT(A43,4),4,1)</f>
        <v>41000</v>
      </c>
    </row>
    <row r="44" spans="1:9" ht="13.5" customHeight="1" x14ac:dyDescent="0.25">
      <c r="A44" s="51" t="s">
        <v>95</v>
      </c>
      <c r="B44" s="17">
        <v>2.1000000000000001E-2</v>
      </c>
      <c r="C44" s="17"/>
      <c r="D44" s="45"/>
      <c r="E44" s="17"/>
      <c r="F44" s="17">
        <f t="shared" si="0"/>
        <v>1.5781250000000004E-2</v>
      </c>
      <c r="G44" s="2">
        <v>0</v>
      </c>
      <c r="H44" s="24">
        <f>DATE(LEFT(A44,4),7,1)</f>
        <v>41091</v>
      </c>
    </row>
    <row r="45" spans="1:9" ht="13.5" customHeight="1" x14ac:dyDescent="0.25">
      <c r="A45" s="51" t="s">
        <v>96</v>
      </c>
      <c r="B45" s="17">
        <v>2.1999999999999999E-2</v>
      </c>
      <c r="C45" s="17"/>
      <c r="D45" s="45"/>
      <c r="E45" s="17"/>
      <c r="F45" s="17">
        <f t="shared" si="0"/>
        <v>1.5781250000000004E-2</v>
      </c>
      <c r="G45" s="2">
        <v>0</v>
      </c>
      <c r="H45" s="24">
        <f>DATE(LEFT(A45,4),10,1)</f>
        <v>41183</v>
      </c>
    </row>
    <row r="46" spans="1:9" ht="13.5" customHeight="1" x14ac:dyDescent="0.25">
      <c r="A46" s="51" t="s">
        <v>97</v>
      </c>
      <c r="B46" s="17">
        <v>1.2E-2</v>
      </c>
      <c r="C46" s="17"/>
      <c r="D46" s="45"/>
      <c r="E46" s="17"/>
      <c r="F46" s="17">
        <f t="shared" si="0"/>
        <v>1.5781250000000004E-2</v>
      </c>
      <c r="G46" s="2">
        <v>0</v>
      </c>
      <c r="H46" s="24">
        <f>DATE(LEFT(A46,4),1,1)</f>
        <v>41275</v>
      </c>
    </row>
    <row r="47" spans="1:9" ht="13.5" customHeight="1" x14ac:dyDescent="0.25">
      <c r="A47" s="51" t="s">
        <v>98</v>
      </c>
      <c r="B47" s="17">
        <v>4.0000000000000001E-3</v>
      </c>
      <c r="C47" s="17"/>
      <c r="D47" s="45"/>
      <c r="E47" s="17"/>
      <c r="F47" s="17">
        <f t="shared" si="0"/>
        <v>1.5781250000000004E-2</v>
      </c>
      <c r="G47" s="2">
        <v>0</v>
      </c>
      <c r="H47" s="24">
        <f>DATE(LEFT(A47,4),4,1)</f>
        <v>41365</v>
      </c>
    </row>
    <row r="48" spans="1:9" ht="13.5" customHeight="1" x14ac:dyDescent="0.25">
      <c r="A48" s="51" t="s">
        <v>99</v>
      </c>
      <c r="B48" s="17">
        <v>2.1999999999999999E-2</v>
      </c>
      <c r="C48" s="17"/>
      <c r="D48" s="45"/>
      <c r="E48" s="17"/>
      <c r="F48" s="17">
        <f t="shared" si="0"/>
        <v>1.5781250000000004E-2</v>
      </c>
      <c r="G48" s="2">
        <v>0</v>
      </c>
      <c r="H48" s="24">
        <f>DATE(LEFT(A48,4),7,1)</f>
        <v>41456</v>
      </c>
    </row>
    <row r="49" spans="1:8" ht="13.5" customHeight="1" x14ac:dyDescent="0.25">
      <c r="A49" s="51" t="s">
        <v>100</v>
      </c>
      <c r="B49" s="17">
        <v>1.0999999999999999E-2</v>
      </c>
      <c r="C49" s="17"/>
      <c r="D49" s="45"/>
      <c r="E49" s="17"/>
      <c r="F49" s="17">
        <f t="shared" si="0"/>
        <v>1.5781250000000004E-2</v>
      </c>
      <c r="G49" s="2">
        <v>0</v>
      </c>
      <c r="H49" s="24">
        <f>DATE(LEFT(A49,4),10,1)</f>
        <v>41548</v>
      </c>
    </row>
    <row r="50" spans="1:8" ht="13.5" customHeight="1" x14ac:dyDescent="0.25">
      <c r="A50" s="51" t="s">
        <v>101</v>
      </c>
      <c r="B50" s="17">
        <v>2.1000000000000001E-2</v>
      </c>
      <c r="C50" s="17"/>
      <c r="D50" s="45"/>
      <c r="E50" s="17"/>
      <c r="F50" s="17">
        <f t="shared" si="0"/>
        <v>1.5781250000000004E-2</v>
      </c>
      <c r="G50" s="2">
        <v>0</v>
      </c>
      <c r="H50" s="24">
        <f>DATE(LEFT(A50,4),1,1)</f>
        <v>41640</v>
      </c>
    </row>
    <row r="51" spans="1:8" ht="13.5" customHeight="1" x14ac:dyDescent="0.25">
      <c r="A51" s="51" t="s">
        <v>102</v>
      </c>
      <c r="B51" s="17">
        <v>2.4E-2</v>
      </c>
      <c r="C51" s="17"/>
      <c r="D51" s="45"/>
      <c r="E51" s="17"/>
      <c r="F51" s="17">
        <f t="shared" si="0"/>
        <v>1.5781250000000004E-2</v>
      </c>
      <c r="G51" s="2">
        <v>0</v>
      </c>
      <c r="H51" s="24">
        <f>DATE(LEFT(A51,4),4,1)</f>
        <v>41730</v>
      </c>
    </row>
    <row r="52" spans="1:8" ht="13.5" customHeight="1" x14ac:dyDescent="0.25">
      <c r="A52" s="51" t="s">
        <v>103</v>
      </c>
      <c r="B52" s="17">
        <v>1.2E-2</v>
      </c>
      <c r="C52" s="17"/>
      <c r="D52" s="45"/>
      <c r="E52" s="17"/>
      <c r="F52" s="17">
        <f t="shared" si="0"/>
        <v>1.5781250000000004E-2</v>
      </c>
      <c r="G52" s="2">
        <v>0</v>
      </c>
      <c r="H52" s="24">
        <f>DATE(LEFT(A52,4),7,1)</f>
        <v>41821</v>
      </c>
    </row>
    <row r="53" spans="1:8" ht="13.5" customHeight="1" x14ac:dyDescent="0.25">
      <c r="A53" s="51" t="s">
        <v>104</v>
      </c>
      <c r="B53" s="17">
        <v>-8.9999999999999993E-3</v>
      </c>
      <c r="C53" s="17"/>
      <c r="D53" s="45"/>
      <c r="E53" s="17"/>
      <c r="F53" s="17">
        <f t="shared" si="0"/>
        <v>1.5781250000000004E-2</v>
      </c>
      <c r="G53" s="2">
        <v>0</v>
      </c>
      <c r="H53" s="24">
        <f>DATE(LEFT(A53,4),10,1)</f>
        <v>41913</v>
      </c>
    </row>
    <row r="54" spans="1:8" ht="13.5" customHeight="1" x14ac:dyDescent="0.25">
      <c r="A54" s="51" t="s">
        <v>105</v>
      </c>
      <c r="B54" s="17">
        <v>-2.9000000000000001E-2</v>
      </c>
      <c r="C54" s="17"/>
      <c r="D54" s="45"/>
      <c r="E54" s="17"/>
      <c r="F54" s="17">
        <f t="shared" si="0"/>
        <v>1.5781250000000004E-2</v>
      </c>
      <c r="G54" s="2">
        <v>0</v>
      </c>
      <c r="H54" s="24">
        <f>DATE(LEFT(A54,4),1,1)</f>
        <v>42005</v>
      </c>
    </row>
    <row r="55" spans="1:8" ht="13.5" customHeight="1" x14ac:dyDescent="0.25">
      <c r="A55" s="51" t="s">
        <v>106</v>
      </c>
      <c r="B55" s="17">
        <v>2.4E-2</v>
      </c>
      <c r="C55" s="17"/>
      <c r="D55" s="17"/>
      <c r="E55" s="17"/>
      <c r="F55" s="17">
        <f t="shared" si="0"/>
        <v>1.5781250000000004E-2</v>
      </c>
      <c r="G55" s="2">
        <v>0</v>
      </c>
      <c r="H55" s="24">
        <f>DATE(LEFT(A55,4),4,1)</f>
        <v>42095</v>
      </c>
    </row>
    <row r="56" spans="1:8" ht="13.5" customHeight="1" x14ac:dyDescent="0.25">
      <c r="A56" s="51" t="s">
        <v>107</v>
      </c>
      <c r="B56" s="17">
        <v>1.4E-2</v>
      </c>
      <c r="C56" s="17"/>
      <c r="D56" s="17"/>
      <c r="E56" s="17"/>
      <c r="F56" s="17">
        <f t="shared" si="0"/>
        <v>1.5781250000000004E-2</v>
      </c>
      <c r="G56" s="2">
        <v>0</v>
      </c>
      <c r="H56" s="24">
        <f>DATE(LEFT(A56,4),7,1)</f>
        <v>42186</v>
      </c>
    </row>
    <row r="57" spans="1:8" ht="13.5" customHeight="1" x14ac:dyDescent="0.25">
      <c r="A57" s="51" t="s">
        <v>108</v>
      </c>
      <c r="B57" s="17">
        <v>8.0000000000000002E-3</v>
      </c>
      <c r="C57" s="17"/>
      <c r="D57" s="17"/>
      <c r="E57" s="17"/>
      <c r="F57" s="17">
        <f t="shared" si="0"/>
        <v>1.5781250000000004E-2</v>
      </c>
      <c r="G57" s="2">
        <v>0</v>
      </c>
      <c r="H57" s="24">
        <f>DATE(LEFT(A57,4),10,1)</f>
        <v>42278</v>
      </c>
    </row>
    <row r="58" spans="1:8" ht="13.5" customHeight="1" x14ac:dyDescent="0.25">
      <c r="A58" s="51" t="s">
        <v>109</v>
      </c>
      <c r="B58" s="17">
        <v>1E-3</v>
      </c>
      <c r="C58" s="17"/>
      <c r="D58" s="17"/>
      <c r="E58" s="17"/>
      <c r="F58" s="17">
        <f t="shared" si="0"/>
        <v>1.5781250000000004E-2</v>
      </c>
      <c r="G58" s="2">
        <v>0</v>
      </c>
      <c r="H58" s="24">
        <f>DATE(LEFT(A58,4),1,1)</f>
        <v>42370</v>
      </c>
    </row>
    <row r="59" spans="1:8" ht="13.5" customHeight="1" x14ac:dyDescent="0.25">
      <c r="A59" s="51" t="s">
        <v>110</v>
      </c>
      <c r="B59" s="17">
        <v>2.3E-2</v>
      </c>
      <c r="C59" s="17"/>
      <c r="D59" s="17"/>
      <c r="E59" s="17"/>
      <c r="F59" s="17">
        <f t="shared" si="0"/>
        <v>1.5781250000000004E-2</v>
      </c>
      <c r="G59" s="2">
        <v>0</v>
      </c>
      <c r="H59" s="24">
        <f>DATE(LEFT(A59,4),4,1)</f>
        <v>42461</v>
      </c>
    </row>
    <row r="60" spans="1:8" ht="13.5" customHeight="1" x14ac:dyDescent="0.25">
      <c r="A60" s="51" t="s">
        <v>111</v>
      </c>
      <c r="B60" s="17">
        <v>1.7999999999999999E-2</v>
      </c>
      <c r="C60" s="17"/>
      <c r="D60" s="17"/>
      <c r="E60" s="17"/>
      <c r="F60" s="17">
        <f t="shared" si="0"/>
        <v>1.5781250000000004E-2</v>
      </c>
      <c r="G60" s="2">
        <v>0</v>
      </c>
      <c r="H60" s="24">
        <f>DATE(LEFT(A60,4),7,1)</f>
        <v>42552</v>
      </c>
    </row>
    <row r="61" spans="1:8" ht="13.5" customHeight="1" x14ac:dyDescent="0.25">
      <c r="A61" s="52" t="s">
        <v>112</v>
      </c>
      <c r="B61" s="17">
        <v>0.03</v>
      </c>
      <c r="C61" s="47"/>
      <c r="D61" s="47"/>
      <c r="E61" s="47"/>
      <c r="F61" s="17">
        <f t="shared" si="0"/>
        <v>1.5781250000000004E-2</v>
      </c>
      <c r="G61" s="2">
        <v>0</v>
      </c>
      <c r="H61" s="24">
        <f>DATE(LEFT(A61,4),10,1)</f>
        <v>42644</v>
      </c>
    </row>
    <row r="62" spans="1:8" ht="13.5" customHeight="1" x14ac:dyDescent="0.25">
      <c r="A62" s="2" t="s">
        <v>113</v>
      </c>
      <c r="B62" s="17">
        <v>3.1E-2</v>
      </c>
      <c r="C62" s="17"/>
      <c r="D62" s="17"/>
      <c r="E62" s="17"/>
      <c r="F62" s="45"/>
      <c r="G62" s="2">
        <v>0</v>
      </c>
      <c r="H62" s="24">
        <f>DATE(LEFT(A62,4),1,1)</f>
        <v>42736</v>
      </c>
    </row>
    <row r="63" spans="1:8" ht="13.5" customHeight="1" x14ac:dyDescent="0.25">
      <c r="A63" s="2" t="s">
        <v>114</v>
      </c>
      <c r="B63" s="17">
        <v>-3.0000000000000001E-3</v>
      </c>
      <c r="C63" s="17"/>
      <c r="D63" s="17"/>
      <c r="E63" s="17"/>
      <c r="F63" s="45"/>
      <c r="G63" s="2">
        <v>0</v>
      </c>
      <c r="H63" s="24">
        <f>DATE(LEFT(A63,4),4,1)</f>
        <v>42826</v>
      </c>
    </row>
    <row r="64" spans="1:8" ht="13.5" customHeight="1" x14ac:dyDescent="0.25">
      <c r="A64" s="2" t="s">
        <v>115</v>
      </c>
      <c r="B64" s="17">
        <v>0.02</v>
      </c>
      <c r="C64" s="17">
        <v>0.02</v>
      </c>
      <c r="D64" s="17">
        <v>0.02</v>
      </c>
      <c r="E64" s="17">
        <v>0.02</v>
      </c>
      <c r="F64" s="45"/>
      <c r="G64" s="2">
        <v>0</v>
      </c>
      <c r="H64" s="24">
        <f>DATE(LEFT(A64,4),7,1)</f>
        <v>42917</v>
      </c>
    </row>
    <row r="65" spans="1:8" ht="13.5" customHeight="1" x14ac:dyDescent="0.25">
      <c r="A65" s="2" t="s">
        <v>116</v>
      </c>
      <c r="B65" s="17"/>
      <c r="C65" s="17">
        <v>2.8000000000000001E-2</v>
      </c>
      <c r="D65" s="17">
        <v>3.9E-2</v>
      </c>
      <c r="E65" s="17">
        <v>1.9E-2</v>
      </c>
      <c r="F65" s="45"/>
      <c r="G65" s="2">
        <v>0</v>
      </c>
      <c r="H65" s="24">
        <f>DATE(LEFT(A65,4),10,1)</f>
        <v>43009</v>
      </c>
    </row>
    <row r="66" spans="1:8" ht="13.5" customHeight="1" x14ac:dyDescent="0.25">
      <c r="A66" s="2" t="s">
        <v>117</v>
      </c>
      <c r="B66" s="2"/>
      <c r="C66" s="17">
        <v>2.1999999999999999E-2</v>
      </c>
      <c r="D66" s="17">
        <v>2.8000000000000001E-2</v>
      </c>
      <c r="E66" s="17">
        <v>1.7000000000000001E-2</v>
      </c>
      <c r="F66" s="2"/>
      <c r="G66" s="2">
        <v>0</v>
      </c>
      <c r="H66" s="24">
        <f>DATE(LEFT(A66,4),1,1)</f>
        <v>43101</v>
      </c>
    </row>
    <row r="67" spans="1:8" ht="13.5" customHeight="1" x14ac:dyDescent="0.25">
      <c r="A67" s="2" t="s">
        <v>118</v>
      </c>
      <c r="B67" s="2"/>
      <c r="C67" s="17">
        <v>1.9E-2</v>
      </c>
      <c r="D67" s="17">
        <v>2.5000000000000001E-2</v>
      </c>
      <c r="E67" s="17">
        <v>0.01</v>
      </c>
      <c r="F67" s="2"/>
      <c r="G67" s="2">
        <v>0</v>
      </c>
      <c r="H67" s="24">
        <f>DATE(LEFT(A67,4),4,1)</f>
        <v>43191</v>
      </c>
    </row>
    <row r="68" spans="1:8" ht="13.5" customHeight="1" x14ac:dyDescent="0.25">
      <c r="A68" s="2" t="s">
        <v>119</v>
      </c>
      <c r="B68" s="2"/>
      <c r="C68" s="17">
        <v>2.1000000000000001E-2</v>
      </c>
      <c r="D68" s="17">
        <v>2.5999999999999999E-2</v>
      </c>
      <c r="E68" s="17">
        <v>1.7000000000000001E-2</v>
      </c>
      <c r="F68" s="2"/>
      <c r="G68" s="2">
        <v>0</v>
      </c>
      <c r="H68" s="24">
        <f>DATE(LEFT(A68,4),7,1)</f>
        <v>43282</v>
      </c>
    </row>
    <row r="69" spans="1:8" ht="13.5" customHeight="1" x14ac:dyDescent="0.25">
      <c r="A69" s="2" t="s">
        <v>120</v>
      </c>
      <c r="B69" s="2"/>
      <c r="C69" s="17">
        <v>2.2000000000000002E-2</v>
      </c>
      <c r="D69" s="17">
        <v>2.7000000000000003E-2</v>
      </c>
      <c r="E69" s="17">
        <v>1.8000000000000002E-2</v>
      </c>
      <c r="F69" s="2"/>
      <c r="G69" s="2">
        <v>0</v>
      </c>
      <c r="H69" s="24">
        <f>DATE(LEFT(A69,4),10,1)</f>
        <v>43374</v>
      </c>
    </row>
    <row r="70" spans="1:8" ht="13.5" customHeight="1" x14ac:dyDescent="0.25">
      <c r="A70" s="2"/>
      <c r="B70" s="2"/>
      <c r="C70" s="2"/>
      <c r="D70" s="2"/>
      <c r="E70" s="2"/>
      <c r="F70" s="2"/>
      <c r="H70" s="2"/>
    </row>
    <row r="71" spans="1:8" ht="13.5" customHeight="1" x14ac:dyDescent="0.25">
      <c r="A71" s="2"/>
      <c r="B71" s="2"/>
      <c r="C71" s="2"/>
      <c r="D71" s="2"/>
      <c r="E71" s="2"/>
      <c r="F71" s="2"/>
      <c r="H71" s="2"/>
    </row>
    <row r="72" spans="1:8" ht="13.5" customHeight="1" x14ac:dyDescent="0.25">
      <c r="A72" s="2"/>
      <c r="B72" s="2"/>
      <c r="C72" s="2"/>
      <c r="D72" s="2"/>
      <c r="E72" s="2"/>
      <c r="F72" s="2"/>
      <c r="H72" s="2"/>
    </row>
    <row r="73" spans="1:8" ht="13.5" customHeight="1" x14ac:dyDescent="0.25">
      <c r="A73" s="2"/>
      <c r="B73" s="2"/>
      <c r="C73" s="2"/>
      <c r="D73" s="2"/>
      <c r="E73" s="2"/>
      <c r="F73" s="2"/>
      <c r="H73" s="2"/>
    </row>
    <row r="74" spans="1:8" ht="13.5" customHeight="1" x14ac:dyDescent="0.25">
      <c r="A74" s="2"/>
      <c r="B74" s="2"/>
      <c r="C74" s="2"/>
      <c r="D74" s="2"/>
      <c r="E74" s="2"/>
      <c r="F74" s="2"/>
      <c r="H74" s="2"/>
    </row>
    <row r="75" spans="1:8" ht="13.5" customHeight="1" x14ac:dyDescent="0.25">
      <c r="A75" s="2"/>
      <c r="B75" s="2"/>
      <c r="C75" s="2"/>
      <c r="D75" s="2"/>
      <c r="E75" s="2"/>
      <c r="F75" s="2"/>
      <c r="H75" s="2"/>
    </row>
    <row r="76" spans="1:8" ht="13.5" customHeight="1" x14ac:dyDescent="0.25">
      <c r="A76" s="2"/>
      <c r="B76" s="2"/>
      <c r="C76" s="2"/>
      <c r="D76" s="2"/>
      <c r="E76" s="2"/>
      <c r="F76" s="2"/>
      <c r="H76" s="2"/>
    </row>
    <row r="77" spans="1:8" ht="13.5" customHeight="1" x14ac:dyDescent="0.25">
      <c r="A77" s="2"/>
      <c r="B77" s="2"/>
      <c r="C77" s="2"/>
      <c r="D77" s="2"/>
      <c r="E77" s="2"/>
      <c r="F77" s="2"/>
      <c r="H77" s="2"/>
    </row>
    <row r="78" spans="1:8" ht="13.5" customHeight="1" x14ac:dyDescent="0.25">
      <c r="A78" s="2"/>
      <c r="B78" s="2"/>
      <c r="C78" s="2"/>
      <c r="D78" s="2"/>
      <c r="E78" s="2"/>
      <c r="F78" s="2"/>
      <c r="H78" s="2"/>
    </row>
    <row r="79" spans="1:8" ht="13.5" customHeight="1" x14ac:dyDescent="0.25">
      <c r="A79" s="2"/>
      <c r="B79" s="2"/>
      <c r="C79" s="2"/>
      <c r="D79" s="2"/>
      <c r="E79" s="2"/>
      <c r="F79" s="2"/>
      <c r="H79" s="2"/>
    </row>
    <row r="80" spans="1:8" ht="13.5" customHeight="1" x14ac:dyDescent="0.25">
      <c r="A80" s="2"/>
      <c r="B80" s="2"/>
      <c r="C80" s="2"/>
      <c r="D80" s="2"/>
      <c r="E80" s="2"/>
      <c r="F80" s="2"/>
      <c r="H80" s="2"/>
    </row>
    <row r="81" spans="1:8" ht="13.5" customHeight="1" x14ac:dyDescent="0.25">
      <c r="A81" s="2"/>
      <c r="B81" s="2"/>
      <c r="C81" s="2"/>
      <c r="D81" s="2"/>
      <c r="E81" s="2"/>
      <c r="F81" s="2"/>
      <c r="H81" s="2"/>
    </row>
    <row r="82" spans="1:8" ht="13.5" customHeight="1" x14ac:dyDescent="0.25">
      <c r="A82" s="2"/>
      <c r="B82" s="2"/>
      <c r="C82" s="2"/>
      <c r="D82" s="2"/>
      <c r="E82" s="2"/>
      <c r="F82" s="2"/>
      <c r="H82" s="2"/>
    </row>
    <row r="83" spans="1:8" ht="13.5" customHeight="1" x14ac:dyDescent="0.25">
      <c r="A83" s="2"/>
      <c r="B83" s="2"/>
      <c r="C83" s="2"/>
      <c r="D83" s="2"/>
      <c r="E83" s="2"/>
      <c r="F83" s="2"/>
      <c r="H83" s="2"/>
    </row>
    <row r="84" spans="1:8" ht="13.5" customHeight="1" x14ac:dyDescent="0.25">
      <c r="A84" s="2"/>
      <c r="B84" s="2"/>
      <c r="C84" s="2"/>
      <c r="D84" s="2"/>
      <c r="E84" s="2"/>
      <c r="F84" s="2"/>
      <c r="H84" s="2"/>
    </row>
    <row r="85" spans="1:8" ht="13.5" customHeight="1" x14ac:dyDescent="0.25">
      <c r="A85" s="2"/>
      <c r="B85" s="2"/>
      <c r="C85" s="2"/>
      <c r="D85" s="2"/>
      <c r="E85" s="2"/>
      <c r="F85" s="2"/>
      <c r="H85" s="2"/>
    </row>
    <row r="86" spans="1:8" ht="13.5" customHeight="1" x14ac:dyDescent="0.25">
      <c r="A86" s="2"/>
      <c r="B86" s="2"/>
      <c r="C86" s="2"/>
      <c r="D86" s="2"/>
      <c r="E86" s="2"/>
      <c r="F86" s="2"/>
      <c r="H86" s="2"/>
    </row>
    <row r="87" spans="1:8" ht="13.5" customHeight="1" x14ac:dyDescent="0.25">
      <c r="A87" s="2"/>
      <c r="B87" s="2"/>
      <c r="C87" s="2"/>
      <c r="D87" s="2"/>
      <c r="E87" s="2"/>
      <c r="F87" s="2"/>
      <c r="H87" s="2"/>
    </row>
    <row r="88" spans="1:8" ht="13.5" customHeight="1" x14ac:dyDescent="0.25">
      <c r="A88" s="2"/>
      <c r="B88" s="2"/>
      <c r="C88" s="2"/>
      <c r="D88" s="2"/>
      <c r="E88" s="2"/>
      <c r="F88" s="2"/>
      <c r="H88" s="2"/>
    </row>
    <row r="89" spans="1:8" ht="13.5" customHeight="1" x14ac:dyDescent="0.25">
      <c r="A89" s="2"/>
      <c r="B89" s="2"/>
      <c r="C89" s="2"/>
      <c r="D89" s="2"/>
      <c r="E89" s="2"/>
      <c r="F89" s="2"/>
      <c r="H89" s="2"/>
    </row>
    <row r="90" spans="1:8" ht="13.5" customHeight="1" x14ac:dyDescent="0.25">
      <c r="A90" s="2"/>
      <c r="B90" s="2"/>
      <c r="C90" s="2"/>
      <c r="D90" s="2"/>
      <c r="E90" s="2"/>
      <c r="F90" s="2"/>
      <c r="H90" s="2"/>
    </row>
    <row r="91" spans="1:8" ht="13.5" customHeight="1" x14ac:dyDescent="0.25">
      <c r="A91" s="2"/>
      <c r="B91" s="2"/>
      <c r="C91" s="2"/>
      <c r="D91" s="2"/>
      <c r="E91" s="2"/>
      <c r="F91" s="2"/>
      <c r="H91" s="2"/>
    </row>
    <row r="92" spans="1:8" ht="13.5" customHeight="1" x14ac:dyDescent="0.25">
      <c r="A92" s="2"/>
      <c r="B92" s="2"/>
      <c r="C92" s="2"/>
      <c r="D92" s="2"/>
      <c r="E92" s="2"/>
      <c r="F92" s="2"/>
      <c r="H92" s="2"/>
    </row>
    <row r="93" spans="1:8" ht="13.5" customHeight="1" x14ac:dyDescent="0.25">
      <c r="A93" s="2"/>
      <c r="B93" s="2"/>
      <c r="C93" s="2"/>
      <c r="D93" s="2"/>
      <c r="E93" s="2"/>
      <c r="F93" s="2"/>
      <c r="H93" s="2"/>
    </row>
    <row r="94" spans="1:8" ht="13.5" customHeight="1" x14ac:dyDescent="0.25">
      <c r="A94" s="2"/>
      <c r="B94" s="2"/>
      <c r="C94" s="2"/>
      <c r="D94" s="2"/>
      <c r="E94" s="2"/>
      <c r="F94" s="2"/>
      <c r="H94" s="2"/>
    </row>
    <row r="95" spans="1:8" ht="13.5" customHeight="1" x14ac:dyDescent="0.25">
      <c r="A95" s="2"/>
      <c r="B95" s="2"/>
      <c r="C95" s="2"/>
      <c r="D95" s="2"/>
      <c r="E95" s="2"/>
      <c r="F95" s="2"/>
      <c r="H95" s="2"/>
    </row>
    <row r="96" spans="1:8" ht="13.5" customHeight="1" x14ac:dyDescent="0.25">
      <c r="A96" s="2"/>
      <c r="B96" s="2"/>
      <c r="C96" s="2"/>
      <c r="D96" s="2"/>
      <c r="E96" s="2"/>
      <c r="F96" s="2"/>
      <c r="H96" s="2"/>
    </row>
    <row r="97" spans="1:8" ht="13.5" customHeight="1" x14ac:dyDescent="0.25">
      <c r="A97" s="2"/>
      <c r="B97" s="2"/>
      <c r="C97" s="2"/>
      <c r="D97" s="2"/>
      <c r="E97" s="2"/>
      <c r="F97" s="2"/>
      <c r="H97" s="2"/>
    </row>
    <row r="98" spans="1:8" ht="13.5" customHeight="1" x14ac:dyDescent="0.25">
      <c r="A98" s="2"/>
      <c r="B98" s="2"/>
      <c r="C98" s="2"/>
      <c r="D98" s="2"/>
      <c r="E98" s="2"/>
      <c r="F98" s="2"/>
      <c r="H98" s="2"/>
    </row>
    <row r="99" spans="1:8" ht="13.5" customHeight="1" x14ac:dyDescent="0.25">
      <c r="A99" s="2"/>
      <c r="B99" s="2"/>
      <c r="C99" s="2"/>
      <c r="D99" s="2"/>
      <c r="E99" s="2"/>
      <c r="F99" s="2"/>
      <c r="H99" s="2"/>
    </row>
    <row r="100" spans="1:8" ht="13.5" customHeight="1" x14ac:dyDescent="0.25">
      <c r="A100" s="2"/>
      <c r="B100" s="2"/>
      <c r="C100" s="2"/>
      <c r="D100" s="2"/>
      <c r="E100" s="2"/>
      <c r="F100" s="2"/>
      <c r="H100" s="2"/>
    </row>
    <row r="101" spans="1:8" ht="13.5" customHeight="1" x14ac:dyDescent="0.25">
      <c r="A101" s="2"/>
      <c r="B101" s="2"/>
      <c r="C101" s="2"/>
      <c r="D101" s="2"/>
      <c r="E101" s="2"/>
      <c r="F101" s="2"/>
      <c r="H101" s="2"/>
    </row>
    <row r="102" spans="1:8" ht="13.5" customHeight="1" x14ac:dyDescent="0.25">
      <c r="A102" s="2"/>
      <c r="B102" s="2"/>
      <c r="C102" s="2"/>
      <c r="D102" s="2"/>
      <c r="E102" s="2"/>
      <c r="F102" s="2"/>
      <c r="H102" s="2"/>
    </row>
    <row r="103" spans="1:8" ht="13.5" customHeight="1" x14ac:dyDescent="0.25">
      <c r="A103" s="2"/>
      <c r="B103" s="2"/>
      <c r="C103" s="2"/>
      <c r="D103" s="2"/>
      <c r="E103" s="2"/>
      <c r="F103" s="2"/>
      <c r="H103" s="2"/>
    </row>
    <row r="104" spans="1:8" ht="13.5" customHeight="1" x14ac:dyDescent="0.25">
      <c r="A104" s="2"/>
      <c r="B104" s="2"/>
      <c r="C104" s="2"/>
      <c r="D104" s="2"/>
      <c r="E104" s="2"/>
      <c r="F104" s="2"/>
      <c r="H104" s="2"/>
    </row>
    <row r="105" spans="1:8" ht="13.5" customHeight="1" x14ac:dyDescent="0.25">
      <c r="A105" s="2"/>
      <c r="B105" s="2"/>
      <c r="C105" s="2"/>
      <c r="D105" s="2"/>
      <c r="E105" s="2"/>
      <c r="F105" s="2"/>
      <c r="H105" s="2"/>
    </row>
    <row r="106" spans="1:8" ht="13.5" customHeight="1" x14ac:dyDescent="0.25">
      <c r="A106" s="2"/>
      <c r="B106" s="2"/>
      <c r="C106" s="2"/>
      <c r="D106" s="2"/>
      <c r="E106" s="2"/>
      <c r="F106" s="2"/>
      <c r="H106" s="2"/>
    </row>
    <row r="107" spans="1:8" ht="13.5" customHeight="1" x14ac:dyDescent="0.25">
      <c r="A107" s="2"/>
      <c r="B107" s="2"/>
      <c r="C107" s="2"/>
      <c r="D107" s="2"/>
      <c r="E107" s="2"/>
      <c r="F107" s="2"/>
      <c r="H107" s="2"/>
    </row>
    <row r="108" spans="1:8" ht="13.5" customHeight="1" x14ac:dyDescent="0.25">
      <c r="A108" s="2"/>
      <c r="B108" s="2"/>
      <c r="C108" s="2"/>
      <c r="D108" s="2"/>
      <c r="E108" s="2"/>
      <c r="F108" s="2"/>
      <c r="H108" s="2"/>
    </row>
    <row r="109" spans="1:8" ht="13.5" customHeight="1" x14ac:dyDescent="0.25">
      <c r="A109" s="2"/>
      <c r="B109" s="2"/>
      <c r="C109" s="2"/>
      <c r="D109" s="2"/>
      <c r="E109" s="2"/>
      <c r="F109" s="2"/>
      <c r="H109" s="2"/>
    </row>
    <row r="110" spans="1:8" ht="13.5" customHeight="1" x14ac:dyDescent="0.25">
      <c r="A110" s="2"/>
      <c r="B110" s="2"/>
      <c r="C110" s="2"/>
      <c r="D110" s="2"/>
      <c r="E110" s="2"/>
      <c r="F110" s="2"/>
      <c r="H110" s="2"/>
    </row>
    <row r="111" spans="1:8" ht="13.5" customHeight="1" x14ac:dyDescent="0.25">
      <c r="A111" s="2"/>
      <c r="B111" s="2"/>
      <c r="C111" s="2"/>
      <c r="D111" s="2"/>
      <c r="E111" s="2"/>
      <c r="F111" s="2"/>
      <c r="H111" s="2"/>
    </row>
    <row r="112" spans="1:8" ht="13.5" customHeight="1" x14ac:dyDescent="0.25">
      <c r="A112" s="2"/>
      <c r="B112" s="2"/>
      <c r="C112" s="2"/>
      <c r="D112" s="2"/>
      <c r="E112" s="2"/>
      <c r="F112" s="2"/>
      <c r="H112" s="2"/>
    </row>
    <row r="113" spans="1:8" ht="13.5" customHeight="1" x14ac:dyDescent="0.25">
      <c r="A113" s="2"/>
      <c r="B113" s="2"/>
      <c r="C113" s="2"/>
      <c r="D113" s="2"/>
      <c r="E113" s="2"/>
      <c r="F113" s="2"/>
      <c r="H113" s="2"/>
    </row>
    <row r="114" spans="1:8" ht="13.5" customHeight="1" x14ac:dyDescent="0.25">
      <c r="A114" s="2"/>
      <c r="B114" s="2"/>
      <c r="C114" s="2"/>
      <c r="D114" s="2"/>
      <c r="E114" s="2"/>
      <c r="F114" s="2"/>
      <c r="H114" s="2"/>
    </row>
    <row r="115" spans="1:8" ht="13.5" customHeight="1" x14ac:dyDescent="0.25">
      <c r="A115" s="2"/>
      <c r="B115" s="2"/>
      <c r="C115" s="2"/>
      <c r="D115" s="2"/>
      <c r="E115" s="2"/>
      <c r="F115" s="2"/>
      <c r="H115" s="2"/>
    </row>
    <row r="116" spans="1:8" ht="13.5" customHeight="1" x14ac:dyDescent="0.25">
      <c r="A116" s="2"/>
      <c r="B116" s="2"/>
      <c r="C116" s="2"/>
      <c r="D116" s="2"/>
      <c r="E116" s="2"/>
      <c r="F116" s="2"/>
      <c r="H116" s="2"/>
    </row>
    <row r="117" spans="1:8" ht="13.5" customHeight="1" x14ac:dyDescent="0.25">
      <c r="A117" s="2"/>
      <c r="B117" s="2"/>
      <c r="C117" s="2"/>
      <c r="D117" s="2"/>
      <c r="E117" s="2"/>
      <c r="F117" s="2"/>
      <c r="H117" s="2"/>
    </row>
    <row r="118" spans="1:8" ht="13.5" customHeight="1" x14ac:dyDescent="0.25">
      <c r="A118" s="2"/>
      <c r="B118" s="2"/>
      <c r="C118" s="2"/>
      <c r="D118" s="2"/>
      <c r="E118" s="2"/>
      <c r="F118" s="2"/>
      <c r="H118" s="2"/>
    </row>
    <row r="119" spans="1:8" ht="13.5" customHeight="1" x14ac:dyDescent="0.25">
      <c r="A119" s="2"/>
      <c r="B119" s="2"/>
      <c r="C119" s="2"/>
      <c r="D119" s="2"/>
      <c r="E119" s="2"/>
      <c r="F119" s="2"/>
      <c r="H119" s="2"/>
    </row>
    <row r="120" spans="1:8" ht="13.5" customHeight="1" x14ac:dyDescent="0.25">
      <c r="A120" s="2"/>
      <c r="B120" s="2"/>
      <c r="C120" s="2"/>
      <c r="D120" s="2"/>
      <c r="E120" s="2"/>
      <c r="F120" s="2"/>
      <c r="H120" s="2"/>
    </row>
    <row r="121" spans="1:8" ht="13.5" customHeight="1" x14ac:dyDescent="0.25">
      <c r="A121" s="2"/>
      <c r="B121" s="2"/>
      <c r="C121" s="2"/>
      <c r="D121" s="2"/>
      <c r="E121" s="2"/>
      <c r="F121" s="2"/>
      <c r="H121" s="2"/>
    </row>
    <row r="122" spans="1:8" ht="13.5" customHeight="1" x14ac:dyDescent="0.25">
      <c r="A122" s="2"/>
      <c r="B122" s="2"/>
      <c r="C122" s="2"/>
      <c r="D122" s="2"/>
      <c r="E122" s="2"/>
      <c r="F122" s="2"/>
      <c r="H122" s="2"/>
    </row>
    <row r="123" spans="1:8" ht="13.5" customHeight="1" x14ac:dyDescent="0.25">
      <c r="A123" s="2"/>
      <c r="B123" s="2"/>
      <c r="C123" s="2"/>
      <c r="D123" s="2"/>
      <c r="E123" s="2"/>
      <c r="F123" s="2"/>
      <c r="H123" s="2"/>
    </row>
    <row r="124" spans="1:8" ht="13.5" customHeight="1" x14ac:dyDescent="0.25">
      <c r="A124" s="2"/>
      <c r="B124" s="2"/>
      <c r="C124" s="2"/>
      <c r="D124" s="2"/>
      <c r="E124" s="2"/>
      <c r="F124" s="2"/>
      <c r="H124" s="2"/>
    </row>
    <row r="125" spans="1:8" ht="13.5" customHeight="1" x14ac:dyDescent="0.25">
      <c r="A125" s="2"/>
      <c r="B125" s="2"/>
      <c r="C125" s="2"/>
      <c r="D125" s="2"/>
      <c r="E125" s="2"/>
      <c r="F125" s="2"/>
      <c r="H125" s="2"/>
    </row>
    <row r="126" spans="1:8" ht="13.5" customHeight="1" x14ac:dyDescent="0.25">
      <c r="A126" s="2"/>
      <c r="B126" s="2"/>
      <c r="C126" s="2"/>
      <c r="D126" s="2"/>
      <c r="E126" s="2"/>
      <c r="F126" s="2"/>
      <c r="H126" s="2"/>
    </row>
    <row r="127" spans="1:8" ht="13.5" customHeight="1" x14ac:dyDescent="0.25">
      <c r="A127" s="2"/>
      <c r="B127" s="2"/>
      <c r="C127" s="2"/>
      <c r="D127" s="2"/>
      <c r="E127" s="2"/>
      <c r="F127" s="2"/>
      <c r="H127" s="2"/>
    </row>
    <row r="128" spans="1:8" ht="13.5" customHeight="1" x14ac:dyDescent="0.25">
      <c r="A128" s="2"/>
      <c r="B128" s="2"/>
      <c r="C128" s="2"/>
      <c r="D128" s="2"/>
      <c r="E128" s="2"/>
      <c r="F128" s="2"/>
      <c r="H128" s="2"/>
    </row>
    <row r="129" spans="1:8" ht="13.5" customHeight="1" x14ac:dyDescent="0.25">
      <c r="A129" s="2"/>
      <c r="B129" s="2"/>
      <c r="C129" s="2"/>
      <c r="D129" s="2"/>
      <c r="E129" s="2"/>
      <c r="F129" s="2"/>
      <c r="H129" s="2"/>
    </row>
    <row r="130" spans="1:8" ht="13.5" customHeight="1" x14ac:dyDescent="0.25">
      <c r="A130" s="2"/>
      <c r="B130" s="2"/>
      <c r="C130" s="2"/>
      <c r="D130" s="2"/>
      <c r="E130" s="2"/>
      <c r="F130" s="2"/>
      <c r="H130" s="2"/>
    </row>
    <row r="131" spans="1:8" ht="13.5" customHeight="1" x14ac:dyDescent="0.25">
      <c r="A131" s="2"/>
      <c r="B131" s="2"/>
      <c r="C131" s="2"/>
      <c r="D131" s="2"/>
      <c r="E131" s="2"/>
      <c r="F131" s="2"/>
      <c r="H131" s="2"/>
    </row>
    <row r="132" spans="1:8" ht="13.5" customHeight="1" x14ac:dyDescent="0.25">
      <c r="A132" s="2"/>
      <c r="B132" s="2"/>
      <c r="C132" s="2"/>
      <c r="D132" s="2"/>
      <c r="E132" s="2"/>
      <c r="F132" s="2"/>
      <c r="H132" s="2"/>
    </row>
    <row r="133" spans="1:8" ht="13.5" customHeight="1" x14ac:dyDescent="0.25">
      <c r="A133" s="2"/>
      <c r="B133" s="2"/>
      <c r="C133" s="2"/>
      <c r="D133" s="2"/>
      <c r="E133" s="2"/>
      <c r="F133" s="2"/>
      <c r="H133" s="2"/>
    </row>
    <row r="134" spans="1:8" ht="13.5" customHeight="1" x14ac:dyDescent="0.25">
      <c r="A134" s="2"/>
      <c r="B134" s="2"/>
      <c r="C134" s="2"/>
      <c r="D134" s="2"/>
      <c r="E134" s="2"/>
      <c r="F134" s="2"/>
      <c r="H134" s="2"/>
    </row>
    <row r="135" spans="1:8" ht="13.5" customHeight="1" x14ac:dyDescent="0.25">
      <c r="A135" s="2"/>
      <c r="B135" s="2"/>
      <c r="C135" s="2"/>
      <c r="D135" s="2"/>
      <c r="E135" s="2"/>
      <c r="F135" s="2"/>
      <c r="H135" s="2"/>
    </row>
    <row r="136" spans="1:8" ht="13.5" customHeight="1" x14ac:dyDescent="0.25">
      <c r="A136" s="2"/>
      <c r="B136" s="2"/>
      <c r="C136" s="2"/>
      <c r="D136" s="2"/>
      <c r="E136" s="2"/>
      <c r="F136" s="2"/>
      <c r="H136" s="2"/>
    </row>
    <row r="137" spans="1:8" ht="13.5" customHeight="1" x14ac:dyDescent="0.25">
      <c r="A137" s="2"/>
      <c r="B137" s="2"/>
      <c r="C137" s="2"/>
      <c r="D137" s="2"/>
      <c r="E137" s="2"/>
      <c r="F137" s="2"/>
      <c r="H137" s="2"/>
    </row>
    <row r="138" spans="1:8" ht="13.5" customHeight="1" x14ac:dyDescent="0.25">
      <c r="A138" s="2"/>
      <c r="B138" s="2"/>
      <c r="C138" s="2"/>
      <c r="D138" s="2"/>
      <c r="E138" s="2"/>
      <c r="F138" s="2"/>
      <c r="H138" s="2"/>
    </row>
    <row r="139" spans="1:8" ht="13.5" customHeight="1" x14ac:dyDescent="0.25">
      <c r="A139" s="2"/>
      <c r="B139" s="2"/>
      <c r="C139" s="2"/>
      <c r="D139" s="2"/>
      <c r="E139" s="2"/>
      <c r="F139" s="2"/>
      <c r="H139" s="2"/>
    </row>
    <row r="140" spans="1:8" ht="13.5" customHeight="1" x14ac:dyDescent="0.25">
      <c r="A140" s="2"/>
      <c r="B140" s="2"/>
      <c r="C140" s="2"/>
      <c r="D140" s="2"/>
      <c r="E140" s="2"/>
      <c r="F140" s="2"/>
      <c r="H140" s="2"/>
    </row>
    <row r="141" spans="1:8" ht="13.5" customHeight="1" x14ac:dyDescent="0.25">
      <c r="A141" s="2"/>
      <c r="B141" s="2"/>
      <c r="C141" s="2"/>
      <c r="D141" s="2"/>
      <c r="E141" s="2"/>
      <c r="F141" s="2"/>
      <c r="H141" s="2"/>
    </row>
    <row r="142" spans="1:8" ht="13.5" customHeight="1" x14ac:dyDescent="0.25">
      <c r="A142" s="2"/>
      <c r="B142" s="2"/>
      <c r="C142" s="2"/>
      <c r="D142" s="2"/>
      <c r="E142" s="2"/>
      <c r="F142" s="2"/>
      <c r="H142" s="2"/>
    </row>
    <row r="143" spans="1:8" ht="13.5" customHeight="1" x14ac:dyDescent="0.25">
      <c r="A143" s="2"/>
      <c r="B143" s="2"/>
      <c r="C143" s="2"/>
      <c r="D143" s="2"/>
      <c r="E143" s="2"/>
      <c r="F143" s="2"/>
      <c r="H143" s="2"/>
    </row>
    <row r="144" spans="1:8" ht="13.5" customHeight="1" x14ac:dyDescent="0.25">
      <c r="A144" s="2"/>
      <c r="B144" s="2"/>
      <c r="C144" s="2"/>
      <c r="D144" s="2"/>
      <c r="E144" s="2"/>
      <c r="F144" s="2"/>
      <c r="H144" s="2"/>
    </row>
    <row r="145" spans="1:8" ht="13.5" customHeight="1" x14ac:dyDescent="0.25">
      <c r="A145" s="2"/>
      <c r="B145" s="2"/>
      <c r="C145" s="2"/>
      <c r="D145" s="2"/>
      <c r="E145" s="2"/>
      <c r="F145" s="2"/>
      <c r="H145" s="2"/>
    </row>
    <row r="146" spans="1:8" ht="13.5" customHeight="1" x14ac:dyDescent="0.25">
      <c r="A146" s="2"/>
      <c r="B146" s="2"/>
      <c r="C146" s="2"/>
      <c r="D146" s="2"/>
      <c r="E146" s="2"/>
      <c r="F146" s="2"/>
      <c r="H146" s="2"/>
    </row>
    <row r="147" spans="1:8" ht="13.5" customHeight="1" x14ac:dyDescent="0.25">
      <c r="A147" s="2"/>
      <c r="B147" s="2"/>
      <c r="C147" s="2"/>
      <c r="D147" s="2"/>
      <c r="E147" s="2"/>
      <c r="F147" s="2"/>
      <c r="H147" s="2"/>
    </row>
    <row r="148" spans="1:8" ht="13.5" customHeight="1" x14ac:dyDescent="0.25">
      <c r="A148" s="2"/>
      <c r="B148" s="2"/>
      <c r="C148" s="2"/>
      <c r="D148" s="2"/>
      <c r="E148" s="2"/>
      <c r="F148" s="2"/>
      <c r="H148" s="2"/>
    </row>
    <row r="149" spans="1:8" ht="13.5" customHeight="1" x14ac:dyDescent="0.25">
      <c r="A149" s="2"/>
      <c r="B149" s="2"/>
      <c r="C149" s="2"/>
      <c r="D149" s="2"/>
      <c r="E149" s="2"/>
      <c r="F149" s="2"/>
      <c r="H149" s="2"/>
    </row>
    <row r="150" spans="1:8" ht="13.5" customHeight="1" x14ac:dyDescent="0.25">
      <c r="A150" s="2"/>
      <c r="B150" s="2"/>
      <c r="C150" s="2"/>
      <c r="D150" s="2"/>
      <c r="E150" s="2"/>
      <c r="F150" s="2"/>
      <c r="H150" s="2"/>
    </row>
    <row r="151" spans="1:8" ht="13.5" customHeight="1" x14ac:dyDescent="0.25">
      <c r="A151" s="2"/>
      <c r="B151" s="2"/>
      <c r="C151" s="2"/>
      <c r="D151" s="2"/>
      <c r="E151" s="2"/>
      <c r="F151" s="2"/>
      <c r="H151" s="2"/>
    </row>
    <row r="152" spans="1:8" ht="13.5" customHeight="1" x14ac:dyDescent="0.25">
      <c r="A152" s="2"/>
      <c r="B152" s="2"/>
      <c r="C152" s="2"/>
      <c r="D152" s="2"/>
      <c r="E152" s="2"/>
      <c r="F152" s="2"/>
      <c r="H152" s="2"/>
    </row>
    <row r="153" spans="1:8" ht="13.5" customHeight="1" x14ac:dyDescent="0.25">
      <c r="A153" s="2"/>
      <c r="B153" s="2"/>
      <c r="C153" s="2"/>
      <c r="D153" s="2"/>
      <c r="E153" s="2"/>
      <c r="F153" s="2"/>
      <c r="H153" s="2"/>
    </row>
    <row r="154" spans="1:8" ht="13.5" customHeight="1" x14ac:dyDescent="0.25">
      <c r="A154" s="2"/>
      <c r="B154" s="2"/>
      <c r="C154" s="2"/>
      <c r="D154" s="2"/>
      <c r="E154" s="2"/>
      <c r="F154" s="2"/>
      <c r="H154" s="2"/>
    </row>
    <row r="155" spans="1:8" ht="13.5" customHeight="1" x14ac:dyDescent="0.25">
      <c r="A155" s="2"/>
      <c r="B155" s="2"/>
      <c r="C155" s="2"/>
      <c r="D155" s="2"/>
      <c r="E155" s="2"/>
      <c r="F155" s="2"/>
      <c r="H155" s="2"/>
    </row>
    <row r="156" spans="1:8" ht="13.5" customHeight="1" x14ac:dyDescent="0.25">
      <c r="A156" s="2"/>
      <c r="B156" s="2"/>
      <c r="C156" s="2"/>
      <c r="D156" s="2"/>
      <c r="E156" s="2"/>
      <c r="F156" s="2"/>
      <c r="H156" s="2"/>
    </row>
    <row r="157" spans="1:8" ht="13.5" customHeight="1" x14ac:dyDescent="0.25">
      <c r="A157" s="2"/>
      <c r="B157" s="2"/>
      <c r="C157" s="2"/>
      <c r="D157" s="2"/>
      <c r="E157" s="2"/>
      <c r="F157" s="2"/>
      <c r="H157" s="2"/>
    </row>
    <row r="158" spans="1:8" ht="13.5" customHeight="1" x14ac:dyDescent="0.25">
      <c r="A158" s="2"/>
      <c r="B158" s="2"/>
      <c r="C158" s="2"/>
      <c r="D158" s="2"/>
      <c r="E158" s="2"/>
      <c r="F158" s="2"/>
      <c r="H158" s="2"/>
    </row>
    <row r="159" spans="1:8" ht="13.5" customHeight="1" x14ac:dyDescent="0.25">
      <c r="A159" s="2"/>
      <c r="B159" s="2"/>
      <c r="C159" s="2"/>
      <c r="D159" s="2"/>
      <c r="E159" s="2"/>
      <c r="F159" s="2"/>
      <c r="H159" s="2"/>
    </row>
    <row r="160" spans="1:8" ht="13.5" customHeight="1" x14ac:dyDescent="0.25">
      <c r="A160" s="2"/>
      <c r="B160" s="2"/>
      <c r="C160" s="2"/>
      <c r="D160" s="2"/>
      <c r="E160" s="2"/>
      <c r="F160" s="2"/>
      <c r="H160" s="2"/>
    </row>
    <row r="161" spans="1:8" ht="13.5" customHeight="1" x14ac:dyDescent="0.25">
      <c r="A161" s="2"/>
      <c r="B161" s="2"/>
      <c r="C161" s="2"/>
      <c r="D161" s="2"/>
      <c r="E161" s="2"/>
      <c r="F161" s="2"/>
      <c r="H161" s="2"/>
    </row>
    <row r="162" spans="1:8" ht="13.5" customHeight="1" x14ac:dyDescent="0.25">
      <c r="A162" s="2"/>
      <c r="B162" s="2"/>
      <c r="C162" s="2"/>
      <c r="D162" s="2"/>
      <c r="E162" s="2"/>
      <c r="F162" s="2"/>
      <c r="H162" s="2"/>
    </row>
    <row r="163" spans="1:8" ht="13.5" customHeight="1" x14ac:dyDescent="0.25">
      <c r="A163" s="2"/>
      <c r="B163" s="2"/>
      <c r="C163" s="2"/>
      <c r="D163" s="2"/>
      <c r="E163" s="2"/>
      <c r="F163" s="2"/>
      <c r="H163" s="2"/>
    </row>
    <row r="164" spans="1:8" ht="13.5" customHeight="1" x14ac:dyDescent="0.25">
      <c r="A164" s="2"/>
      <c r="B164" s="2"/>
      <c r="C164" s="2"/>
      <c r="D164" s="2"/>
      <c r="E164" s="2"/>
      <c r="F164" s="2"/>
      <c r="H164" s="2"/>
    </row>
    <row r="165" spans="1:8" ht="13.5" customHeight="1" x14ac:dyDescent="0.25">
      <c r="A165" s="2"/>
      <c r="B165" s="2"/>
      <c r="C165" s="2"/>
      <c r="D165" s="2"/>
      <c r="E165" s="2"/>
      <c r="F165" s="2"/>
      <c r="H165" s="2"/>
    </row>
    <row r="166" spans="1:8" ht="13.5" customHeight="1" x14ac:dyDescent="0.25">
      <c r="A166" s="2"/>
      <c r="B166" s="2"/>
      <c r="C166" s="2"/>
      <c r="D166" s="2"/>
      <c r="E166" s="2"/>
      <c r="F166" s="2"/>
      <c r="H166" s="2"/>
    </row>
    <row r="167" spans="1:8" ht="13.5" customHeight="1" x14ac:dyDescent="0.25">
      <c r="A167" s="2"/>
      <c r="B167" s="2"/>
      <c r="C167" s="2"/>
      <c r="D167" s="2"/>
      <c r="E167" s="2"/>
      <c r="F167" s="2"/>
      <c r="H167" s="2"/>
    </row>
    <row r="168" spans="1:8" ht="13.5" customHeight="1" x14ac:dyDescent="0.25">
      <c r="A168" s="2"/>
      <c r="B168" s="2"/>
      <c r="C168" s="2"/>
      <c r="D168" s="2"/>
      <c r="E168" s="2"/>
      <c r="F168" s="2"/>
      <c r="H168" s="2"/>
    </row>
    <row r="169" spans="1:8" ht="13.5" customHeight="1" x14ac:dyDescent="0.25">
      <c r="A169" s="2"/>
      <c r="B169" s="2"/>
      <c r="C169" s="2"/>
      <c r="D169" s="2"/>
      <c r="E169" s="2"/>
      <c r="F169" s="2"/>
      <c r="H169" s="2"/>
    </row>
    <row r="170" spans="1:8" ht="13.5" customHeight="1" x14ac:dyDescent="0.25">
      <c r="A170" s="2"/>
      <c r="B170" s="2"/>
      <c r="C170" s="2"/>
      <c r="D170" s="2"/>
      <c r="E170" s="2"/>
      <c r="F170" s="2"/>
      <c r="H170" s="2"/>
    </row>
    <row r="171" spans="1:8" ht="13.5" customHeight="1" x14ac:dyDescent="0.25">
      <c r="A171" s="2"/>
      <c r="B171" s="2"/>
      <c r="C171" s="2"/>
      <c r="D171" s="2"/>
      <c r="E171" s="2"/>
      <c r="F171" s="2"/>
      <c r="H171" s="2"/>
    </row>
    <row r="172" spans="1:8" ht="13.5" customHeight="1" x14ac:dyDescent="0.25">
      <c r="A172" s="2"/>
      <c r="B172" s="2"/>
      <c r="C172" s="2"/>
      <c r="D172" s="2"/>
      <c r="E172" s="2"/>
      <c r="F172" s="2"/>
      <c r="H172" s="2"/>
    </row>
    <row r="173" spans="1:8" ht="13.5" customHeight="1" x14ac:dyDescent="0.25">
      <c r="A173" s="2"/>
      <c r="B173" s="2"/>
      <c r="C173" s="2"/>
      <c r="D173" s="2"/>
      <c r="E173" s="2"/>
      <c r="F173" s="2"/>
      <c r="H173" s="2"/>
    </row>
    <row r="174" spans="1:8" ht="13.5" customHeight="1" x14ac:dyDescent="0.25">
      <c r="A174" s="2"/>
      <c r="B174" s="2"/>
      <c r="C174" s="2"/>
      <c r="D174" s="2"/>
      <c r="E174" s="2"/>
      <c r="F174" s="2"/>
      <c r="H174" s="2"/>
    </row>
    <row r="175" spans="1:8" ht="13.5" customHeight="1" x14ac:dyDescent="0.25">
      <c r="A175" s="2"/>
      <c r="B175" s="2"/>
      <c r="C175" s="2"/>
      <c r="D175" s="2"/>
      <c r="E175" s="2"/>
      <c r="F175" s="2"/>
      <c r="H175" s="2"/>
    </row>
    <row r="176" spans="1:8" ht="13.5" customHeight="1" x14ac:dyDescent="0.25">
      <c r="A176" s="2"/>
      <c r="B176" s="2"/>
      <c r="C176" s="2"/>
      <c r="D176" s="2"/>
      <c r="E176" s="2"/>
      <c r="F176" s="2"/>
      <c r="H176" s="2"/>
    </row>
    <row r="177" spans="1:8" ht="13.5" customHeight="1" x14ac:dyDescent="0.25">
      <c r="A177" s="2"/>
      <c r="B177" s="2"/>
      <c r="C177" s="2"/>
      <c r="D177" s="2"/>
      <c r="E177" s="2"/>
      <c r="F177" s="2"/>
      <c r="H177" s="2"/>
    </row>
    <row r="178" spans="1:8" ht="13.5" customHeight="1" x14ac:dyDescent="0.25">
      <c r="A178" s="2"/>
      <c r="B178" s="2"/>
      <c r="C178" s="2"/>
      <c r="D178" s="2"/>
      <c r="E178" s="2"/>
      <c r="F178" s="2"/>
      <c r="H178" s="2"/>
    </row>
    <row r="179" spans="1:8" ht="13.5" customHeight="1" x14ac:dyDescent="0.25">
      <c r="A179" s="2"/>
      <c r="B179" s="2"/>
      <c r="C179" s="2"/>
      <c r="D179" s="2"/>
      <c r="E179" s="2"/>
      <c r="F179" s="2"/>
      <c r="H179" s="2"/>
    </row>
    <row r="180" spans="1:8" ht="13.5" customHeight="1" x14ac:dyDescent="0.25">
      <c r="A180" s="2"/>
      <c r="B180" s="2"/>
      <c r="C180" s="2"/>
      <c r="D180" s="2"/>
      <c r="E180" s="2"/>
      <c r="F180" s="2"/>
      <c r="H180" s="2"/>
    </row>
    <row r="181" spans="1:8" ht="13.5" customHeight="1" x14ac:dyDescent="0.25">
      <c r="A181" s="2"/>
      <c r="B181" s="2"/>
      <c r="C181" s="2"/>
      <c r="D181" s="2"/>
      <c r="E181" s="2"/>
      <c r="F181" s="2"/>
      <c r="H181" s="2"/>
    </row>
    <row r="182" spans="1:8" ht="13.5" customHeight="1" x14ac:dyDescent="0.25">
      <c r="A182" s="2"/>
      <c r="B182" s="2"/>
      <c r="C182" s="2"/>
      <c r="D182" s="2"/>
      <c r="E182" s="2"/>
      <c r="F182" s="2"/>
      <c r="H182" s="2"/>
    </row>
    <row r="183" spans="1:8" ht="13.5" customHeight="1" x14ac:dyDescent="0.25">
      <c r="A183" s="2"/>
      <c r="B183" s="2"/>
      <c r="C183" s="2"/>
      <c r="D183" s="2"/>
      <c r="E183" s="2"/>
      <c r="F183" s="2"/>
      <c r="H183" s="2"/>
    </row>
    <row r="184" spans="1:8" ht="13.5" customHeight="1" x14ac:dyDescent="0.25">
      <c r="A184" s="2"/>
      <c r="B184" s="2"/>
      <c r="C184" s="2"/>
      <c r="D184" s="2"/>
      <c r="E184" s="2"/>
      <c r="F184" s="2"/>
      <c r="H184" s="2"/>
    </row>
    <row r="185" spans="1:8" ht="13.5" customHeight="1" x14ac:dyDescent="0.25">
      <c r="A185" s="2"/>
      <c r="B185" s="2"/>
      <c r="C185" s="2"/>
      <c r="D185" s="2"/>
      <c r="E185" s="2"/>
      <c r="F185" s="2"/>
      <c r="H185" s="2"/>
    </row>
    <row r="186" spans="1:8" ht="13.5" customHeight="1" x14ac:dyDescent="0.25">
      <c r="A186" s="2"/>
      <c r="B186" s="2"/>
      <c r="C186" s="2"/>
      <c r="D186" s="2"/>
      <c r="E186" s="2"/>
      <c r="F186" s="2"/>
      <c r="H186" s="2"/>
    </row>
    <row r="187" spans="1:8" ht="13.5" customHeight="1" x14ac:dyDescent="0.25">
      <c r="A187" s="2"/>
      <c r="B187" s="2"/>
      <c r="C187" s="2"/>
      <c r="D187" s="2"/>
      <c r="E187" s="2"/>
      <c r="F187" s="2"/>
      <c r="H187" s="2"/>
    </row>
    <row r="188" spans="1:8" ht="13.5" customHeight="1" x14ac:dyDescent="0.25">
      <c r="A188" s="2"/>
      <c r="B188" s="2"/>
      <c r="C188" s="2"/>
      <c r="D188" s="2"/>
      <c r="E188" s="2"/>
      <c r="F188" s="2"/>
      <c r="H188" s="2"/>
    </row>
    <row r="189" spans="1:8" ht="13.5" customHeight="1" x14ac:dyDescent="0.25">
      <c r="A189" s="2"/>
      <c r="B189" s="2"/>
      <c r="C189" s="2"/>
      <c r="D189" s="2"/>
      <c r="E189" s="2"/>
      <c r="F189" s="2"/>
      <c r="H189" s="2"/>
    </row>
    <row r="190" spans="1:8" ht="13.5" customHeight="1" x14ac:dyDescent="0.25">
      <c r="A190" s="2"/>
      <c r="B190" s="2"/>
      <c r="C190" s="2"/>
      <c r="D190" s="2"/>
      <c r="E190" s="2"/>
      <c r="F190" s="2"/>
      <c r="H190" s="2"/>
    </row>
    <row r="191" spans="1:8" ht="13.5" customHeight="1" x14ac:dyDescent="0.25">
      <c r="A191" s="2"/>
      <c r="B191" s="2"/>
      <c r="C191" s="2"/>
      <c r="D191" s="2"/>
      <c r="E191" s="2"/>
      <c r="F191" s="2"/>
      <c r="H191" s="2"/>
    </row>
    <row r="192" spans="1:8" ht="13.5" customHeight="1" x14ac:dyDescent="0.25">
      <c r="A192" s="2"/>
      <c r="B192" s="2"/>
      <c r="C192" s="2"/>
      <c r="D192" s="2"/>
      <c r="E192" s="2"/>
      <c r="F192" s="2"/>
      <c r="H192" s="2"/>
    </row>
    <row r="193" spans="1:8" ht="13.5" customHeight="1" x14ac:dyDescent="0.25">
      <c r="A193" s="2"/>
      <c r="B193" s="2"/>
      <c r="C193" s="2"/>
      <c r="D193" s="2"/>
      <c r="E193" s="2"/>
      <c r="F193" s="2"/>
      <c r="H193" s="2"/>
    </row>
    <row r="194" spans="1:8" ht="13.5" customHeight="1" x14ac:dyDescent="0.25">
      <c r="A194" s="2"/>
      <c r="B194" s="2"/>
      <c r="C194" s="2"/>
      <c r="D194" s="2"/>
      <c r="E194" s="2"/>
      <c r="F194" s="2"/>
      <c r="H194" s="2"/>
    </row>
    <row r="195" spans="1:8" ht="13.5" customHeight="1" x14ac:dyDescent="0.25">
      <c r="A195" s="2"/>
      <c r="B195" s="2"/>
      <c r="C195" s="2"/>
      <c r="D195" s="2"/>
      <c r="E195" s="2"/>
      <c r="F195" s="2"/>
      <c r="H195" s="2"/>
    </row>
    <row r="196" spans="1:8" ht="13.5" customHeight="1" x14ac:dyDescent="0.25">
      <c r="A196" s="2"/>
      <c r="B196" s="2"/>
      <c r="C196" s="2"/>
      <c r="D196" s="2"/>
      <c r="E196" s="2"/>
      <c r="F196" s="2"/>
      <c r="H196" s="2"/>
    </row>
    <row r="197" spans="1:8" ht="13.5" customHeight="1" x14ac:dyDescent="0.25">
      <c r="A197" s="2"/>
      <c r="B197" s="2"/>
      <c r="C197" s="2"/>
      <c r="D197" s="2"/>
      <c r="E197" s="2"/>
      <c r="F197" s="2"/>
      <c r="H197" s="2"/>
    </row>
    <row r="198" spans="1:8" ht="13.5" customHeight="1" x14ac:dyDescent="0.25">
      <c r="A198" s="2"/>
      <c r="B198" s="2"/>
      <c r="C198" s="2"/>
      <c r="D198" s="2"/>
      <c r="E198" s="2"/>
      <c r="F198" s="2"/>
      <c r="H198" s="2"/>
    </row>
    <row r="199" spans="1:8" ht="13.5" customHeight="1" x14ac:dyDescent="0.25">
      <c r="A199" s="2"/>
      <c r="B199" s="2"/>
      <c r="C199" s="2"/>
      <c r="D199" s="2"/>
      <c r="E199" s="2"/>
      <c r="F199" s="2"/>
      <c r="H199" s="2"/>
    </row>
    <row r="200" spans="1:8" ht="13.5" customHeight="1" x14ac:dyDescent="0.25">
      <c r="A200" s="2"/>
      <c r="B200" s="2"/>
      <c r="C200" s="2"/>
      <c r="D200" s="2"/>
      <c r="E200" s="2"/>
      <c r="F200" s="2"/>
      <c r="H200" s="2"/>
    </row>
    <row r="201" spans="1:8" ht="13.5" customHeight="1" x14ac:dyDescent="0.25">
      <c r="A201" s="2"/>
      <c r="B201" s="2"/>
      <c r="C201" s="2"/>
      <c r="D201" s="2"/>
      <c r="E201" s="2"/>
      <c r="F201" s="2"/>
      <c r="H201" s="2"/>
    </row>
    <row r="202" spans="1:8" ht="13.5" customHeight="1" x14ac:dyDescent="0.25">
      <c r="A202" s="2"/>
      <c r="B202" s="2"/>
      <c r="C202" s="2"/>
      <c r="D202" s="2"/>
      <c r="E202" s="2"/>
      <c r="F202" s="2"/>
      <c r="H202" s="2"/>
    </row>
    <row r="203" spans="1:8" ht="13.5" customHeight="1" x14ac:dyDescent="0.25">
      <c r="A203" s="2"/>
      <c r="B203" s="2"/>
      <c r="C203" s="2"/>
      <c r="D203" s="2"/>
      <c r="E203" s="2"/>
      <c r="F203" s="2"/>
      <c r="H203" s="2"/>
    </row>
    <row r="204" spans="1:8" ht="13.5" customHeight="1" x14ac:dyDescent="0.25">
      <c r="A204" s="2"/>
      <c r="B204" s="2"/>
      <c r="C204" s="2"/>
      <c r="D204" s="2"/>
      <c r="E204" s="2"/>
      <c r="F204" s="2"/>
      <c r="H204" s="2"/>
    </row>
    <row r="205" spans="1:8" ht="13.5" customHeight="1" x14ac:dyDescent="0.25">
      <c r="A205" s="2"/>
      <c r="B205" s="2"/>
      <c r="C205" s="2"/>
      <c r="D205" s="2"/>
      <c r="E205" s="2"/>
      <c r="F205" s="2"/>
      <c r="H205" s="2"/>
    </row>
    <row r="206" spans="1:8" ht="13.5" customHeight="1" x14ac:dyDescent="0.25">
      <c r="A206" s="2"/>
      <c r="B206" s="2"/>
      <c r="C206" s="2"/>
      <c r="D206" s="2"/>
      <c r="E206" s="2"/>
      <c r="F206" s="2"/>
      <c r="H206" s="2"/>
    </row>
    <row r="207" spans="1:8" ht="13.5" customHeight="1" x14ac:dyDescent="0.25">
      <c r="A207" s="2"/>
      <c r="B207" s="2"/>
      <c r="C207" s="2"/>
      <c r="D207" s="2"/>
      <c r="E207" s="2"/>
      <c r="F207" s="2"/>
      <c r="H207" s="2"/>
    </row>
    <row r="208" spans="1:8" ht="13.5" customHeight="1" x14ac:dyDescent="0.25">
      <c r="A208" s="2"/>
      <c r="B208" s="2"/>
      <c r="C208" s="2"/>
      <c r="D208" s="2"/>
      <c r="E208" s="2"/>
      <c r="F208" s="2"/>
      <c r="H208" s="2"/>
    </row>
    <row r="209" spans="1:8" ht="13.5" customHeight="1" x14ac:dyDescent="0.25">
      <c r="A209" s="2"/>
      <c r="B209" s="2"/>
      <c r="C209" s="2"/>
      <c r="D209" s="2"/>
      <c r="E209" s="2"/>
      <c r="F209" s="2"/>
      <c r="H209" s="2"/>
    </row>
    <row r="210" spans="1:8" ht="13.5" customHeight="1" x14ac:dyDescent="0.25">
      <c r="A210" s="2"/>
      <c r="B210" s="2"/>
      <c r="C210" s="2"/>
      <c r="D210" s="2"/>
      <c r="E210" s="2"/>
      <c r="F210" s="2"/>
      <c r="H210" s="2"/>
    </row>
    <row r="211" spans="1:8" ht="13.5" customHeight="1" x14ac:dyDescent="0.25">
      <c r="A211" s="2"/>
      <c r="B211" s="2"/>
      <c r="C211" s="2"/>
      <c r="D211" s="2"/>
      <c r="E211" s="2"/>
      <c r="F211" s="2"/>
      <c r="H211" s="2"/>
    </row>
    <row r="212" spans="1:8" ht="13.5" customHeight="1" x14ac:dyDescent="0.25">
      <c r="A212" s="2"/>
      <c r="B212" s="2"/>
      <c r="C212" s="2"/>
      <c r="D212" s="2"/>
      <c r="E212" s="2"/>
      <c r="F212" s="2"/>
      <c r="H212" s="2"/>
    </row>
    <row r="213" spans="1:8" ht="13.5" customHeight="1" x14ac:dyDescent="0.25">
      <c r="A213" s="2"/>
      <c r="B213" s="2"/>
      <c r="C213" s="2"/>
      <c r="D213" s="2"/>
      <c r="E213" s="2"/>
      <c r="F213" s="2"/>
      <c r="H213" s="2"/>
    </row>
    <row r="214" spans="1:8" ht="13.5" customHeight="1" x14ac:dyDescent="0.25">
      <c r="A214" s="2"/>
      <c r="B214" s="2"/>
      <c r="C214" s="2"/>
      <c r="D214" s="2"/>
      <c r="E214" s="2"/>
      <c r="F214" s="2"/>
      <c r="H214" s="2"/>
    </row>
    <row r="215" spans="1:8" ht="13.5" customHeight="1" x14ac:dyDescent="0.25">
      <c r="A215" s="2"/>
      <c r="B215" s="2"/>
      <c r="C215" s="2"/>
      <c r="D215" s="2"/>
      <c r="E215" s="2"/>
      <c r="F215" s="2"/>
      <c r="H215" s="2"/>
    </row>
    <row r="216" spans="1:8" ht="13.5" customHeight="1" x14ac:dyDescent="0.25">
      <c r="A216" s="2"/>
      <c r="B216" s="2"/>
      <c r="C216" s="2"/>
      <c r="D216" s="2"/>
      <c r="E216" s="2"/>
      <c r="F216" s="2"/>
      <c r="H216" s="2"/>
    </row>
    <row r="217" spans="1:8" ht="13.5" customHeight="1" x14ac:dyDescent="0.25">
      <c r="A217" s="2"/>
      <c r="B217" s="2"/>
      <c r="C217" s="2"/>
      <c r="D217" s="2"/>
      <c r="E217" s="2"/>
      <c r="F217" s="2"/>
      <c r="H217" s="2"/>
    </row>
    <row r="218" spans="1:8" ht="13.5" customHeight="1" x14ac:dyDescent="0.25">
      <c r="A218" s="2"/>
      <c r="B218" s="2"/>
      <c r="C218" s="2"/>
      <c r="D218" s="2"/>
      <c r="E218" s="2"/>
      <c r="F218" s="2"/>
      <c r="H218" s="2"/>
    </row>
    <row r="219" spans="1:8" ht="13.5" customHeight="1" x14ac:dyDescent="0.25">
      <c r="A219" s="2"/>
      <c r="B219" s="2"/>
      <c r="C219" s="2"/>
      <c r="D219" s="2"/>
      <c r="E219" s="2"/>
      <c r="F219" s="2"/>
      <c r="H219" s="2"/>
    </row>
    <row r="220" spans="1:8" ht="13.5" customHeight="1" x14ac:dyDescent="0.25">
      <c r="A220" s="2"/>
      <c r="B220" s="2"/>
      <c r="C220" s="2"/>
      <c r="D220" s="2"/>
      <c r="E220" s="2"/>
      <c r="F220" s="2"/>
      <c r="H220" s="2"/>
    </row>
    <row r="221" spans="1:8" ht="13.5" customHeight="1" x14ac:dyDescent="0.25">
      <c r="A221" s="2"/>
      <c r="B221" s="2"/>
      <c r="C221" s="2"/>
      <c r="D221" s="2"/>
      <c r="E221" s="2"/>
      <c r="F221" s="2"/>
      <c r="H221" s="2"/>
    </row>
    <row r="222" spans="1:8" ht="13.5" customHeight="1" x14ac:dyDescent="0.25">
      <c r="A222" s="2"/>
      <c r="B222" s="2"/>
      <c r="C222" s="2"/>
      <c r="D222" s="2"/>
      <c r="E222" s="2"/>
      <c r="F222" s="2"/>
      <c r="H222" s="2"/>
    </row>
    <row r="223" spans="1:8" ht="13.5" customHeight="1" x14ac:dyDescent="0.25">
      <c r="A223" s="2"/>
      <c r="B223" s="2"/>
      <c r="C223" s="2"/>
      <c r="D223" s="2"/>
      <c r="E223" s="2"/>
      <c r="F223" s="2"/>
      <c r="H223" s="2"/>
    </row>
    <row r="224" spans="1:8" ht="13.5" customHeight="1" x14ac:dyDescent="0.25">
      <c r="A224" s="2"/>
      <c r="B224" s="2"/>
      <c r="C224" s="2"/>
      <c r="D224" s="2"/>
      <c r="E224" s="2"/>
      <c r="F224" s="2"/>
      <c r="H224" s="2"/>
    </row>
    <row r="225" spans="1:8" ht="13.5" customHeight="1" x14ac:dyDescent="0.25">
      <c r="A225" s="2"/>
      <c r="B225" s="2"/>
      <c r="C225" s="2"/>
      <c r="D225" s="2"/>
      <c r="E225" s="2"/>
      <c r="F225" s="2"/>
      <c r="H225" s="2"/>
    </row>
    <row r="226" spans="1:8" ht="13.5" customHeight="1" x14ac:dyDescent="0.25">
      <c r="A226" s="2"/>
      <c r="B226" s="2"/>
      <c r="C226" s="2"/>
      <c r="D226" s="2"/>
      <c r="E226" s="2"/>
      <c r="F226" s="2"/>
      <c r="H226" s="2"/>
    </row>
    <row r="227" spans="1:8" ht="13.5" customHeight="1" x14ac:dyDescent="0.25">
      <c r="A227" s="2"/>
      <c r="B227" s="2"/>
      <c r="C227" s="2"/>
      <c r="D227" s="2"/>
      <c r="E227" s="2"/>
      <c r="F227" s="2"/>
      <c r="H227" s="2"/>
    </row>
    <row r="228" spans="1:8" ht="13.5" customHeight="1" x14ac:dyDescent="0.25">
      <c r="A228" s="2"/>
      <c r="B228" s="2"/>
      <c r="C228" s="2"/>
      <c r="D228" s="2"/>
      <c r="E228" s="2"/>
      <c r="F228" s="2"/>
      <c r="H228" s="2"/>
    </row>
    <row r="229" spans="1:8" ht="13.5" customHeight="1" x14ac:dyDescent="0.25">
      <c r="A229" s="2"/>
      <c r="B229" s="2"/>
      <c r="C229" s="2"/>
      <c r="D229" s="2"/>
      <c r="E229" s="2"/>
      <c r="F229" s="2"/>
      <c r="H229" s="2"/>
    </row>
    <row r="230" spans="1:8" ht="13.5" customHeight="1" x14ac:dyDescent="0.25">
      <c r="A230" s="2"/>
      <c r="B230" s="2"/>
      <c r="C230" s="2"/>
      <c r="D230" s="2"/>
      <c r="E230" s="2"/>
      <c r="F230" s="2"/>
      <c r="H230" s="2"/>
    </row>
    <row r="231" spans="1:8" ht="13.5" customHeight="1" x14ac:dyDescent="0.25">
      <c r="A231" s="2"/>
      <c r="B231" s="2"/>
      <c r="C231" s="2"/>
      <c r="D231" s="2"/>
      <c r="E231" s="2"/>
      <c r="F231" s="2"/>
      <c r="H231" s="2"/>
    </row>
    <row r="232" spans="1:8" ht="13.5" customHeight="1" x14ac:dyDescent="0.25">
      <c r="A232" s="2"/>
      <c r="B232" s="2"/>
      <c r="C232" s="2"/>
      <c r="D232" s="2"/>
      <c r="E232" s="2"/>
      <c r="F232" s="2"/>
      <c r="H232" s="2"/>
    </row>
    <row r="233" spans="1:8" ht="13.5" customHeight="1" x14ac:dyDescent="0.25">
      <c r="A233" s="2"/>
      <c r="B233" s="2"/>
      <c r="C233" s="2"/>
      <c r="D233" s="2"/>
      <c r="E233" s="2"/>
      <c r="F233" s="2"/>
      <c r="H233" s="2"/>
    </row>
    <row r="234" spans="1:8" ht="13.5" customHeight="1" x14ac:dyDescent="0.25">
      <c r="A234" s="2"/>
      <c r="B234" s="2"/>
      <c r="C234" s="2"/>
      <c r="D234" s="2"/>
      <c r="E234" s="2"/>
      <c r="F234" s="2"/>
      <c r="H234" s="2"/>
    </row>
    <row r="235" spans="1:8" ht="13.5" customHeight="1" x14ac:dyDescent="0.25">
      <c r="A235" s="2"/>
      <c r="B235" s="2"/>
      <c r="C235" s="2"/>
      <c r="D235" s="2"/>
      <c r="E235" s="2"/>
      <c r="F235" s="2"/>
      <c r="H235" s="2"/>
    </row>
    <row r="236" spans="1:8" ht="13.5" customHeight="1" x14ac:dyDescent="0.25">
      <c r="A236" s="2"/>
      <c r="B236" s="2"/>
      <c r="C236" s="2"/>
      <c r="D236" s="2"/>
      <c r="E236" s="2"/>
      <c r="F236" s="2"/>
      <c r="H236" s="2"/>
    </row>
    <row r="237" spans="1:8" ht="13.5" customHeight="1" x14ac:dyDescent="0.25">
      <c r="A237" s="2"/>
      <c r="B237" s="2"/>
      <c r="C237" s="2"/>
      <c r="D237" s="2"/>
      <c r="E237" s="2"/>
      <c r="F237" s="2"/>
      <c r="H237" s="2"/>
    </row>
    <row r="238" spans="1:8" ht="13.5" customHeight="1" x14ac:dyDescent="0.25">
      <c r="A238" s="2"/>
      <c r="B238" s="2"/>
      <c r="C238" s="2"/>
      <c r="D238" s="2"/>
      <c r="E238" s="2"/>
      <c r="F238" s="2"/>
      <c r="H238" s="2"/>
    </row>
    <row r="239" spans="1:8" ht="13.5" customHeight="1" x14ac:dyDescent="0.25">
      <c r="A239" s="2"/>
      <c r="B239" s="2"/>
      <c r="C239" s="2"/>
      <c r="D239" s="2"/>
      <c r="E239" s="2"/>
      <c r="F239" s="2"/>
      <c r="H239" s="2"/>
    </row>
    <row r="240" spans="1:8" ht="13.5" customHeight="1" x14ac:dyDescent="0.25">
      <c r="A240" s="2"/>
      <c r="B240" s="2"/>
      <c r="C240" s="2"/>
      <c r="D240" s="2"/>
      <c r="E240" s="2"/>
      <c r="F240" s="2"/>
      <c r="H240" s="2"/>
    </row>
    <row r="241" spans="1:8" ht="13.5" customHeight="1" x14ac:dyDescent="0.25">
      <c r="A241" s="2"/>
      <c r="B241" s="2"/>
      <c r="C241" s="2"/>
      <c r="D241" s="2"/>
      <c r="E241" s="2"/>
      <c r="F241" s="2"/>
      <c r="H241" s="2"/>
    </row>
    <row r="242" spans="1:8" ht="13.5" customHeight="1" x14ac:dyDescent="0.25">
      <c r="A242" s="2"/>
      <c r="B242" s="2"/>
      <c r="C242" s="2"/>
      <c r="D242" s="2"/>
      <c r="E242" s="2"/>
      <c r="F242" s="2"/>
      <c r="H242" s="2"/>
    </row>
    <row r="243" spans="1:8" ht="13.5" customHeight="1" x14ac:dyDescent="0.25">
      <c r="A243" s="2"/>
      <c r="B243" s="2"/>
      <c r="C243" s="2"/>
      <c r="D243" s="2"/>
      <c r="E243" s="2"/>
      <c r="F243" s="2"/>
      <c r="H243" s="2"/>
    </row>
    <row r="244" spans="1:8" ht="13.5" customHeight="1" x14ac:dyDescent="0.25">
      <c r="A244" s="2"/>
      <c r="B244" s="2"/>
      <c r="C244" s="2"/>
      <c r="D244" s="2"/>
      <c r="E244" s="2"/>
      <c r="F244" s="2"/>
      <c r="H244" s="2"/>
    </row>
    <row r="245" spans="1:8" ht="13.5" customHeight="1" x14ac:dyDescent="0.25">
      <c r="A245" s="2"/>
      <c r="B245" s="2"/>
      <c r="C245" s="2"/>
      <c r="D245" s="2"/>
      <c r="E245" s="2"/>
      <c r="F245" s="2"/>
      <c r="H245" s="2"/>
    </row>
    <row r="246" spans="1:8" ht="13.5" customHeight="1" x14ac:dyDescent="0.25">
      <c r="A246" s="2"/>
      <c r="B246" s="2"/>
      <c r="C246" s="2"/>
      <c r="D246" s="2"/>
      <c r="E246" s="2"/>
      <c r="F246" s="2"/>
      <c r="H246" s="2"/>
    </row>
    <row r="247" spans="1:8" ht="13.5" customHeight="1" x14ac:dyDescent="0.25">
      <c r="A247" s="2"/>
      <c r="B247" s="2"/>
      <c r="C247" s="2"/>
      <c r="D247" s="2"/>
      <c r="E247" s="2"/>
      <c r="F247" s="2"/>
      <c r="H247" s="2"/>
    </row>
    <row r="248" spans="1:8" ht="13.5" customHeight="1" x14ac:dyDescent="0.25">
      <c r="A248" s="2"/>
      <c r="B248" s="2"/>
      <c r="C248" s="2"/>
      <c r="D248" s="2"/>
      <c r="E248" s="2"/>
      <c r="F248" s="2"/>
      <c r="H248" s="2"/>
    </row>
    <row r="249" spans="1:8" ht="13.5" customHeight="1" x14ac:dyDescent="0.25">
      <c r="A249" s="2"/>
      <c r="B249" s="2"/>
      <c r="C249" s="2"/>
      <c r="D249" s="2"/>
      <c r="E249" s="2"/>
      <c r="F249" s="2"/>
      <c r="H249" s="2"/>
    </row>
    <row r="250" spans="1:8" ht="13.5" customHeight="1" x14ac:dyDescent="0.25">
      <c r="A250" s="2"/>
      <c r="B250" s="2"/>
      <c r="C250" s="2"/>
      <c r="D250" s="2"/>
      <c r="E250" s="2"/>
      <c r="F250" s="2"/>
      <c r="H250" s="2"/>
    </row>
    <row r="251" spans="1:8" ht="13.5" customHeight="1" x14ac:dyDescent="0.25">
      <c r="A251" s="2"/>
      <c r="B251" s="2"/>
      <c r="C251" s="2"/>
      <c r="D251" s="2"/>
      <c r="E251" s="2"/>
      <c r="F251" s="2"/>
      <c r="H251" s="2"/>
    </row>
    <row r="252" spans="1:8" ht="13.5" customHeight="1" x14ac:dyDescent="0.25">
      <c r="A252" s="2"/>
      <c r="B252" s="2"/>
      <c r="C252" s="2"/>
      <c r="D252" s="2"/>
      <c r="E252" s="2"/>
      <c r="F252" s="2"/>
      <c r="H252" s="2"/>
    </row>
    <row r="253" spans="1:8" ht="13.5" customHeight="1" x14ac:dyDescent="0.25">
      <c r="A253" s="2"/>
      <c r="B253" s="2"/>
      <c r="C253" s="2"/>
      <c r="D253" s="2"/>
      <c r="E253" s="2"/>
      <c r="F253" s="2"/>
      <c r="H253" s="2"/>
    </row>
    <row r="254" spans="1:8" ht="13.5" customHeight="1" x14ac:dyDescent="0.25">
      <c r="A254" s="2"/>
      <c r="B254" s="2"/>
      <c r="C254" s="2"/>
      <c r="D254" s="2"/>
      <c r="E254" s="2"/>
      <c r="F254" s="2"/>
      <c r="H254" s="2"/>
    </row>
    <row r="255" spans="1:8" ht="13.5" customHeight="1" x14ac:dyDescent="0.25">
      <c r="A255" s="2"/>
      <c r="B255" s="2"/>
      <c r="C255" s="2"/>
      <c r="D255" s="2"/>
      <c r="E255" s="2"/>
      <c r="F255" s="2"/>
      <c r="H255" s="2"/>
    </row>
    <row r="256" spans="1:8" ht="13.5" customHeight="1" x14ac:dyDescent="0.25">
      <c r="A256" s="2"/>
      <c r="B256" s="2"/>
      <c r="C256" s="2"/>
      <c r="D256" s="2"/>
      <c r="E256" s="2"/>
      <c r="F256" s="2"/>
      <c r="H256" s="2"/>
    </row>
    <row r="257" spans="1:8" ht="13.5" customHeight="1" x14ac:dyDescent="0.25">
      <c r="A257" s="2"/>
      <c r="B257" s="2"/>
      <c r="C257" s="2"/>
      <c r="D257" s="2"/>
      <c r="E257" s="2"/>
      <c r="F257" s="2"/>
      <c r="H257" s="2"/>
    </row>
    <row r="258" spans="1:8" ht="13.5" customHeight="1" x14ac:dyDescent="0.25">
      <c r="A258" s="2"/>
      <c r="B258" s="2"/>
      <c r="C258" s="2"/>
      <c r="D258" s="2"/>
      <c r="E258" s="2"/>
      <c r="F258" s="2"/>
      <c r="H258" s="2"/>
    </row>
    <row r="259" spans="1:8" ht="13.5" customHeight="1" x14ac:dyDescent="0.25">
      <c r="A259" s="2"/>
      <c r="B259" s="2"/>
      <c r="C259" s="2"/>
      <c r="D259" s="2"/>
      <c r="E259" s="2"/>
      <c r="F259" s="2"/>
      <c r="H259" s="2"/>
    </row>
    <row r="260" spans="1:8" ht="13.5" customHeight="1" x14ac:dyDescent="0.25">
      <c r="A260" s="2"/>
      <c r="B260" s="2"/>
      <c r="C260" s="2"/>
      <c r="D260" s="2"/>
      <c r="E260" s="2"/>
      <c r="F260" s="2"/>
      <c r="H260" s="2"/>
    </row>
    <row r="261" spans="1:8" ht="13.5" customHeight="1" x14ac:dyDescent="0.25">
      <c r="A261" s="2"/>
      <c r="B261" s="2"/>
      <c r="C261" s="2"/>
      <c r="D261" s="2"/>
      <c r="E261" s="2"/>
      <c r="F261" s="2"/>
      <c r="H261" s="2"/>
    </row>
    <row r="262" spans="1:8" ht="13.5" customHeight="1" x14ac:dyDescent="0.25">
      <c r="A262" s="2"/>
      <c r="B262" s="2"/>
      <c r="C262" s="2"/>
      <c r="D262" s="2"/>
      <c r="E262" s="2"/>
      <c r="F262" s="2"/>
      <c r="H262" s="2"/>
    </row>
    <row r="263" spans="1:8" ht="13.5" customHeight="1" x14ac:dyDescent="0.25">
      <c r="A263" s="2"/>
      <c r="B263" s="2"/>
      <c r="C263" s="2"/>
      <c r="D263" s="2"/>
      <c r="E263" s="2"/>
      <c r="F263" s="2"/>
      <c r="H263" s="2"/>
    </row>
    <row r="264" spans="1:8" ht="13.5" customHeight="1" x14ac:dyDescent="0.25">
      <c r="A264" s="2"/>
      <c r="B264" s="2"/>
      <c r="C264" s="2"/>
      <c r="D264" s="2"/>
      <c r="E264" s="2"/>
      <c r="F264" s="2"/>
      <c r="H264" s="2"/>
    </row>
    <row r="265" spans="1:8" ht="13.5" customHeight="1" x14ac:dyDescent="0.25">
      <c r="A265" s="2"/>
      <c r="B265" s="2"/>
      <c r="C265" s="2"/>
      <c r="D265" s="2"/>
      <c r="E265" s="2"/>
      <c r="F265" s="2"/>
      <c r="H265" s="2"/>
    </row>
    <row r="266" spans="1:8" ht="13.5" customHeight="1" x14ac:dyDescent="0.25">
      <c r="A266" s="2"/>
      <c r="B266" s="2"/>
      <c r="C266" s="2"/>
      <c r="D266" s="2"/>
      <c r="E266" s="2"/>
      <c r="F266" s="2"/>
      <c r="H266" s="2"/>
    </row>
    <row r="267" spans="1:8" ht="13.5" customHeight="1" x14ac:dyDescent="0.25">
      <c r="A267" s="2"/>
      <c r="B267" s="2"/>
      <c r="C267" s="2"/>
      <c r="D267" s="2"/>
      <c r="E267" s="2"/>
      <c r="F267" s="2"/>
      <c r="H267" s="2"/>
    </row>
    <row r="268" spans="1:8" ht="13.5" customHeight="1" x14ac:dyDescent="0.25">
      <c r="A268" s="2"/>
      <c r="B268" s="2"/>
      <c r="C268" s="2"/>
      <c r="D268" s="2"/>
      <c r="E268" s="2"/>
      <c r="F268" s="2"/>
      <c r="H268" s="2"/>
    </row>
    <row r="269" spans="1:8" ht="13.5" customHeight="1" x14ac:dyDescent="0.25">
      <c r="A269" s="2"/>
      <c r="B269" s="2"/>
      <c r="C269" s="2"/>
      <c r="D269" s="2"/>
      <c r="E269" s="2"/>
      <c r="F269" s="2"/>
      <c r="H269" s="2"/>
    </row>
    <row r="270" spans="1:8" ht="13.5" customHeight="1" x14ac:dyDescent="0.25">
      <c r="A270" s="2"/>
      <c r="B270" s="2"/>
      <c r="C270" s="2"/>
      <c r="D270" s="2"/>
      <c r="E270" s="2"/>
      <c r="F270" s="2"/>
      <c r="H270" s="2"/>
    </row>
    <row r="271" spans="1:8" ht="13.5" customHeight="1" x14ac:dyDescent="0.25">
      <c r="A271" s="2"/>
      <c r="B271" s="2"/>
      <c r="C271" s="2"/>
      <c r="D271" s="2"/>
      <c r="E271" s="2"/>
      <c r="F271" s="2"/>
      <c r="H271" s="2"/>
    </row>
    <row r="272" spans="1:8" ht="13.5" customHeight="1" x14ac:dyDescent="0.25">
      <c r="A272" s="2"/>
      <c r="B272" s="2"/>
      <c r="C272" s="2"/>
      <c r="D272" s="2"/>
      <c r="E272" s="2"/>
      <c r="F272" s="2"/>
      <c r="H272" s="2"/>
    </row>
    <row r="273" spans="1:8" ht="13.5" customHeight="1" x14ac:dyDescent="0.25">
      <c r="A273" s="2"/>
      <c r="B273" s="2"/>
      <c r="C273" s="2"/>
      <c r="D273" s="2"/>
      <c r="E273" s="2"/>
      <c r="F273" s="2"/>
      <c r="H273" s="2"/>
    </row>
    <row r="274" spans="1:8" ht="13.5" customHeight="1" x14ac:dyDescent="0.25">
      <c r="A274" s="2"/>
      <c r="B274" s="2"/>
      <c r="C274" s="2"/>
      <c r="D274" s="2"/>
      <c r="E274" s="2"/>
      <c r="F274" s="2"/>
      <c r="H274" s="2"/>
    </row>
    <row r="275" spans="1:8" ht="13.5" customHeight="1" x14ac:dyDescent="0.25">
      <c r="A275" s="2"/>
      <c r="B275" s="2"/>
      <c r="C275" s="2"/>
      <c r="D275" s="2"/>
      <c r="E275" s="2"/>
      <c r="F275" s="2"/>
      <c r="H275" s="2"/>
    </row>
    <row r="276" spans="1:8" ht="13.5" customHeight="1" x14ac:dyDescent="0.25">
      <c r="A276" s="2"/>
      <c r="B276" s="2"/>
      <c r="C276" s="2"/>
      <c r="D276" s="2"/>
      <c r="E276" s="2"/>
      <c r="F276" s="2"/>
      <c r="H276" s="2"/>
    </row>
    <row r="277" spans="1:8" ht="13.5" customHeight="1" x14ac:dyDescent="0.25">
      <c r="A277" s="2"/>
      <c r="B277" s="2"/>
      <c r="C277" s="2"/>
      <c r="D277" s="2"/>
      <c r="E277" s="2"/>
      <c r="F277" s="2"/>
      <c r="H277" s="2"/>
    </row>
    <row r="278" spans="1:8" ht="13.5" customHeight="1" x14ac:dyDescent="0.25">
      <c r="A278" s="2"/>
      <c r="B278" s="2"/>
      <c r="C278" s="2"/>
      <c r="D278" s="2"/>
      <c r="E278" s="2"/>
      <c r="F278" s="2"/>
      <c r="H278" s="2"/>
    </row>
    <row r="279" spans="1:8" ht="13.5" customHeight="1" x14ac:dyDescent="0.25">
      <c r="A279" s="2"/>
      <c r="B279" s="2"/>
      <c r="C279" s="2"/>
      <c r="D279" s="2"/>
      <c r="E279" s="2"/>
      <c r="F279" s="2"/>
      <c r="H279" s="2"/>
    </row>
    <row r="280" spans="1:8" ht="13.5" customHeight="1" x14ac:dyDescent="0.25">
      <c r="A280" s="2"/>
      <c r="B280" s="2"/>
      <c r="C280" s="2"/>
      <c r="D280" s="2"/>
      <c r="E280" s="2"/>
      <c r="F280" s="2"/>
      <c r="H280" s="2"/>
    </row>
    <row r="281" spans="1:8" ht="13.5" customHeight="1" x14ac:dyDescent="0.25">
      <c r="A281" s="2"/>
      <c r="B281" s="2"/>
      <c r="C281" s="2"/>
      <c r="D281" s="2"/>
      <c r="E281" s="2"/>
      <c r="F281" s="2"/>
      <c r="H281" s="2"/>
    </row>
    <row r="282" spans="1:8" ht="13.5" customHeight="1" x14ac:dyDescent="0.25">
      <c r="A282" s="2"/>
      <c r="B282" s="2"/>
      <c r="C282" s="2"/>
      <c r="D282" s="2"/>
      <c r="E282" s="2"/>
      <c r="F282" s="2"/>
      <c r="H282" s="2"/>
    </row>
    <row r="283" spans="1:8" ht="13.5" customHeight="1" x14ac:dyDescent="0.25">
      <c r="A283" s="2"/>
      <c r="B283" s="2"/>
      <c r="C283" s="2"/>
      <c r="D283" s="2"/>
      <c r="E283" s="2"/>
      <c r="F283" s="2"/>
      <c r="H283" s="2"/>
    </row>
    <row r="284" spans="1:8" ht="13.5" customHeight="1" x14ac:dyDescent="0.25">
      <c r="A284" s="2"/>
      <c r="B284" s="2"/>
      <c r="C284" s="2"/>
      <c r="D284" s="2"/>
      <c r="E284" s="2"/>
      <c r="F284" s="2"/>
      <c r="H284" s="2"/>
    </row>
    <row r="285" spans="1:8" ht="13.5" customHeight="1" x14ac:dyDescent="0.25">
      <c r="A285" s="2"/>
      <c r="B285" s="2"/>
      <c r="C285" s="2"/>
      <c r="D285" s="2"/>
      <c r="E285" s="2"/>
      <c r="F285" s="2"/>
      <c r="H285" s="2"/>
    </row>
    <row r="286" spans="1:8" ht="13.5" customHeight="1" x14ac:dyDescent="0.25">
      <c r="A286" s="2"/>
      <c r="B286" s="2"/>
      <c r="C286" s="2"/>
      <c r="D286" s="2"/>
      <c r="E286" s="2"/>
      <c r="F286" s="2"/>
      <c r="H286" s="2"/>
    </row>
    <row r="287" spans="1:8" ht="13.5" customHeight="1" x14ac:dyDescent="0.25">
      <c r="A287" s="2"/>
      <c r="B287" s="2"/>
      <c r="C287" s="2"/>
      <c r="D287" s="2"/>
      <c r="E287" s="2"/>
      <c r="F287" s="2"/>
      <c r="H287" s="2"/>
    </row>
    <row r="288" spans="1:8" ht="13.5" customHeight="1" x14ac:dyDescent="0.25">
      <c r="A288" s="2"/>
      <c r="B288" s="2"/>
      <c r="C288" s="2"/>
      <c r="D288" s="2"/>
      <c r="E288" s="2"/>
      <c r="F288" s="2"/>
      <c r="H288" s="2"/>
    </row>
    <row r="289" spans="1:8" ht="13.5" customHeight="1" x14ac:dyDescent="0.25">
      <c r="A289" s="2"/>
      <c r="B289" s="2"/>
      <c r="C289" s="2"/>
      <c r="D289" s="2"/>
      <c r="E289" s="2"/>
      <c r="F289" s="2"/>
      <c r="H289" s="2"/>
    </row>
    <row r="290" spans="1:8" ht="13.5" customHeight="1" x14ac:dyDescent="0.25">
      <c r="A290" s="2"/>
      <c r="B290" s="2"/>
      <c r="C290" s="2"/>
      <c r="D290" s="2"/>
      <c r="E290" s="2"/>
      <c r="F290" s="2"/>
      <c r="H290" s="2"/>
    </row>
    <row r="291" spans="1:8" ht="13.5" customHeight="1" x14ac:dyDescent="0.25">
      <c r="A291" s="2"/>
      <c r="B291" s="2"/>
      <c r="C291" s="2"/>
      <c r="D291" s="2"/>
      <c r="E291" s="2"/>
      <c r="F291" s="2"/>
      <c r="H291" s="2"/>
    </row>
    <row r="292" spans="1:8" ht="13.5" customHeight="1" x14ac:dyDescent="0.25">
      <c r="A292" s="2"/>
      <c r="B292" s="2"/>
      <c r="C292" s="2"/>
      <c r="D292" s="2"/>
      <c r="E292" s="2"/>
      <c r="F292" s="2"/>
      <c r="H292" s="2"/>
    </row>
    <row r="293" spans="1:8" ht="13.5" customHeight="1" x14ac:dyDescent="0.25">
      <c r="A293" s="2"/>
      <c r="B293" s="2"/>
      <c r="C293" s="2"/>
      <c r="D293" s="2"/>
      <c r="E293" s="2"/>
      <c r="F293" s="2"/>
      <c r="H293" s="2"/>
    </row>
    <row r="294" spans="1:8" ht="13.5" customHeight="1" x14ac:dyDescent="0.25">
      <c r="A294" s="2"/>
      <c r="B294" s="2"/>
      <c r="C294" s="2"/>
      <c r="D294" s="2"/>
      <c r="E294" s="2"/>
      <c r="F294" s="2"/>
      <c r="H294" s="2"/>
    </row>
    <row r="295" spans="1:8" ht="13.5" customHeight="1" x14ac:dyDescent="0.25">
      <c r="A295" s="2"/>
      <c r="B295" s="2"/>
      <c r="C295" s="2"/>
      <c r="D295" s="2"/>
      <c r="E295" s="2"/>
      <c r="F295" s="2"/>
      <c r="H295" s="2"/>
    </row>
    <row r="296" spans="1:8" ht="13.5" customHeight="1" x14ac:dyDescent="0.25">
      <c r="A296" s="2"/>
      <c r="B296" s="2"/>
      <c r="C296" s="2"/>
      <c r="D296" s="2"/>
      <c r="E296" s="2"/>
      <c r="F296" s="2"/>
      <c r="H296" s="2"/>
    </row>
    <row r="297" spans="1:8" ht="13.5" customHeight="1" x14ac:dyDescent="0.25">
      <c r="A297" s="2"/>
      <c r="B297" s="2"/>
      <c r="C297" s="2"/>
      <c r="D297" s="2"/>
      <c r="E297" s="2"/>
      <c r="F297" s="2"/>
      <c r="H297" s="2"/>
    </row>
    <row r="298" spans="1:8" ht="13.5" customHeight="1" x14ac:dyDescent="0.25">
      <c r="A298" s="2"/>
      <c r="B298" s="2"/>
      <c r="C298" s="2"/>
      <c r="D298" s="2"/>
      <c r="E298" s="2"/>
      <c r="F298" s="2"/>
      <c r="H298" s="2"/>
    </row>
    <row r="299" spans="1:8" ht="13.5" customHeight="1" x14ac:dyDescent="0.25">
      <c r="A299" s="2"/>
      <c r="B299" s="2"/>
      <c r="C299" s="2"/>
      <c r="D299" s="2"/>
      <c r="E299" s="2"/>
      <c r="F299" s="2"/>
      <c r="H299" s="2"/>
    </row>
    <row r="300" spans="1:8" ht="13.5" customHeight="1" x14ac:dyDescent="0.25">
      <c r="A300" s="2"/>
      <c r="B300" s="2"/>
      <c r="C300" s="2"/>
      <c r="D300" s="2"/>
      <c r="E300" s="2"/>
      <c r="F300" s="2"/>
      <c r="H300" s="2"/>
    </row>
    <row r="301" spans="1:8" ht="13.5" customHeight="1" x14ac:dyDescent="0.25">
      <c r="A301" s="2"/>
      <c r="B301" s="2"/>
      <c r="C301" s="2"/>
      <c r="D301" s="2"/>
      <c r="E301" s="2"/>
      <c r="F301" s="2"/>
      <c r="H301" s="2"/>
    </row>
    <row r="302" spans="1:8" ht="13.5" customHeight="1" x14ac:dyDescent="0.25">
      <c r="A302" s="2"/>
      <c r="B302" s="2"/>
      <c r="C302" s="2"/>
      <c r="D302" s="2"/>
      <c r="E302" s="2"/>
      <c r="F302" s="2"/>
      <c r="H302" s="2"/>
    </row>
    <row r="303" spans="1:8" ht="13.5" customHeight="1" x14ac:dyDescent="0.25">
      <c r="A303" s="2"/>
      <c r="B303" s="2"/>
      <c r="C303" s="2"/>
      <c r="D303" s="2"/>
      <c r="E303" s="2"/>
      <c r="F303" s="2"/>
      <c r="H303" s="2"/>
    </row>
    <row r="304" spans="1:8" ht="13.5" customHeight="1" x14ac:dyDescent="0.25">
      <c r="A304" s="2"/>
      <c r="B304" s="2"/>
      <c r="C304" s="2"/>
      <c r="D304" s="2"/>
      <c r="E304" s="2"/>
      <c r="F304" s="2"/>
      <c r="H304" s="2"/>
    </row>
    <row r="305" spans="1:8" ht="13.5" customHeight="1" x14ac:dyDescent="0.25">
      <c r="A305" s="2"/>
      <c r="B305" s="2"/>
      <c r="C305" s="2"/>
      <c r="D305" s="2"/>
      <c r="E305" s="2"/>
      <c r="F305" s="2"/>
      <c r="H305" s="2"/>
    </row>
    <row r="306" spans="1:8" ht="13.5" customHeight="1" x14ac:dyDescent="0.25">
      <c r="A306" s="2"/>
      <c r="B306" s="2"/>
      <c r="C306" s="2"/>
      <c r="D306" s="2"/>
      <c r="E306" s="2"/>
      <c r="F306" s="2"/>
      <c r="H306" s="2"/>
    </row>
    <row r="307" spans="1:8" ht="13.5" customHeight="1" x14ac:dyDescent="0.25">
      <c r="A307" s="2"/>
      <c r="B307" s="2"/>
      <c r="C307" s="2"/>
      <c r="D307" s="2"/>
      <c r="E307" s="2"/>
      <c r="F307" s="2"/>
      <c r="H307" s="2"/>
    </row>
    <row r="308" spans="1:8" ht="13.5" customHeight="1" x14ac:dyDescent="0.25">
      <c r="A308" s="2"/>
      <c r="B308" s="2"/>
      <c r="C308" s="2"/>
      <c r="D308" s="2"/>
      <c r="E308" s="2"/>
      <c r="F308" s="2"/>
      <c r="H308" s="2"/>
    </row>
    <row r="309" spans="1:8" ht="13.5" customHeight="1" x14ac:dyDescent="0.25">
      <c r="A309" s="2"/>
      <c r="B309" s="2"/>
      <c r="C309" s="2"/>
      <c r="D309" s="2"/>
      <c r="E309" s="2"/>
      <c r="F309" s="2"/>
      <c r="H309" s="2"/>
    </row>
    <row r="310" spans="1:8" ht="13.5" customHeight="1" x14ac:dyDescent="0.25">
      <c r="A310" s="2"/>
      <c r="B310" s="2"/>
      <c r="C310" s="2"/>
      <c r="D310" s="2"/>
      <c r="E310" s="2"/>
      <c r="F310" s="2"/>
      <c r="H310" s="2"/>
    </row>
    <row r="311" spans="1:8" ht="13.5" customHeight="1" x14ac:dyDescent="0.25">
      <c r="A311" s="2"/>
      <c r="B311" s="2"/>
      <c r="C311" s="2"/>
      <c r="D311" s="2"/>
      <c r="E311" s="2"/>
      <c r="F311" s="2"/>
      <c r="H311" s="2"/>
    </row>
    <row r="312" spans="1:8" ht="13.5" customHeight="1" x14ac:dyDescent="0.25">
      <c r="A312" s="2"/>
      <c r="B312" s="2"/>
      <c r="C312" s="2"/>
      <c r="D312" s="2"/>
      <c r="E312" s="2"/>
      <c r="F312" s="2"/>
      <c r="H312" s="2"/>
    </row>
    <row r="313" spans="1:8" ht="13.5" customHeight="1" x14ac:dyDescent="0.25">
      <c r="A313" s="2"/>
      <c r="B313" s="2"/>
      <c r="C313" s="2"/>
      <c r="D313" s="2"/>
      <c r="E313" s="2"/>
      <c r="F313" s="2"/>
      <c r="H313" s="2"/>
    </row>
    <row r="314" spans="1:8" ht="13.5" customHeight="1" x14ac:dyDescent="0.25">
      <c r="A314" s="2"/>
      <c r="B314" s="2"/>
      <c r="C314" s="2"/>
      <c r="D314" s="2"/>
      <c r="E314" s="2"/>
      <c r="F314" s="2"/>
      <c r="H314" s="2"/>
    </row>
    <row r="315" spans="1:8" ht="13.5" customHeight="1" x14ac:dyDescent="0.25">
      <c r="A315" s="2"/>
      <c r="B315" s="2"/>
      <c r="C315" s="2"/>
      <c r="D315" s="2"/>
      <c r="E315" s="2"/>
      <c r="F315" s="2"/>
      <c r="H315" s="2"/>
    </row>
    <row r="316" spans="1:8" ht="13.5" customHeight="1" x14ac:dyDescent="0.25">
      <c r="A316" s="2"/>
      <c r="B316" s="2"/>
      <c r="C316" s="2"/>
      <c r="D316" s="2"/>
      <c r="E316" s="2"/>
      <c r="F316" s="2"/>
      <c r="H316" s="2"/>
    </row>
    <row r="317" spans="1:8" ht="13.5" customHeight="1" x14ac:dyDescent="0.25">
      <c r="A317" s="2"/>
      <c r="B317" s="2"/>
      <c r="C317" s="2"/>
      <c r="D317" s="2"/>
      <c r="E317" s="2"/>
      <c r="F317" s="2"/>
      <c r="H317" s="2"/>
    </row>
    <row r="318" spans="1:8" ht="13.5" customHeight="1" x14ac:dyDescent="0.25">
      <c r="A318" s="2"/>
      <c r="B318" s="2"/>
      <c r="C318" s="2"/>
      <c r="D318" s="2"/>
      <c r="E318" s="2"/>
      <c r="F318" s="2"/>
      <c r="H318" s="2"/>
    </row>
    <row r="319" spans="1:8" ht="13.5" customHeight="1" x14ac:dyDescent="0.25">
      <c r="A319" s="2"/>
      <c r="B319" s="2"/>
      <c r="C319" s="2"/>
      <c r="D319" s="2"/>
      <c r="E319" s="2"/>
      <c r="F319" s="2"/>
      <c r="H319" s="2"/>
    </row>
    <row r="320" spans="1:8" ht="13.5" customHeight="1" x14ac:dyDescent="0.25">
      <c r="A320" s="2"/>
      <c r="B320" s="2"/>
      <c r="C320" s="2"/>
      <c r="D320" s="2"/>
      <c r="E320" s="2"/>
      <c r="F320" s="2"/>
      <c r="H320" s="2"/>
    </row>
    <row r="321" spans="1:8" ht="13.5" customHeight="1" x14ac:dyDescent="0.25">
      <c r="A321" s="2"/>
      <c r="B321" s="2"/>
      <c r="C321" s="2"/>
      <c r="D321" s="2"/>
      <c r="E321" s="2"/>
      <c r="F321" s="2"/>
      <c r="H321" s="2"/>
    </row>
    <row r="322" spans="1:8" ht="13.5" customHeight="1" x14ac:dyDescent="0.25">
      <c r="A322" s="2"/>
      <c r="B322" s="2"/>
      <c r="C322" s="2"/>
      <c r="D322" s="2"/>
      <c r="E322" s="2"/>
      <c r="F322" s="2"/>
      <c r="H322" s="2"/>
    </row>
    <row r="323" spans="1:8" ht="13.5" customHeight="1" x14ac:dyDescent="0.25">
      <c r="A323" s="2"/>
      <c r="B323" s="2"/>
      <c r="C323" s="2"/>
      <c r="D323" s="2"/>
      <c r="E323" s="2"/>
      <c r="F323" s="2"/>
      <c r="H323" s="2"/>
    </row>
    <row r="324" spans="1:8" ht="13.5" customHeight="1" x14ac:dyDescent="0.25">
      <c r="A324" s="2"/>
      <c r="B324" s="2"/>
      <c r="C324" s="2"/>
      <c r="D324" s="2"/>
      <c r="E324" s="2"/>
      <c r="F324" s="2"/>
      <c r="H324" s="2"/>
    </row>
    <row r="325" spans="1:8" ht="13.5" customHeight="1" x14ac:dyDescent="0.25">
      <c r="A325" s="2"/>
      <c r="B325" s="2"/>
      <c r="C325" s="2"/>
      <c r="D325" s="2"/>
      <c r="E325" s="2"/>
      <c r="F325" s="2"/>
      <c r="H325" s="2"/>
    </row>
    <row r="326" spans="1:8" ht="13.5" customHeight="1" x14ac:dyDescent="0.25">
      <c r="A326" s="2"/>
      <c r="B326" s="2"/>
      <c r="C326" s="2"/>
      <c r="D326" s="2"/>
      <c r="E326" s="2"/>
      <c r="F326" s="2"/>
      <c r="H326" s="2"/>
    </row>
    <row r="327" spans="1:8" ht="13.5" customHeight="1" x14ac:dyDescent="0.25">
      <c r="A327" s="2"/>
      <c r="B327" s="2"/>
      <c r="C327" s="2"/>
      <c r="D327" s="2"/>
      <c r="E327" s="2"/>
      <c r="F327" s="2"/>
      <c r="H327" s="2"/>
    </row>
    <row r="328" spans="1:8" ht="13.5" customHeight="1" x14ac:dyDescent="0.25">
      <c r="A328" s="2"/>
      <c r="B328" s="2"/>
      <c r="C328" s="2"/>
      <c r="D328" s="2"/>
      <c r="E328" s="2"/>
      <c r="F328" s="2"/>
      <c r="H328" s="2"/>
    </row>
    <row r="329" spans="1:8" ht="13.5" customHeight="1" x14ac:dyDescent="0.25">
      <c r="A329" s="2"/>
      <c r="B329" s="2"/>
      <c r="C329" s="2"/>
      <c r="D329" s="2"/>
      <c r="E329" s="2"/>
      <c r="F329" s="2"/>
      <c r="H329" s="2"/>
    </row>
    <row r="330" spans="1:8" ht="13.5" customHeight="1" x14ac:dyDescent="0.25">
      <c r="A330" s="2"/>
      <c r="B330" s="2"/>
      <c r="C330" s="2"/>
      <c r="D330" s="2"/>
      <c r="E330" s="2"/>
      <c r="F330" s="2"/>
      <c r="H330" s="2"/>
    </row>
    <row r="331" spans="1:8" ht="13.5" customHeight="1" x14ac:dyDescent="0.25">
      <c r="A331" s="2"/>
      <c r="B331" s="2"/>
      <c r="C331" s="2"/>
      <c r="D331" s="2"/>
      <c r="E331" s="2"/>
      <c r="F331" s="2"/>
      <c r="H331" s="2"/>
    </row>
    <row r="332" spans="1:8" ht="13.5" customHeight="1" x14ac:dyDescent="0.25">
      <c r="A332" s="2"/>
      <c r="B332" s="2"/>
      <c r="C332" s="2"/>
      <c r="D332" s="2"/>
      <c r="E332" s="2"/>
      <c r="F332" s="2"/>
      <c r="H332" s="2"/>
    </row>
    <row r="333" spans="1:8" ht="13.5" customHeight="1" x14ac:dyDescent="0.25">
      <c r="A333" s="2"/>
      <c r="B333" s="2"/>
      <c r="C333" s="2"/>
      <c r="D333" s="2"/>
      <c r="E333" s="2"/>
      <c r="F333" s="2"/>
      <c r="H333" s="2"/>
    </row>
    <row r="334" spans="1:8" ht="13.5" customHeight="1" x14ac:dyDescent="0.25">
      <c r="A334" s="2"/>
      <c r="B334" s="2"/>
      <c r="C334" s="2"/>
      <c r="D334" s="2"/>
      <c r="E334" s="2"/>
      <c r="F334" s="2"/>
      <c r="H334" s="2"/>
    </row>
    <row r="335" spans="1:8" ht="13.5" customHeight="1" x14ac:dyDescent="0.25">
      <c r="A335" s="2"/>
      <c r="B335" s="2"/>
      <c r="C335" s="2"/>
      <c r="D335" s="2"/>
      <c r="E335" s="2"/>
      <c r="F335" s="2"/>
      <c r="H335" s="2"/>
    </row>
    <row r="336" spans="1:8" ht="13.5" customHeight="1" x14ac:dyDescent="0.25">
      <c r="A336" s="2"/>
      <c r="B336" s="2"/>
      <c r="C336" s="2"/>
      <c r="D336" s="2"/>
      <c r="E336" s="2"/>
      <c r="F336" s="2"/>
      <c r="H336" s="2"/>
    </row>
    <row r="337" spans="1:8" ht="13.5" customHeight="1" x14ac:dyDescent="0.25">
      <c r="A337" s="2"/>
      <c r="B337" s="2"/>
      <c r="C337" s="2"/>
      <c r="D337" s="2"/>
      <c r="E337" s="2"/>
      <c r="F337" s="2"/>
      <c r="H337" s="2"/>
    </row>
    <row r="338" spans="1:8" ht="13.5" customHeight="1" x14ac:dyDescent="0.25">
      <c r="A338" s="2"/>
      <c r="B338" s="2"/>
      <c r="C338" s="2"/>
      <c r="D338" s="2"/>
      <c r="E338" s="2"/>
      <c r="F338" s="2"/>
      <c r="H338" s="2"/>
    </row>
    <row r="339" spans="1:8" ht="13.5" customHeight="1" x14ac:dyDescent="0.25">
      <c r="A339" s="2"/>
      <c r="B339" s="2"/>
      <c r="C339" s="2"/>
      <c r="D339" s="2"/>
      <c r="E339" s="2"/>
      <c r="F339" s="2"/>
      <c r="H339" s="2"/>
    </row>
    <row r="340" spans="1:8" ht="13.5" customHeight="1" x14ac:dyDescent="0.25">
      <c r="A340" s="2"/>
      <c r="B340" s="2"/>
      <c r="C340" s="2"/>
      <c r="D340" s="2"/>
      <c r="E340" s="2"/>
      <c r="F340" s="2"/>
      <c r="H340" s="2"/>
    </row>
    <row r="341" spans="1:8" ht="13.5" customHeight="1" x14ac:dyDescent="0.25">
      <c r="A341" s="2"/>
      <c r="B341" s="2"/>
      <c r="C341" s="2"/>
      <c r="D341" s="2"/>
      <c r="E341" s="2"/>
      <c r="F341" s="2"/>
      <c r="H341" s="2"/>
    </row>
    <row r="342" spans="1:8" ht="13.5" customHeight="1" x14ac:dyDescent="0.25">
      <c r="A342" s="2"/>
      <c r="B342" s="2"/>
      <c r="C342" s="2"/>
      <c r="D342" s="2"/>
      <c r="E342" s="2"/>
      <c r="F342" s="2"/>
      <c r="H342" s="2"/>
    </row>
    <row r="343" spans="1:8" ht="13.5" customHeight="1" x14ac:dyDescent="0.25">
      <c r="A343" s="2"/>
      <c r="B343" s="2"/>
      <c r="C343" s="2"/>
      <c r="D343" s="2"/>
      <c r="E343" s="2"/>
      <c r="F343" s="2"/>
      <c r="H343" s="2"/>
    </row>
    <row r="344" spans="1:8" ht="13.5" customHeight="1" x14ac:dyDescent="0.25">
      <c r="A344" s="2"/>
      <c r="B344" s="2"/>
      <c r="C344" s="2"/>
      <c r="D344" s="2"/>
      <c r="E344" s="2"/>
      <c r="F344" s="2"/>
      <c r="H344" s="2"/>
    </row>
    <row r="345" spans="1:8" ht="13.5" customHeight="1" x14ac:dyDescent="0.25">
      <c r="A345" s="2"/>
      <c r="B345" s="2"/>
      <c r="C345" s="2"/>
      <c r="D345" s="2"/>
      <c r="E345" s="2"/>
      <c r="F345" s="2"/>
      <c r="H345" s="2"/>
    </row>
    <row r="346" spans="1:8" ht="13.5" customHeight="1" x14ac:dyDescent="0.25">
      <c r="A346" s="2"/>
      <c r="B346" s="2"/>
      <c r="C346" s="2"/>
      <c r="D346" s="2"/>
      <c r="E346" s="2"/>
      <c r="F346" s="2"/>
      <c r="H346" s="2"/>
    </row>
    <row r="347" spans="1:8" ht="13.5" customHeight="1" x14ac:dyDescent="0.25">
      <c r="A347" s="2"/>
      <c r="B347" s="2"/>
      <c r="C347" s="2"/>
      <c r="D347" s="2"/>
      <c r="E347" s="2"/>
      <c r="F347" s="2"/>
      <c r="H347" s="2"/>
    </row>
    <row r="348" spans="1:8" ht="13.5" customHeight="1" x14ac:dyDescent="0.25">
      <c r="A348" s="2"/>
      <c r="B348" s="2"/>
      <c r="C348" s="2"/>
      <c r="D348" s="2"/>
      <c r="E348" s="2"/>
      <c r="F348" s="2"/>
      <c r="H348" s="2"/>
    </row>
    <row r="349" spans="1:8" ht="13.5" customHeight="1" x14ac:dyDescent="0.25">
      <c r="A349" s="2"/>
      <c r="B349" s="2"/>
      <c r="C349" s="2"/>
      <c r="D349" s="2"/>
      <c r="E349" s="2"/>
      <c r="F349" s="2"/>
      <c r="H349" s="2"/>
    </row>
    <row r="350" spans="1:8" ht="13.5" customHeight="1" x14ac:dyDescent="0.25">
      <c r="A350" s="2"/>
      <c r="B350" s="2"/>
      <c r="C350" s="2"/>
      <c r="D350" s="2"/>
      <c r="E350" s="2"/>
      <c r="F350" s="2"/>
      <c r="H350" s="2"/>
    </row>
    <row r="351" spans="1:8" ht="13.5" customHeight="1" x14ac:dyDescent="0.25">
      <c r="A351" s="2"/>
      <c r="B351" s="2"/>
      <c r="C351" s="2"/>
      <c r="D351" s="2"/>
      <c r="E351" s="2"/>
      <c r="F351" s="2"/>
      <c r="H351" s="2"/>
    </row>
    <row r="352" spans="1:8" ht="13.5" customHeight="1" x14ac:dyDescent="0.25">
      <c r="A352" s="2"/>
      <c r="B352" s="2"/>
      <c r="C352" s="2"/>
      <c r="D352" s="2"/>
      <c r="E352" s="2"/>
      <c r="F352" s="2"/>
      <c r="H352" s="2"/>
    </row>
    <row r="353" spans="1:8" ht="13.5" customHeight="1" x14ac:dyDescent="0.25">
      <c r="A353" s="2"/>
      <c r="B353" s="2"/>
      <c r="C353" s="2"/>
      <c r="D353" s="2"/>
      <c r="E353" s="2"/>
      <c r="F353" s="2"/>
      <c r="H353" s="2"/>
    </row>
    <row r="354" spans="1:8" ht="13.5" customHeight="1" x14ac:dyDescent="0.25">
      <c r="A354" s="2"/>
      <c r="B354" s="2"/>
      <c r="C354" s="2"/>
      <c r="D354" s="2"/>
      <c r="E354" s="2"/>
      <c r="F354" s="2"/>
      <c r="H354" s="2"/>
    </row>
    <row r="355" spans="1:8" ht="13.5" customHeight="1" x14ac:dyDescent="0.25">
      <c r="A355" s="2"/>
      <c r="B355" s="2"/>
      <c r="C355" s="2"/>
      <c r="D355" s="2"/>
      <c r="E355" s="2"/>
      <c r="F355" s="2"/>
      <c r="H355" s="2"/>
    </row>
    <row r="356" spans="1:8" ht="13.5" customHeight="1" x14ac:dyDescent="0.25">
      <c r="A356" s="2"/>
      <c r="B356" s="2"/>
      <c r="C356" s="2"/>
      <c r="D356" s="2"/>
      <c r="E356" s="2"/>
      <c r="F356" s="2"/>
      <c r="H356" s="2"/>
    </row>
    <row r="357" spans="1:8" ht="13.5" customHeight="1" x14ac:dyDescent="0.25">
      <c r="A357" s="2"/>
      <c r="B357" s="2"/>
      <c r="C357" s="2"/>
      <c r="D357" s="2"/>
      <c r="E357" s="2"/>
      <c r="F357" s="2"/>
      <c r="H357" s="2"/>
    </row>
    <row r="358" spans="1:8" ht="13.5" customHeight="1" x14ac:dyDescent="0.25">
      <c r="A358" s="2"/>
      <c r="B358" s="2"/>
      <c r="C358" s="2"/>
      <c r="D358" s="2"/>
      <c r="E358" s="2"/>
      <c r="F358" s="2"/>
      <c r="H358" s="2"/>
    </row>
    <row r="359" spans="1:8" ht="13.5" customHeight="1" x14ac:dyDescent="0.25">
      <c r="A359" s="2"/>
      <c r="B359" s="2"/>
      <c r="C359" s="2"/>
      <c r="D359" s="2"/>
      <c r="E359" s="2"/>
      <c r="F359" s="2"/>
      <c r="H359" s="2"/>
    </row>
    <row r="360" spans="1:8" ht="13.5" customHeight="1" x14ac:dyDescent="0.25">
      <c r="A360" s="2"/>
      <c r="B360" s="2"/>
      <c r="C360" s="2"/>
      <c r="D360" s="2"/>
      <c r="E360" s="2"/>
      <c r="F360" s="2"/>
      <c r="H360" s="2"/>
    </row>
    <row r="361" spans="1:8" ht="13.5" customHeight="1" x14ac:dyDescent="0.25">
      <c r="A361" s="2"/>
      <c r="B361" s="2"/>
      <c r="C361" s="2"/>
      <c r="D361" s="2"/>
      <c r="E361" s="2"/>
      <c r="F361" s="2"/>
      <c r="H361" s="2"/>
    </row>
    <row r="362" spans="1:8" ht="13.5" customHeight="1" x14ac:dyDescent="0.25">
      <c r="A362" s="2"/>
      <c r="B362" s="2"/>
      <c r="C362" s="2"/>
      <c r="D362" s="2"/>
      <c r="E362" s="2"/>
      <c r="F362" s="2"/>
      <c r="H362" s="2"/>
    </row>
    <row r="363" spans="1:8" ht="13.5" customHeight="1" x14ac:dyDescent="0.25">
      <c r="A363" s="2"/>
      <c r="B363" s="2"/>
      <c r="C363" s="2"/>
      <c r="D363" s="2"/>
      <c r="E363" s="2"/>
      <c r="F363" s="2"/>
      <c r="H363" s="2"/>
    </row>
    <row r="364" spans="1:8" ht="13.5" customHeight="1" x14ac:dyDescent="0.25">
      <c r="A364" s="2"/>
      <c r="B364" s="2"/>
      <c r="C364" s="2"/>
      <c r="D364" s="2"/>
      <c r="E364" s="2"/>
      <c r="F364" s="2"/>
      <c r="H364" s="2"/>
    </row>
    <row r="365" spans="1:8" ht="13.5" customHeight="1" x14ac:dyDescent="0.25">
      <c r="A365" s="2"/>
      <c r="B365" s="2"/>
      <c r="C365" s="2"/>
      <c r="D365" s="2"/>
      <c r="E365" s="2"/>
      <c r="F365" s="2"/>
      <c r="H365" s="2"/>
    </row>
    <row r="366" spans="1:8" ht="13.5" customHeight="1" x14ac:dyDescent="0.25">
      <c r="A366" s="2"/>
      <c r="B366" s="2"/>
      <c r="C366" s="2"/>
      <c r="D366" s="2"/>
      <c r="E366" s="2"/>
      <c r="F366" s="2"/>
      <c r="H366" s="2"/>
    </row>
    <row r="367" spans="1:8" ht="13.5" customHeight="1" x14ac:dyDescent="0.25">
      <c r="A367" s="2"/>
      <c r="B367" s="2"/>
      <c r="C367" s="2"/>
      <c r="D367" s="2"/>
      <c r="E367" s="2"/>
      <c r="F367" s="2"/>
      <c r="H367" s="2"/>
    </row>
    <row r="368" spans="1:8" ht="13.5" customHeight="1" x14ac:dyDescent="0.25">
      <c r="A368" s="2"/>
      <c r="B368" s="2"/>
      <c r="C368" s="2"/>
      <c r="D368" s="2"/>
      <c r="E368" s="2"/>
      <c r="F368" s="2"/>
      <c r="H368" s="2"/>
    </row>
    <row r="369" spans="1:8" ht="13.5" customHeight="1" x14ac:dyDescent="0.25">
      <c r="A369" s="2"/>
      <c r="B369" s="2"/>
      <c r="C369" s="2"/>
      <c r="D369" s="2"/>
      <c r="E369" s="2"/>
      <c r="F369" s="2"/>
      <c r="H369" s="2"/>
    </row>
    <row r="370" spans="1:8" ht="13.5" customHeight="1" x14ac:dyDescent="0.25">
      <c r="A370" s="2"/>
      <c r="B370" s="2"/>
      <c r="C370" s="2"/>
      <c r="D370" s="2"/>
      <c r="E370" s="2"/>
      <c r="F370" s="2"/>
      <c r="H370" s="2"/>
    </row>
    <row r="371" spans="1:8" ht="13.5" customHeight="1" x14ac:dyDescent="0.25">
      <c r="A371" s="2"/>
      <c r="B371" s="2"/>
      <c r="C371" s="2"/>
      <c r="D371" s="2"/>
      <c r="E371" s="2"/>
      <c r="F371" s="2"/>
      <c r="H371" s="2"/>
    </row>
    <row r="372" spans="1:8" ht="13.5" customHeight="1" x14ac:dyDescent="0.25">
      <c r="A372" s="2"/>
      <c r="B372" s="2"/>
      <c r="C372" s="2"/>
      <c r="D372" s="2"/>
      <c r="E372" s="2"/>
      <c r="F372" s="2"/>
      <c r="H372" s="2"/>
    </row>
    <row r="373" spans="1:8" ht="13.5" customHeight="1" x14ac:dyDescent="0.25">
      <c r="A373" s="2"/>
      <c r="B373" s="2"/>
      <c r="C373" s="2"/>
      <c r="D373" s="2"/>
      <c r="E373" s="2"/>
      <c r="F373" s="2"/>
      <c r="H373" s="2"/>
    </row>
    <row r="374" spans="1:8" ht="13.5" customHeight="1" x14ac:dyDescent="0.25">
      <c r="A374" s="2"/>
      <c r="B374" s="2"/>
      <c r="C374" s="2"/>
      <c r="D374" s="2"/>
      <c r="E374" s="2"/>
      <c r="F374" s="2"/>
      <c r="H374" s="2"/>
    </row>
    <row r="375" spans="1:8" ht="13.5" customHeight="1" x14ac:dyDescent="0.25">
      <c r="A375" s="2"/>
      <c r="B375" s="2"/>
      <c r="C375" s="2"/>
      <c r="D375" s="2"/>
      <c r="E375" s="2"/>
      <c r="F375" s="2"/>
      <c r="H375" s="2"/>
    </row>
    <row r="376" spans="1:8" ht="13.5" customHeight="1" x14ac:dyDescent="0.25">
      <c r="A376" s="2"/>
      <c r="B376" s="2"/>
      <c r="C376" s="2"/>
      <c r="D376" s="2"/>
      <c r="E376" s="2"/>
      <c r="F376" s="2"/>
      <c r="H376" s="2"/>
    </row>
    <row r="377" spans="1:8" ht="13.5" customHeight="1" x14ac:dyDescent="0.25">
      <c r="A377" s="2"/>
      <c r="B377" s="2"/>
      <c r="C377" s="2"/>
      <c r="D377" s="2"/>
      <c r="E377" s="2"/>
      <c r="F377" s="2"/>
      <c r="H377" s="2"/>
    </row>
    <row r="378" spans="1:8" ht="13.5" customHeight="1" x14ac:dyDescent="0.25">
      <c r="A378" s="2"/>
      <c r="B378" s="2"/>
      <c r="C378" s="2"/>
      <c r="D378" s="2"/>
      <c r="E378" s="2"/>
      <c r="F378" s="2"/>
      <c r="H378" s="2"/>
    </row>
    <row r="379" spans="1:8" ht="13.5" customHeight="1" x14ac:dyDescent="0.25">
      <c r="A379" s="2"/>
      <c r="B379" s="2"/>
      <c r="C379" s="2"/>
      <c r="D379" s="2"/>
      <c r="E379" s="2"/>
      <c r="F379" s="2"/>
      <c r="H379" s="2"/>
    </row>
    <row r="380" spans="1:8" ht="13.5" customHeight="1" x14ac:dyDescent="0.25">
      <c r="A380" s="2"/>
      <c r="B380" s="2"/>
      <c r="C380" s="2"/>
      <c r="D380" s="2"/>
      <c r="E380" s="2"/>
      <c r="F380" s="2"/>
      <c r="H380" s="2"/>
    </row>
    <row r="381" spans="1:8" ht="13.5" customHeight="1" x14ac:dyDescent="0.25">
      <c r="A381" s="2"/>
      <c r="B381" s="2"/>
      <c r="C381" s="2"/>
      <c r="D381" s="2"/>
      <c r="E381" s="2"/>
      <c r="F381" s="2"/>
      <c r="H381" s="2"/>
    </row>
    <row r="382" spans="1:8" ht="13.5" customHeight="1" x14ac:dyDescent="0.25">
      <c r="A382" s="2"/>
      <c r="B382" s="2"/>
      <c r="C382" s="2"/>
      <c r="D382" s="2"/>
      <c r="E382" s="2"/>
      <c r="F382" s="2"/>
      <c r="H382" s="2"/>
    </row>
    <row r="383" spans="1:8" ht="13.5" customHeight="1" x14ac:dyDescent="0.25">
      <c r="A383" s="2"/>
      <c r="B383" s="2"/>
      <c r="C383" s="2"/>
      <c r="D383" s="2"/>
      <c r="E383" s="2"/>
      <c r="F383" s="2"/>
      <c r="H383" s="2"/>
    </row>
    <row r="384" spans="1:8" ht="13.5" customHeight="1" x14ac:dyDescent="0.25">
      <c r="A384" s="2"/>
      <c r="B384" s="2"/>
      <c r="C384" s="2"/>
      <c r="D384" s="2"/>
      <c r="E384" s="2"/>
      <c r="F384" s="2"/>
      <c r="H384" s="2"/>
    </row>
    <row r="385" spans="1:8" ht="13.5" customHeight="1" x14ac:dyDescent="0.25">
      <c r="A385" s="2"/>
      <c r="B385" s="2"/>
      <c r="C385" s="2"/>
      <c r="D385" s="2"/>
      <c r="E385" s="2"/>
      <c r="F385" s="2"/>
      <c r="H385" s="2"/>
    </row>
    <row r="386" spans="1:8" ht="13.5" customHeight="1" x14ac:dyDescent="0.25">
      <c r="A386" s="2"/>
      <c r="B386" s="2"/>
      <c r="C386" s="2"/>
      <c r="D386" s="2"/>
      <c r="E386" s="2"/>
      <c r="F386" s="2"/>
      <c r="H386" s="2"/>
    </row>
    <row r="387" spans="1:8" ht="13.5" customHeight="1" x14ac:dyDescent="0.25">
      <c r="A387" s="2"/>
      <c r="B387" s="2"/>
      <c r="C387" s="2"/>
      <c r="D387" s="2"/>
      <c r="E387" s="2"/>
      <c r="F387" s="2"/>
      <c r="H387" s="2"/>
    </row>
    <row r="388" spans="1:8" ht="13.5" customHeight="1" x14ac:dyDescent="0.25">
      <c r="A388" s="2"/>
      <c r="B388" s="2"/>
      <c r="C388" s="2"/>
      <c r="D388" s="2"/>
      <c r="E388" s="2"/>
      <c r="F388" s="2"/>
      <c r="H388" s="2"/>
    </row>
    <row r="389" spans="1:8" ht="13.5" customHeight="1" x14ac:dyDescent="0.25">
      <c r="A389" s="2"/>
      <c r="B389" s="2"/>
      <c r="C389" s="2"/>
      <c r="D389" s="2"/>
      <c r="E389" s="2"/>
      <c r="F389" s="2"/>
      <c r="H389" s="2"/>
    </row>
    <row r="390" spans="1:8" ht="13.5" customHeight="1" x14ac:dyDescent="0.25">
      <c r="A390" s="2"/>
      <c r="B390" s="2"/>
      <c r="C390" s="2"/>
      <c r="D390" s="2"/>
      <c r="E390" s="2"/>
      <c r="F390" s="2"/>
      <c r="H390" s="2"/>
    </row>
    <row r="391" spans="1:8" ht="13.5" customHeight="1" x14ac:dyDescent="0.25">
      <c r="A391" s="2"/>
      <c r="B391" s="2"/>
      <c r="C391" s="2"/>
      <c r="D391" s="2"/>
      <c r="E391" s="2"/>
      <c r="F391" s="2"/>
      <c r="H391" s="2"/>
    </row>
    <row r="392" spans="1:8" ht="13.5" customHeight="1" x14ac:dyDescent="0.25">
      <c r="A392" s="2"/>
      <c r="B392" s="2"/>
      <c r="C392" s="2"/>
      <c r="D392" s="2"/>
      <c r="E392" s="2"/>
      <c r="F392" s="2"/>
      <c r="H392" s="2"/>
    </row>
    <row r="393" spans="1:8" ht="13.5" customHeight="1" x14ac:dyDescent="0.25">
      <c r="A393" s="2"/>
      <c r="B393" s="2"/>
      <c r="C393" s="2"/>
      <c r="D393" s="2"/>
      <c r="E393" s="2"/>
      <c r="F393" s="2"/>
      <c r="H393" s="2"/>
    </row>
    <row r="394" spans="1:8" ht="13.5" customHeight="1" x14ac:dyDescent="0.25">
      <c r="A394" s="2"/>
      <c r="B394" s="2"/>
      <c r="C394" s="2"/>
      <c r="D394" s="2"/>
      <c r="E394" s="2"/>
      <c r="F394" s="2"/>
      <c r="H394" s="2"/>
    </row>
    <row r="395" spans="1:8" ht="13.5" customHeight="1" x14ac:dyDescent="0.25">
      <c r="A395" s="2"/>
      <c r="B395" s="2"/>
      <c r="C395" s="2"/>
      <c r="D395" s="2"/>
      <c r="E395" s="2"/>
      <c r="F395" s="2"/>
      <c r="H395" s="2"/>
    </row>
    <row r="396" spans="1:8" ht="13.5" customHeight="1" x14ac:dyDescent="0.25">
      <c r="A396" s="2"/>
      <c r="B396" s="2"/>
      <c r="C396" s="2"/>
      <c r="D396" s="2"/>
      <c r="E396" s="2"/>
      <c r="F396" s="2"/>
      <c r="H396" s="2"/>
    </row>
    <row r="397" spans="1:8" ht="13.5" customHeight="1" x14ac:dyDescent="0.25">
      <c r="A397" s="2"/>
      <c r="B397" s="2"/>
      <c r="C397" s="2"/>
      <c r="D397" s="2"/>
      <c r="E397" s="2"/>
      <c r="F397" s="2"/>
      <c r="H397" s="2"/>
    </row>
    <row r="398" spans="1:8" ht="13.5" customHeight="1" x14ac:dyDescent="0.25">
      <c r="A398" s="2"/>
      <c r="B398" s="2"/>
      <c r="C398" s="2"/>
      <c r="D398" s="2"/>
      <c r="E398" s="2"/>
      <c r="F398" s="2"/>
      <c r="H398" s="2"/>
    </row>
    <row r="399" spans="1:8" ht="13.5" customHeight="1" x14ac:dyDescent="0.25">
      <c r="A399" s="2"/>
      <c r="B399" s="2"/>
      <c r="C399" s="2"/>
      <c r="D399" s="2"/>
      <c r="E399" s="2"/>
      <c r="F399" s="2"/>
      <c r="H399" s="2"/>
    </row>
    <row r="400" spans="1:8" ht="13.5" customHeight="1" x14ac:dyDescent="0.25">
      <c r="A400" s="2"/>
      <c r="B400" s="2"/>
      <c r="C400" s="2"/>
      <c r="D400" s="2"/>
      <c r="E400" s="2"/>
      <c r="F400" s="2"/>
      <c r="H400" s="2"/>
    </row>
    <row r="401" spans="1:8" ht="13.5" customHeight="1" x14ac:dyDescent="0.25">
      <c r="A401" s="2"/>
      <c r="B401" s="2"/>
      <c r="C401" s="2"/>
      <c r="D401" s="2"/>
      <c r="E401" s="2"/>
      <c r="F401" s="2"/>
      <c r="H401" s="2"/>
    </row>
    <row r="402" spans="1:8" ht="13.5" customHeight="1" x14ac:dyDescent="0.25">
      <c r="A402" s="2"/>
      <c r="B402" s="2"/>
      <c r="C402" s="2"/>
      <c r="D402" s="2"/>
      <c r="E402" s="2"/>
      <c r="F402" s="2"/>
      <c r="H402" s="2"/>
    </row>
    <row r="403" spans="1:8" ht="13.5" customHeight="1" x14ac:dyDescent="0.25">
      <c r="A403" s="2"/>
      <c r="B403" s="2"/>
      <c r="C403" s="2"/>
      <c r="D403" s="2"/>
      <c r="E403" s="2"/>
      <c r="F403" s="2"/>
      <c r="H403" s="2"/>
    </row>
    <row r="404" spans="1:8" ht="13.5" customHeight="1" x14ac:dyDescent="0.25">
      <c r="A404" s="2"/>
      <c r="B404" s="2"/>
      <c r="C404" s="2"/>
      <c r="D404" s="2"/>
      <c r="E404" s="2"/>
      <c r="F404" s="2"/>
      <c r="H404" s="2"/>
    </row>
    <row r="405" spans="1:8" ht="13.5" customHeight="1" x14ac:dyDescent="0.25">
      <c r="A405" s="2"/>
      <c r="B405" s="2"/>
      <c r="C405" s="2"/>
      <c r="D405" s="2"/>
      <c r="E405" s="2"/>
      <c r="F405" s="2"/>
      <c r="H405" s="2"/>
    </row>
    <row r="406" spans="1:8" ht="13.5" customHeight="1" x14ac:dyDescent="0.25">
      <c r="A406" s="2"/>
      <c r="B406" s="2"/>
      <c r="C406" s="2"/>
      <c r="D406" s="2"/>
      <c r="E406" s="2"/>
      <c r="F406" s="2"/>
      <c r="H406" s="2"/>
    </row>
    <row r="407" spans="1:8" ht="13.5" customHeight="1" x14ac:dyDescent="0.25">
      <c r="A407" s="2"/>
      <c r="B407" s="2"/>
      <c r="C407" s="2"/>
      <c r="D407" s="2"/>
      <c r="E407" s="2"/>
      <c r="F407" s="2"/>
      <c r="H407" s="2"/>
    </row>
    <row r="408" spans="1:8" ht="13.5" customHeight="1" x14ac:dyDescent="0.25">
      <c r="A408" s="2"/>
      <c r="B408" s="2"/>
      <c r="C408" s="2"/>
      <c r="D408" s="2"/>
      <c r="E408" s="2"/>
      <c r="F408" s="2"/>
      <c r="H408" s="2"/>
    </row>
    <row r="409" spans="1:8" ht="13.5" customHeight="1" x14ac:dyDescent="0.25">
      <c r="A409" s="2"/>
      <c r="B409" s="2"/>
      <c r="C409" s="2"/>
      <c r="D409" s="2"/>
      <c r="E409" s="2"/>
      <c r="F409" s="2"/>
      <c r="H409" s="2"/>
    </row>
    <row r="410" spans="1:8" ht="13.5" customHeight="1" x14ac:dyDescent="0.25">
      <c r="A410" s="2"/>
      <c r="B410" s="2"/>
      <c r="C410" s="2"/>
      <c r="D410" s="2"/>
      <c r="E410" s="2"/>
      <c r="F410" s="2"/>
      <c r="H410" s="2"/>
    </row>
    <row r="411" spans="1:8" ht="13.5" customHeight="1" x14ac:dyDescent="0.25">
      <c r="A411" s="2"/>
      <c r="B411" s="2"/>
      <c r="C411" s="2"/>
      <c r="D411" s="2"/>
      <c r="E411" s="2"/>
      <c r="F411" s="2"/>
      <c r="H411" s="2"/>
    </row>
    <row r="412" spans="1:8" ht="13.5" customHeight="1" x14ac:dyDescent="0.25">
      <c r="A412" s="2"/>
      <c r="B412" s="2"/>
      <c r="C412" s="2"/>
      <c r="D412" s="2"/>
      <c r="E412" s="2"/>
      <c r="F412" s="2"/>
      <c r="H412" s="2"/>
    </row>
    <row r="413" spans="1:8" ht="13.5" customHeight="1" x14ac:dyDescent="0.25">
      <c r="A413" s="2"/>
      <c r="B413" s="2"/>
      <c r="C413" s="2"/>
      <c r="D413" s="2"/>
      <c r="E413" s="2"/>
      <c r="F413" s="2"/>
      <c r="H413" s="2"/>
    </row>
    <row r="414" spans="1:8" ht="13.5" customHeight="1" x14ac:dyDescent="0.25">
      <c r="A414" s="2"/>
      <c r="B414" s="2"/>
      <c r="C414" s="2"/>
      <c r="D414" s="2"/>
      <c r="E414" s="2"/>
      <c r="F414" s="2"/>
      <c r="H414" s="2"/>
    </row>
    <row r="415" spans="1:8" ht="13.5" customHeight="1" x14ac:dyDescent="0.25">
      <c r="A415" s="2"/>
      <c r="B415" s="2"/>
      <c r="C415" s="2"/>
      <c r="D415" s="2"/>
      <c r="E415" s="2"/>
      <c r="F415" s="2"/>
      <c r="H415" s="2"/>
    </row>
    <row r="416" spans="1:8" ht="13.5" customHeight="1" x14ac:dyDescent="0.25">
      <c r="A416" s="2"/>
      <c r="B416" s="2"/>
      <c r="C416" s="2"/>
      <c r="D416" s="2"/>
      <c r="E416" s="2"/>
      <c r="F416" s="2"/>
      <c r="H416" s="2"/>
    </row>
    <row r="417" spans="1:8" ht="13.5" customHeight="1" x14ac:dyDescent="0.25">
      <c r="A417" s="2"/>
      <c r="B417" s="2"/>
      <c r="C417" s="2"/>
      <c r="D417" s="2"/>
      <c r="E417" s="2"/>
      <c r="F417" s="2"/>
      <c r="H417" s="2"/>
    </row>
    <row r="418" spans="1:8" ht="13.5" customHeight="1" x14ac:dyDescent="0.25">
      <c r="A418" s="2"/>
      <c r="B418" s="2"/>
      <c r="C418" s="2"/>
      <c r="D418" s="2"/>
      <c r="E418" s="2"/>
      <c r="F418" s="2"/>
      <c r="H418" s="2"/>
    </row>
    <row r="419" spans="1:8" ht="13.5" customHeight="1" x14ac:dyDescent="0.25">
      <c r="A419" s="2"/>
      <c r="B419" s="2"/>
      <c r="C419" s="2"/>
      <c r="D419" s="2"/>
      <c r="E419" s="2"/>
      <c r="F419" s="2"/>
      <c r="H419" s="2"/>
    </row>
    <row r="420" spans="1:8" ht="13.5" customHeight="1" x14ac:dyDescent="0.25">
      <c r="A420" s="2"/>
      <c r="B420" s="2"/>
      <c r="C420" s="2"/>
      <c r="D420" s="2"/>
      <c r="E420" s="2"/>
      <c r="F420" s="2"/>
      <c r="H420" s="2"/>
    </row>
    <row r="421" spans="1:8" ht="13.5" customHeight="1" x14ac:dyDescent="0.25">
      <c r="A421" s="2"/>
      <c r="B421" s="2"/>
      <c r="C421" s="2"/>
      <c r="D421" s="2"/>
      <c r="E421" s="2"/>
      <c r="F421" s="2"/>
      <c r="H421" s="2"/>
    </row>
    <row r="422" spans="1:8" ht="13.5" customHeight="1" x14ac:dyDescent="0.25">
      <c r="A422" s="2"/>
      <c r="B422" s="2"/>
      <c r="C422" s="2"/>
      <c r="D422" s="2"/>
      <c r="E422" s="2"/>
      <c r="F422" s="2"/>
      <c r="H422" s="2"/>
    </row>
    <row r="423" spans="1:8" ht="13.5" customHeight="1" x14ac:dyDescent="0.25">
      <c r="A423" s="2"/>
      <c r="B423" s="2"/>
      <c r="C423" s="2"/>
      <c r="D423" s="2"/>
      <c r="E423" s="2"/>
      <c r="F423" s="2"/>
      <c r="H423" s="2"/>
    </row>
    <row r="424" spans="1:8" ht="13.5" customHeight="1" x14ac:dyDescent="0.25">
      <c r="A424" s="2"/>
      <c r="B424" s="2"/>
      <c r="C424" s="2"/>
      <c r="D424" s="2"/>
      <c r="E424" s="2"/>
      <c r="F424" s="2"/>
      <c r="H424" s="2"/>
    </row>
    <row r="425" spans="1:8" ht="13.5" customHeight="1" x14ac:dyDescent="0.25">
      <c r="A425" s="2"/>
      <c r="B425" s="2"/>
      <c r="C425" s="2"/>
      <c r="D425" s="2"/>
      <c r="E425" s="2"/>
      <c r="F425" s="2"/>
      <c r="H425" s="2"/>
    </row>
    <row r="426" spans="1:8" ht="13.5" customHeight="1" x14ac:dyDescent="0.25">
      <c r="A426" s="2"/>
      <c r="B426" s="2"/>
      <c r="C426" s="2"/>
      <c r="D426" s="2"/>
      <c r="E426" s="2"/>
      <c r="F426" s="2"/>
      <c r="H426" s="2"/>
    </row>
    <row r="427" spans="1:8" ht="13.5" customHeight="1" x14ac:dyDescent="0.25">
      <c r="A427" s="2"/>
      <c r="B427" s="2"/>
      <c r="C427" s="2"/>
      <c r="D427" s="2"/>
      <c r="E427" s="2"/>
      <c r="F427" s="2"/>
      <c r="H427" s="2"/>
    </row>
    <row r="428" spans="1:8" ht="13.5" customHeight="1" x14ac:dyDescent="0.25">
      <c r="A428" s="2"/>
      <c r="B428" s="2"/>
      <c r="C428" s="2"/>
      <c r="D428" s="2"/>
      <c r="E428" s="2"/>
      <c r="F428" s="2"/>
      <c r="H428" s="2"/>
    </row>
    <row r="429" spans="1:8" ht="13.5" customHeight="1" x14ac:dyDescent="0.25">
      <c r="A429" s="2"/>
      <c r="B429" s="2"/>
      <c r="C429" s="2"/>
      <c r="D429" s="2"/>
      <c r="E429" s="2"/>
      <c r="F429" s="2"/>
      <c r="H429" s="2"/>
    </row>
    <row r="430" spans="1:8" ht="13.5" customHeight="1" x14ac:dyDescent="0.25">
      <c r="A430" s="2"/>
      <c r="B430" s="2"/>
      <c r="C430" s="2"/>
      <c r="D430" s="2"/>
      <c r="E430" s="2"/>
      <c r="F430" s="2"/>
      <c r="H430" s="2"/>
    </row>
    <row r="431" spans="1:8" ht="13.5" customHeight="1" x14ac:dyDescent="0.25">
      <c r="A431" s="2"/>
      <c r="B431" s="2"/>
      <c r="C431" s="2"/>
      <c r="D431" s="2"/>
      <c r="E431" s="2"/>
      <c r="F431" s="2"/>
      <c r="H431" s="2"/>
    </row>
    <row r="432" spans="1:8" ht="13.5" customHeight="1" x14ac:dyDescent="0.25">
      <c r="A432" s="2"/>
      <c r="B432" s="2"/>
      <c r="C432" s="2"/>
      <c r="D432" s="2"/>
      <c r="E432" s="2"/>
      <c r="F432" s="2"/>
      <c r="H432" s="2"/>
    </row>
    <row r="433" spans="1:8" ht="13.5" customHeight="1" x14ac:dyDescent="0.25">
      <c r="A433" s="2"/>
      <c r="B433" s="2"/>
      <c r="C433" s="2"/>
      <c r="D433" s="2"/>
      <c r="E433" s="2"/>
      <c r="F433" s="2"/>
      <c r="H433" s="2"/>
    </row>
    <row r="434" spans="1:8" ht="13.5" customHeight="1" x14ac:dyDescent="0.25">
      <c r="A434" s="2"/>
      <c r="B434" s="2"/>
      <c r="C434" s="2"/>
      <c r="D434" s="2"/>
      <c r="E434" s="2"/>
      <c r="F434" s="2"/>
      <c r="H434" s="2"/>
    </row>
    <row r="435" spans="1:8" ht="13.5" customHeight="1" x14ac:dyDescent="0.25">
      <c r="A435" s="2"/>
      <c r="B435" s="2"/>
      <c r="C435" s="2"/>
      <c r="D435" s="2"/>
      <c r="E435" s="2"/>
      <c r="F435" s="2"/>
      <c r="H435" s="2"/>
    </row>
    <row r="436" spans="1:8" ht="13.5" customHeight="1" x14ac:dyDescent="0.25">
      <c r="A436" s="2"/>
      <c r="B436" s="2"/>
      <c r="C436" s="2"/>
      <c r="D436" s="2"/>
      <c r="E436" s="2"/>
      <c r="F436" s="2"/>
      <c r="H436" s="2"/>
    </row>
    <row r="437" spans="1:8" ht="13.5" customHeight="1" x14ac:dyDescent="0.25">
      <c r="A437" s="2"/>
      <c r="B437" s="2"/>
      <c r="C437" s="2"/>
      <c r="D437" s="2"/>
      <c r="E437" s="2"/>
      <c r="F437" s="2"/>
      <c r="H437" s="2"/>
    </row>
    <row r="438" spans="1:8" ht="13.5" customHeight="1" x14ac:dyDescent="0.25">
      <c r="A438" s="2"/>
      <c r="B438" s="2"/>
      <c r="C438" s="2"/>
      <c r="D438" s="2"/>
      <c r="E438" s="2"/>
      <c r="F438" s="2"/>
      <c r="H438" s="2"/>
    </row>
    <row r="439" spans="1:8" ht="13.5" customHeight="1" x14ac:dyDescent="0.25">
      <c r="A439" s="2"/>
      <c r="B439" s="2"/>
      <c r="C439" s="2"/>
      <c r="D439" s="2"/>
      <c r="E439" s="2"/>
      <c r="F439" s="2"/>
      <c r="H439" s="2"/>
    </row>
    <row r="440" spans="1:8" ht="13.5" customHeight="1" x14ac:dyDescent="0.25">
      <c r="A440" s="2"/>
      <c r="B440" s="2"/>
      <c r="C440" s="2"/>
      <c r="D440" s="2"/>
      <c r="E440" s="2"/>
      <c r="F440" s="2"/>
      <c r="H440" s="2"/>
    </row>
    <row r="441" spans="1:8" ht="13.5" customHeight="1" x14ac:dyDescent="0.25">
      <c r="A441" s="2"/>
      <c r="B441" s="2"/>
      <c r="C441" s="2"/>
      <c r="D441" s="2"/>
      <c r="E441" s="2"/>
      <c r="F441" s="2"/>
      <c r="H441" s="2"/>
    </row>
    <row r="442" spans="1:8" ht="13.5" customHeight="1" x14ac:dyDescent="0.25">
      <c r="A442" s="2"/>
      <c r="B442" s="2"/>
      <c r="C442" s="2"/>
      <c r="D442" s="2"/>
      <c r="E442" s="2"/>
      <c r="F442" s="2"/>
      <c r="H442" s="2"/>
    </row>
    <row r="443" spans="1:8" ht="13.5" customHeight="1" x14ac:dyDescent="0.25">
      <c r="A443" s="2"/>
      <c r="B443" s="2"/>
      <c r="C443" s="2"/>
      <c r="D443" s="2"/>
      <c r="E443" s="2"/>
      <c r="F443" s="2"/>
      <c r="H443" s="2"/>
    </row>
    <row r="444" spans="1:8" ht="13.5" customHeight="1" x14ac:dyDescent="0.25">
      <c r="A444" s="2"/>
      <c r="B444" s="2"/>
      <c r="C444" s="2"/>
      <c r="D444" s="2"/>
      <c r="E444" s="2"/>
      <c r="F444" s="2"/>
      <c r="H444" s="2"/>
    </row>
    <row r="445" spans="1:8" ht="13.5" customHeight="1" x14ac:dyDescent="0.25">
      <c r="A445" s="2"/>
      <c r="B445" s="2"/>
      <c r="C445" s="2"/>
      <c r="D445" s="2"/>
      <c r="E445" s="2"/>
      <c r="F445" s="2"/>
      <c r="H445" s="2"/>
    </row>
    <row r="446" spans="1:8" ht="13.5" customHeight="1" x14ac:dyDescent="0.25">
      <c r="A446" s="2"/>
      <c r="B446" s="2"/>
      <c r="C446" s="2"/>
      <c r="D446" s="2"/>
      <c r="E446" s="2"/>
      <c r="F446" s="2"/>
      <c r="H446" s="2"/>
    </row>
    <row r="447" spans="1:8" ht="13.5" customHeight="1" x14ac:dyDescent="0.25">
      <c r="A447" s="2"/>
      <c r="B447" s="2"/>
      <c r="C447" s="2"/>
      <c r="D447" s="2"/>
      <c r="E447" s="2"/>
      <c r="F447" s="2"/>
      <c r="H447" s="2"/>
    </row>
    <row r="448" spans="1:8" ht="13.5" customHeight="1" x14ac:dyDescent="0.25">
      <c r="A448" s="2"/>
      <c r="B448" s="2"/>
      <c r="C448" s="2"/>
      <c r="D448" s="2"/>
      <c r="E448" s="2"/>
      <c r="F448" s="2"/>
      <c r="H448" s="2"/>
    </row>
    <row r="449" spans="1:8" ht="13.5" customHeight="1" x14ac:dyDescent="0.25">
      <c r="A449" s="2"/>
      <c r="B449" s="2"/>
      <c r="C449" s="2"/>
      <c r="D449" s="2"/>
      <c r="E449" s="2"/>
      <c r="F449" s="2"/>
      <c r="H449" s="2"/>
    </row>
    <row r="450" spans="1:8" ht="13.5" customHeight="1" x14ac:dyDescent="0.25">
      <c r="A450" s="2"/>
      <c r="B450" s="2"/>
      <c r="C450" s="2"/>
      <c r="D450" s="2"/>
      <c r="E450" s="2"/>
      <c r="F450" s="2"/>
      <c r="H450" s="2"/>
    </row>
    <row r="451" spans="1:8" ht="13.5" customHeight="1" x14ac:dyDescent="0.25">
      <c r="A451" s="2"/>
      <c r="B451" s="2"/>
      <c r="C451" s="2"/>
      <c r="D451" s="2"/>
      <c r="E451" s="2"/>
      <c r="F451" s="2"/>
      <c r="H451" s="2"/>
    </row>
    <row r="452" spans="1:8" ht="13.5" customHeight="1" x14ac:dyDescent="0.25">
      <c r="A452" s="2"/>
      <c r="B452" s="2"/>
      <c r="C452" s="2"/>
      <c r="D452" s="2"/>
      <c r="E452" s="2"/>
      <c r="F452" s="2"/>
      <c r="H452" s="2"/>
    </row>
    <row r="453" spans="1:8" ht="13.5" customHeight="1" x14ac:dyDescent="0.25">
      <c r="A453" s="2"/>
      <c r="B453" s="2"/>
      <c r="C453" s="2"/>
      <c r="D453" s="2"/>
      <c r="E453" s="2"/>
      <c r="F453" s="2"/>
      <c r="H453" s="2"/>
    </row>
    <row r="454" spans="1:8" ht="13.5" customHeight="1" x14ac:dyDescent="0.25">
      <c r="A454" s="2"/>
      <c r="B454" s="2"/>
      <c r="C454" s="2"/>
      <c r="D454" s="2"/>
      <c r="E454" s="2"/>
      <c r="F454" s="2"/>
      <c r="H454" s="2"/>
    </row>
    <row r="455" spans="1:8" ht="13.5" customHeight="1" x14ac:dyDescent="0.25">
      <c r="A455" s="2"/>
      <c r="B455" s="2"/>
      <c r="C455" s="2"/>
      <c r="D455" s="2"/>
      <c r="E455" s="2"/>
      <c r="F455" s="2"/>
      <c r="H455" s="2"/>
    </row>
    <row r="456" spans="1:8" ht="13.5" customHeight="1" x14ac:dyDescent="0.25">
      <c r="A456" s="2"/>
      <c r="B456" s="2"/>
      <c r="C456" s="2"/>
      <c r="D456" s="2"/>
      <c r="E456" s="2"/>
      <c r="F456" s="2"/>
      <c r="H456" s="2"/>
    </row>
    <row r="457" spans="1:8" ht="13.5" customHeight="1" x14ac:dyDescent="0.25">
      <c r="A457" s="2"/>
      <c r="B457" s="2"/>
      <c r="C457" s="2"/>
      <c r="D457" s="2"/>
      <c r="E457" s="2"/>
      <c r="F457" s="2"/>
      <c r="H457" s="2"/>
    </row>
    <row r="458" spans="1:8" ht="13.5" customHeight="1" x14ac:dyDescent="0.25">
      <c r="A458" s="2"/>
      <c r="B458" s="2"/>
      <c r="C458" s="2"/>
      <c r="D458" s="2"/>
      <c r="E458" s="2"/>
      <c r="F458" s="2"/>
      <c r="H458" s="2"/>
    </row>
    <row r="459" spans="1:8" ht="13.5" customHeight="1" x14ac:dyDescent="0.25">
      <c r="A459" s="2"/>
      <c r="B459" s="2"/>
      <c r="C459" s="2"/>
      <c r="D459" s="2"/>
      <c r="E459" s="2"/>
      <c r="F459" s="2"/>
      <c r="H459" s="2"/>
    </row>
    <row r="460" spans="1:8" ht="13.5" customHeight="1" x14ac:dyDescent="0.25">
      <c r="A460" s="2"/>
      <c r="B460" s="2"/>
      <c r="C460" s="2"/>
      <c r="D460" s="2"/>
      <c r="E460" s="2"/>
      <c r="F460" s="2"/>
      <c r="H460" s="2"/>
    </row>
    <row r="461" spans="1:8" ht="13.5" customHeight="1" x14ac:dyDescent="0.25">
      <c r="A461" s="2"/>
      <c r="B461" s="2"/>
      <c r="C461" s="2"/>
      <c r="D461" s="2"/>
      <c r="E461" s="2"/>
      <c r="F461" s="2"/>
      <c r="H461" s="2"/>
    </row>
    <row r="462" spans="1:8" ht="13.5" customHeight="1" x14ac:dyDescent="0.25">
      <c r="A462" s="2"/>
      <c r="B462" s="2"/>
      <c r="C462" s="2"/>
      <c r="D462" s="2"/>
      <c r="E462" s="2"/>
      <c r="F462" s="2"/>
      <c r="H462" s="2"/>
    </row>
    <row r="463" spans="1:8" ht="13.5" customHeight="1" x14ac:dyDescent="0.25">
      <c r="A463" s="2"/>
      <c r="B463" s="2"/>
      <c r="C463" s="2"/>
      <c r="D463" s="2"/>
      <c r="E463" s="2"/>
      <c r="F463" s="2"/>
      <c r="H463" s="2"/>
    </row>
    <row r="464" spans="1:8" ht="13.5" customHeight="1" x14ac:dyDescent="0.25">
      <c r="A464" s="2"/>
      <c r="B464" s="2"/>
      <c r="C464" s="2"/>
      <c r="D464" s="2"/>
      <c r="E464" s="2"/>
      <c r="F464" s="2"/>
      <c r="H464" s="2"/>
    </row>
    <row r="465" spans="1:8" ht="13.5" customHeight="1" x14ac:dyDescent="0.25">
      <c r="A465" s="2"/>
      <c r="B465" s="2"/>
      <c r="C465" s="2"/>
      <c r="D465" s="2"/>
      <c r="E465" s="2"/>
      <c r="F465" s="2"/>
      <c r="H465" s="2"/>
    </row>
    <row r="466" spans="1:8" ht="13.5" customHeight="1" x14ac:dyDescent="0.25">
      <c r="A466" s="2"/>
      <c r="B466" s="2"/>
      <c r="C466" s="2"/>
      <c r="D466" s="2"/>
      <c r="E466" s="2"/>
      <c r="F466" s="2"/>
      <c r="H466" s="2"/>
    </row>
    <row r="467" spans="1:8" ht="13.5" customHeight="1" x14ac:dyDescent="0.25">
      <c r="A467" s="2"/>
      <c r="B467" s="2"/>
      <c r="C467" s="2"/>
      <c r="D467" s="2"/>
      <c r="E467" s="2"/>
      <c r="F467" s="2"/>
      <c r="H467" s="2"/>
    </row>
    <row r="468" spans="1:8" ht="13.5" customHeight="1" x14ac:dyDescent="0.25">
      <c r="A468" s="2"/>
      <c r="B468" s="2"/>
      <c r="C468" s="2"/>
      <c r="D468" s="2"/>
      <c r="E468" s="2"/>
      <c r="F468" s="2"/>
      <c r="H468" s="2"/>
    </row>
    <row r="469" spans="1:8" ht="13.5" customHeight="1" x14ac:dyDescent="0.25">
      <c r="A469" s="2"/>
      <c r="B469" s="2"/>
      <c r="C469" s="2"/>
      <c r="D469" s="2"/>
      <c r="E469" s="2"/>
      <c r="F469" s="2"/>
      <c r="H469" s="2"/>
    </row>
    <row r="470" spans="1:8" ht="13.5" customHeight="1" x14ac:dyDescent="0.25">
      <c r="A470" s="2"/>
      <c r="B470" s="2"/>
      <c r="C470" s="2"/>
      <c r="D470" s="2"/>
      <c r="E470" s="2"/>
      <c r="F470" s="2"/>
      <c r="H470" s="2"/>
    </row>
    <row r="471" spans="1:8" ht="13.5" customHeight="1" x14ac:dyDescent="0.25">
      <c r="A471" s="2"/>
      <c r="B471" s="2"/>
      <c r="C471" s="2"/>
      <c r="D471" s="2"/>
      <c r="E471" s="2"/>
      <c r="F471" s="2"/>
      <c r="H471" s="2"/>
    </row>
    <row r="472" spans="1:8" ht="13.5" customHeight="1" x14ac:dyDescent="0.25">
      <c r="A472" s="2"/>
      <c r="B472" s="2"/>
      <c r="C472" s="2"/>
      <c r="D472" s="2"/>
      <c r="E472" s="2"/>
      <c r="F472" s="2"/>
      <c r="H472" s="2"/>
    </row>
    <row r="473" spans="1:8" ht="13.5" customHeight="1" x14ac:dyDescent="0.25">
      <c r="A473" s="2"/>
      <c r="B473" s="2"/>
      <c r="C473" s="2"/>
      <c r="D473" s="2"/>
      <c r="E473" s="2"/>
      <c r="F473" s="2"/>
      <c r="H473" s="2"/>
    </row>
    <row r="474" spans="1:8" ht="13.5" customHeight="1" x14ac:dyDescent="0.25">
      <c r="A474" s="2"/>
      <c r="B474" s="2"/>
      <c r="C474" s="2"/>
      <c r="D474" s="2"/>
      <c r="E474" s="2"/>
      <c r="F474" s="2"/>
      <c r="H474" s="2"/>
    </row>
    <row r="475" spans="1:8" ht="13.5" customHeight="1" x14ac:dyDescent="0.25">
      <c r="A475" s="2"/>
      <c r="B475" s="2"/>
      <c r="C475" s="2"/>
      <c r="D475" s="2"/>
      <c r="E475" s="2"/>
      <c r="F475" s="2"/>
      <c r="H475" s="2"/>
    </row>
    <row r="476" spans="1:8" ht="13.5" customHeight="1" x14ac:dyDescent="0.25">
      <c r="A476" s="2"/>
      <c r="B476" s="2"/>
      <c r="C476" s="2"/>
      <c r="D476" s="2"/>
      <c r="E476" s="2"/>
      <c r="F476" s="2"/>
      <c r="H476" s="2"/>
    </row>
    <row r="477" spans="1:8" ht="13.5" customHeight="1" x14ac:dyDescent="0.25">
      <c r="A477" s="2"/>
      <c r="B477" s="2"/>
      <c r="C477" s="2"/>
      <c r="D477" s="2"/>
      <c r="E477" s="2"/>
      <c r="F477" s="2"/>
      <c r="H477" s="2"/>
    </row>
    <row r="478" spans="1:8" ht="13.5" customHeight="1" x14ac:dyDescent="0.25">
      <c r="A478" s="2"/>
      <c r="B478" s="2"/>
      <c r="C478" s="2"/>
      <c r="D478" s="2"/>
      <c r="E478" s="2"/>
      <c r="F478" s="2"/>
      <c r="H478" s="2"/>
    </row>
    <row r="479" spans="1:8" ht="13.5" customHeight="1" x14ac:dyDescent="0.25">
      <c r="A479" s="2"/>
      <c r="B479" s="2"/>
      <c r="C479" s="2"/>
      <c r="D479" s="2"/>
      <c r="E479" s="2"/>
      <c r="F479" s="2"/>
      <c r="H479" s="2"/>
    </row>
    <row r="480" spans="1:8" ht="13.5" customHeight="1" x14ac:dyDescent="0.25">
      <c r="A480" s="2"/>
      <c r="B480" s="2"/>
      <c r="C480" s="2"/>
      <c r="D480" s="2"/>
      <c r="E480" s="2"/>
      <c r="F480" s="2"/>
      <c r="H480" s="2"/>
    </row>
    <row r="481" spans="1:8" ht="13.5" customHeight="1" x14ac:dyDescent="0.25">
      <c r="A481" s="2"/>
      <c r="B481" s="2"/>
      <c r="C481" s="2"/>
      <c r="D481" s="2"/>
      <c r="E481" s="2"/>
      <c r="F481" s="2"/>
      <c r="H481" s="2"/>
    </row>
    <row r="482" spans="1:8" ht="13.5" customHeight="1" x14ac:dyDescent="0.25">
      <c r="A482" s="2"/>
      <c r="B482" s="2"/>
      <c r="C482" s="2"/>
      <c r="D482" s="2"/>
      <c r="E482" s="2"/>
      <c r="F482" s="2"/>
      <c r="H482" s="2"/>
    </row>
    <row r="483" spans="1:8" ht="13.5" customHeight="1" x14ac:dyDescent="0.25">
      <c r="A483" s="2"/>
      <c r="B483" s="2"/>
      <c r="C483" s="2"/>
      <c r="D483" s="2"/>
      <c r="E483" s="2"/>
      <c r="F483" s="2"/>
      <c r="H483" s="2"/>
    </row>
    <row r="484" spans="1:8" ht="13.5" customHeight="1" x14ac:dyDescent="0.25">
      <c r="A484" s="2"/>
      <c r="B484" s="2"/>
      <c r="C484" s="2"/>
      <c r="D484" s="2"/>
      <c r="E484" s="2"/>
      <c r="F484" s="2"/>
      <c r="H484" s="2"/>
    </row>
    <row r="485" spans="1:8" ht="13.5" customHeight="1" x14ac:dyDescent="0.25">
      <c r="A485" s="2"/>
      <c r="B485" s="2"/>
      <c r="C485" s="2"/>
      <c r="D485" s="2"/>
      <c r="E485" s="2"/>
      <c r="F485" s="2"/>
      <c r="H485" s="2"/>
    </row>
    <row r="486" spans="1:8" ht="13.5" customHeight="1" x14ac:dyDescent="0.25">
      <c r="A486" s="2"/>
      <c r="B486" s="2"/>
      <c r="C486" s="2"/>
      <c r="D486" s="2"/>
      <c r="E486" s="2"/>
      <c r="F486" s="2"/>
      <c r="H486" s="2"/>
    </row>
    <row r="487" spans="1:8" ht="13.5" customHeight="1" x14ac:dyDescent="0.25">
      <c r="A487" s="2"/>
      <c r="B487" s="2"/>
      <c r="C487" s="2"/>
      <c r="D487" s="2"/>
      <c r="E487" s="2"/>
      <c r="F487" s="2"/>
      <c r="H487" s="2"/>
    </row>
    <row r="488" spans="1:8" ht="13.5" customHeight="1" x14ac:dyDescent="0.25">
      <c r="A488" s="2"/>
      <c r="B488" s="2"/>
      <c r="C488" s="2"/>
      <c r="D488" s="2"/>
      <c r="E488" s="2"/>
      <c r="F488" s="2"/>
      <c r="H488" s="2"/>
    </row>
    <row r="489" spans="1:8" ht="13.5" customHeight="1" x14ac:dyDescent="0.25">
      <c r="A489" s="2"/>
      <c r="B489" s="2"/>
      <c r="C489" s="2"/>
      <c r="D489" s="2"/>
      <c r="E489" s="2"/>
      <c r="F489" s="2"/>
      <c r="H489" s="2"/>
    </row>
    <row r="490" spans="1:8" ht="13.5" customHeight="1" x14ac:dyDescent="0.25">
      <c r="A490" s="2"/>
      <c r="B490" s="2"/>
      <c r="C490" s="2"/>
      <c r="D490" s="2"/>
      <c r="E490" s="2"/>
      <c r="F490" s="2"/>
      <c r="H490" s="2"/>
    </row>
    <row r="491" spans="1:8" ht="13.5" customHeight="1" x14ac:dyDescent="0.25">
      <c r="A491" s="2"/>
      <c r="B491" s="2"/>
      <c r="C491" s="2"/>
      <c r="D491" s="2"/>
      <c r="E491" s="2"/>
      <c r="F491" s="2"/>
      <c r="H491" s="2"/>
    </row>
    <row r="492" spans="1:8" ht="13.5" customHeight="1" x14ac:dyDescent="0.25">
      <c r="A492" s="2"/>
      <c r="B492" s="2"/>
      <c r="C492" s="2"/>
      <c r="D492" s="2"/>
      <c r="E492" s="2"/>
      <c r="F492" s="2"/>
      <c r="H492" s="2"/>
    </row>
    <row r="493" spans="1:8" ht="13.5" customHeight="1" x14ac:dyDescent="0.25">
      <c r="A493" s="2"/>
      <c r="B493" s="2"/>
      <c r="C493" s="2"/>
      <c r="D493" s="2"/>
      <c r="E493" s="2"/>
      <c r="F493" s="2"/>
      <c r="H493" s="2"/>
    </row>
    <row r="494" spans="1:8" ht="13.5" customHeight="1" x14ac:dyDescent="0.25">
      <c r="A494" s="2"/>
      <c r="B494" s="2"/>
      <c r="C494" s="2"/>
      <c r="D494" s="2"/>
      <c r="E494" s="2"/>
      <c r="F494" s="2"/>
      <c r="H494" s="2"/>
    </row>
    <row r="495" spans="1:8" ht="13.5" customHeight="1" x14ac:dyDescent="0.25">
      <c r="A495" s="2"/>
      <c r="B495" s="2"/>
      <c r="C495" s="2"/>
      <c r="D495" s="2"/>
      <c r="E495" s="2"/>
      <c r="F495" s="2"/>
      <c r="H495" s="2"/>
    </row>
    <row r="496" spans="1:8" ht="13.5" customHeight="1" x14ac:dyDescent="0.25">
      <c r="A496" s="2"/>
      <c r="B496" s="2"/>
      <c r="C496" s="2"/>
      <c r="D496" s="2"/>
      <c r="E496" s="2"/>
      <c r="F496" s="2"/>
      <c r="H496" s="2"/>
    </row>
    <row r="497" spans="1:8" ht="13.5" customHeight="1" x14ac:dyDescent="0.25">
      <c r="A497" s="2"/>
      <c r="B497" s="2"/>
      <c r="C497" s="2"/>
      <c r="D497" s="2"/>
      <c r="E497" s="2"/>
      <c r="F497" s="2"/>
      <c r="H497" s="2"/>
    </row>
    <row r="498" spans="1:8" ht="13.5" customHeight="1" x14ac:dyDescent="0.25">
      <c r="A498" s="2"/>
      <c r="B498" s="2"/>
      <c r="C498" s="2"/>
      <c r="D498" s="2"/>
      <c r="E498" s="2"/>
      <c r="F498" s="2"/>
      <c r="H498" s="2"/>
    </row>
    <row r="499" spans="1:8" ht="13.5" customHeight="1" x14ac:dyDescent="0.25">
      <c r="A499" s="2"/>
      <c r="B499" s="2"/>
      <c r="C499" s="2"/>
      <c r="D499" s="2"/>
      <c r="E499" s="2"/>
      <c r="F499" s="2"/>
      <c r="H499" s="2"/>
    </row>
    <row r="500" spans="1:8" ht="13.5" customHeight="1" x14ac:dyDescent="0.25">
      <c r="A500" s="2"/>
      <c r="B500" s="2"/>
      <c r="C500" s="2"/>
      <c r="D500" s="2"/>
      <c r="E500" s="2"/>
      <c r="F500" s="2"/>
      <c r="H500" s="2"/>
    </row>
    <row r="501" spans="1:8" ht="13.5" customHeight="1" x14ac:dyDescent="0.25">
      <c r="A501" s="2"/>
      <c r="B501" s="2"/>
      <c r="C501" s="2"/>
      <c r="D501" s="2"/>
      <c r="E501" s="2"/>
      <c r="F501" s="2"/>
      <c r="H501" s="2"/>
    </row>
    <row r="502" spans="1:8" ht="13.5" customHeight="1" x14ac:dyDescent="0.25">
      <c r="A502" s="2"/>
      <c r="B502" s="2"/>
      <c r="C502" s="2"/>
      <c r="D502" s="2"/>
      <c r="E502" s="2"/>
      <c r="F502" s="2"/>
      <c r="H502" s="2"/>
    </row>
    <row r="503" spans="1:8" ht="13.5" customHeight="1" x14ac:dyDescent="0.25">
      <c r="A503" s="2"/>
      <c r="B503" s="2"/>
      <c r="C503" s="2"/>
      <c r="D503" s="2"/>
      <c r="E503" s="2"/>
      <c r="F503" s="2"/>
      <c r="H503" s="2"/>
    </row>
    <row r="504" spans="1:8" ht="13.5" customHeight="1" x14ac:dyDescent="0.25">
      <c r="A504" s="2"/>
      <c r="B504" s="2"/>
      <c r="C504" s="2"/>
      <c r="D504" s="2"/>
      <c r="E504" s="2"/>
      <c r="F504" s="2"/>
      <c r="H504" s="2"/>
    </row>
    <row r="505" spans="1:8" ht="13.5" customHeight="1" x14ac:dyDescent="0.25">
      <c r="A505" s="2"/>
      <c r="B505" s="2"/>
      <c r="C505" s="2"/>
      <c r="D505" s="2"/>
      <c r="E505" s="2"/>
      <c r="F505" s="2"/>
      <c r="H505" s="2"/>
    </row>
    <row r="506" spans="1:8" ht="13.5" customHeight="1" x14ac:dyDescent="0.25">
      <c r="A506" s="2"/>
      <c r="B506" s="2"/>
      <c r="C506" s="2"/>
      <c r="D506" s="2"/>
      <c r="E506" s="2"/>
      <c r="F506" s="2"/>
      <c r="H506" s="2"/>
    </row>
    <row r="507" spans="1:8" ht="13.5" customHeight="1" x14ac:dyDescent="0.25">
      <c r="A507" s="2"/>
      <c r="B507" s="2"/>
      <c r="C507" s="2"/>
      <c r="D507" s="2"/>
      <c r="E507" s="2"/>
      <c r="F507" s="2"/>
      <c r="H507" s="2"/>
    </row>
    <row r="508" spans="1:8" ht="13.5" customHeight="1" x14ac:dyDescent="0.25">
      <c r="A508" s="2"/>
      <c r="B508" s="2"/>
      <c r="C508" s="2"/>
      <c r="D508" s="2"/>
      <c r="E508" s="2"/>
      <c r="F508" s="2"/>
      <c r="H508" s="2"/>
    </row>
    <row r="509" spans="1:8" ht="13.5" customHeight="1" x14ac:dyDescent="0.25">
      <c r="A509" s="2"/>
      <c r="B509" s="2"/>
      <c r="C509" s="2"/>
      <c r="D509" s="2"/>
      <c r="E509" s="2"/>
      <c r="F509" s="2"/>
      <c r="H509" s="2"/>
    </row>
    <row r="510" spans="1:8" ht="13.5" customHeight="1" x14ac:dyDescent="0.25">
      <c r="A510" s="2"/>
      <c r="B510" s="2"/>
      <c r="C510" s="2"/>
      <c r="D510" s="2"/>
      <c r="E510" s="2"/>
      <c r="F510" s="2"/>
      <c r="H510" s="2"/>
    </row>
    <row r="511" spans="1:8" ht="13.5" customHeight="1" x14ac:dyDescent="0.25">
      <c r="A511" s="2"/>
      <c r="B511" s="2"/>
      <c r="C511" s="2"/>
      <c r="D511" s="2"/>
      <c r="E511" s="2"/>
      <c r="F511" s="2"/>
      <c r="H511" s="2"/>
    </row>
    <row r="512" spans="1:8" ht="13.5" customHeight="1" x14ac:dyDescent="0.25">
      <c r="A512" s="2"/>
      <c r="B512" s="2"/>
      <c r="C512" s="2"/>
      <c r="D512" s="2"/>
      <c r="E512" s="2"/>
      <c r="F512" s="2"/>
      <c r="H512" s="2"/>
    </row>
    <row r="513" spans="1:8" ht="13.5" customHeight="1" x14ac:dyDescent="0.25">
      <c r="A513" s="2"/>
      <c r="B513" s="2"/>
      <c r="C513" s="2"/>
      <c r="D513" s="2"/>
      <c r="E513" s="2"/>
      <c r="F513" s="2"/>
      <c r="H513" s="2"/>
    </row>
    <row r="514" spans="1:8" ht="13.5" customHeight="1" x14ac:dyDescent="0.25">
      <c r="A514" s="2"/>
      <c r="B514" s="2"/>
      <c r="C514" s="2"/>
      <c r="D514" s="2"/>
      <c r="E514" s="2"/>
      <c r="F514" s="2"/>
      <c r="H514" s="2"/>
    </row>
    <row r="515" spans="1:8" ht="13.5" customHeight="1" x14ac:dyDescent="0.25">
      <c r="A515" s="2"/>
      <c r="B515" s="2"/>
      <c r="C515" s="2"/>
      <c r="D515" s="2"/>
      <c r="E515" s="2"/>
      <c r="F515" s="2"/>
      <c r="H515" s="2"/>
    </row>
    <row r="516" spans="1:8" ht="13.5" customHeight="1" x14ac:dyDescent="0.25">
      <c r="A516" s="2"/>
      <c r="B516" s="2"/>
      <c r="C516" s="2"/>
      <c r="D516" s="2"/>
      <c r="E516" s="2"/>
      <c r="F516" s="2"/>
      <c r="H516" s="2"/>
    </row>
    <row r="517" spans="1:8" ht="13.5" customHeight="1" x14ac:dyDescent="0.25">
      <c r="A517" s="2"/>
      <c r="B517" s="2"/>
      <c r="C517" s="2"/>
      <c r="D517" s="2"/>
      <c r="E517" s="2"/>
      <c r="F517" s="2"/>
      <c r="H517" s="2"/>
    </row>
    <row r="518" spans="1:8" ht="13.5" customHeight="1" x14ac:dyDescent="0.25">
      <c r="A518" s="2"/>
      <c r="B518" s="2"/>
      <c r="C518" s="2"/>
      <c r="D518" s="2"/>
      <c r="E518" s="2"/>
      <c r="F518" s="2"/>
      <c r="H518" s="2"/>
    </row>
    <row r="519" spans="1:8" ht="13.5" customHeight="1" x14ac:dyDescent="0.25">
      <c r="A519" s="2"/>
      <c r="B519" s="2"/>
      <c r="C519" s="2"/>
      <c r="D519" s="2"/>
      <c r="E519" s="2"/>
      <c r="F519" s="2"/>
      <c r="H519" s="2"/>
    </row>
    <row r="520" spans="1:8" ht="13.5" customHeight="1" x14ac:dyDescent="0.25">
      <c r="A520" s="2"/>
      <c r="B520" s="2"/>
      <c r="C520" s="2"/>
      <c r="D520" s="2"/>
      <c r="E520" s="2"/>
      <c r="F520" s="2"/>
      <c r="H520" s="2"/>
    </row>
    <row r="521" spans="1:8" ht="13.5" customHeight="1" x14ac:dyDescent="0.25">
      <c r="A521" s="2"/>
      <c r="B521" s="2"/>
      <c r="C521" s="2"/>
      <c r="D521" s="2"/>
      <c r="E521" s="2"/>
      <c r="F521" s="2"/>
      <c r="H521" s="2"/>
    </row>
    <row r="522" spans="1:8" ht="13.5" customHeight="1" x14ac:dyDescent="0.25">
      <c r="A522" s="2"/>
      <c r="B522" s="2"/>
      <c r="C522" s="2"/>
      <c r="D522" s="2"/>
      <c r="E522" s="2"/>
      <c r="F522" s="2"/>
      <c r="H522" s="2"/>
    </row>
    <row r="523" spans="1:8" ht="13.5" customHeight="1" x14ac:dyDescent="0.25">
      <c r="A523" s="2"/>
      <c r="B523" s="2"/>
      <c r="C523" s="2"/>
      <c r="D523" s="2"/>
      <c r="E523" s="2"/>
      <c r="F523" s="2"/>
      <c r="H523" s="2"/>
    </row>
    <row r="524" spans="1:8" ht="13.5" customHeight="1" x14ac:dyDescent="0.25">
      <c r="A524" s="2"/>
      <c r="B524" s="2"/>
      <c r="C524" s="2"/>
      <c r="D524" s="2"/>
      <c r="E524" s="2"/>
      <c r="F524" s="2"/>
      <c r="H524" s="2"/>
    </row>
    <row r="525" spans="1:8" ht="13.5" customHeight="1" x14ac:dyDescent="0.25">
      <c r="A525" s="2"/>
      <c r="B525" s="2"/>
      <c r="C525" s="2"/>
      <c r="D525" s="2"/>
      <c r="E525" s="2"/>
      <c r="F525" s="2"/>
      <c r="H525" s="2"/>
    </row>
    <row r="526" spans="1:8" ht="13.5" customHeight="1" x14ac:dyDescent="0.25">
      <c r="A526" s="2"/>
      <c r="B526" s="2"/>
      <c r="C526" s="2"/>
      <c r="D526" s="2"/>
      <c r="E526" s="2"/>
      <c r="F526" s="2"/>
      <c r="H526" s="2"/>
    </row>
    <row r="527" spans="1:8" ht="13.5" customHeight="1" x14ac:dyDescent="0.25">
      <c r="A527" s="2"/>
      <c r="B527" s="2"/>
      <c r="C527" s="2"/>
      <c r="D527" s="2"/>
      <c r="E527" s="2"/>
      <c r="F527" s="2"/>
      <c r="H527" s="2"/>
    </row>
    <row r="528" spans="1:8" ht="13.5" customHeight="1" x14ac:dyDescent="0.25">
      <c r="A528" s="2"/>
      <c r="B528" s="2"/>
      <c r="C528" s="2"/>
      <c r="D528" s="2"/>
      <c r="E528" s="2"/>
      <c r="F528" s="2"/>
      <c r="H528" s="2"/>
    </row>
    <row r="529" spans="1:8" ht="13.5" customHeight="1" x14ac:dyDescent="0.25">
      <c r="A529" s="2"/>
      <c r="B529" s="2"/>
      <c r="C529" s="2"/>
      <c r="D529" s="2"/>
      <c r="E529" s="2"/>
      <c r="F529" s="2"/>
      <c r="H529" s="2"/>
    </row>
    <row r="530" spans="1:8" ht="13.5" customHeight="1" x14ac:dyDescent="0.25">
      <c r="A530" s="2"/>
      <c r="B530" s="2"/>
      <c r="C530" s="2"/>
      <c r="D530" s="2"/>
      <c r="E530" s="2"/>
      <c r="F530" s="2"/>
      <c r="H530" s="2"/>
    </row>
    <row r="531" spans="1:8" ht="13.5" customHeight="1" x14ac:dyDescent="0.25">
      <c r="A531" s="2"/>
      <c r="B531" s="2"/>
      <c r="C531" s="2"/>
      <c r="D531" s="2"/>
      <c r="E531" s="2"/>
      <c r="F531" s="2"/>
      <c r="H531" s="2"/>
    </row>
    <row r="532" spans="1:8" ht="13.5" customHeight="1" x14ac:dyDescent="0.25">
      <c r="A532" s="2"/>
      <c r="B532" s="2"/>
      <c r="C532" s="2"/>
      <c r="D532" s="2"/>
      <c r="E532" s="2"/>
      <c r="F532" s="2"/>
      <c r="H532" s="2"/>
    </row>
    <row r="533" spans="1:8" ht="13.5" customHeight="1" x14ac:dyDescent="0.25">
      <c r="A533" s="2"/>
      <c r="B533" s="2"/>
      <c r="C533" s="2"/>
      <c r="D533" s="2"/>
      <c r="E533" s="2"/>
      <c r="F533" s="2"/>
      <c r="H533" s="2"/>
    </row>
    <row r="534" spans="1:8" ht="13.5" customHeight="1" x14ac:dyDescent="0.25">
      <c r="A534" s="2"/>
      <c r="B534" s="2"/>
      <c r="C534" s="2"/>
      <c r="D534" s="2"/>
      <c r="E534" s="2"/>
      <c r="F534" s="2"/>
      <c r="H534" s="2"/>
    </row>
    <row r="535" spans="1:8" ht="13.5" customHeight="1" x14ac:dyDescent="0.25">
      <c r="A535" s="2"/>
      <c r="B535" s="2"/>
      <c r="C535" s="2"/>
      <c r="D535" s="2"/>
      <c r="E535" s="2"/>
      <c r="F535" s="2"/>
      <c r="H535" s="2"/>
    </row>
    <row r="536" spans="1:8" ht="13.5" customHeight="1" x14ac:dyDescent="0.25">
      <c r="A536" s="2"/>
      <c r="B536" s="2"/>
      <c r="C536" s="2"/>
      <c r="D536" s="2"/>
      <c r="E536" s="2"/>
      <c r="F536" s="2"/>
      <c r="H536" s="2"/>
    </row>
    <row r="537" spans="1:8" ht="13.5" customHeight="1" x14ac:dyDescent="0.25">
      <c r="A537" s="2"/>
      <c r="B537" s="2"/>
      <c r="C537" s="2"/>
      <c r="D537" s="2"/>
      <c r="E537" s="2"/>
      <c r="F537" s="2"/>
      <c r="H537" s="2"/>
    </row>
    <row r="538" spans="1:8" ht="13.5" customHeight="1" x14ac:dyDescent="0.25">
      <c r="A538" s="2"/>
      <c r="B538" s="2"/>
      <c r="C538" s="2"/>
      <c r="D538" s="2"/>
      <c r="E538" s="2"/>
      <c r="F538" s="2"/>
      <c r="H538" s="2"/>
    </row>
    <row r="539" spans="1:8" ht="13.5" customHeight="1" x14ac:dyDescent="0.25">
      <c r="A539" s="2"/>
      <c r="B539" s="2"/>
      <c r="C539" s="2"/>
      <c r="D539" s="2"/>
      <c r="E539" s="2"/>
      <c r="F539" s="2"/>
      <c r="H539" s="2"/>
    </row>
    <row r="540" spans="1:8" ht="13.5" customHeight="1" x14ac:dyDescent="0.25">
      <c r="A540" s="2"/>
      <c r="B540" s="2"/>
      <c r="C540" s="2"/>
      <c r="D540" s="2"/>
      <c r="E540" s="2"/>
      <c r="F540" s="2"/>
      <c r="H540" s="2"/>
    </row>
    <row r="541" spans="1:8" ht="13.5" customHeight="1" x14ac:dyDescent="0.25">
      <c r="A541" s="2"/>
      <c r="B541" s="2"/>
      <c r="C541" s="2"/>
      <c r="D541" s="2"/>
      <c r="E541" s="2"/>
      <c r="F541" s="2"/>
      <c r="H541" s="2"/>
    </row>
    <row r="542" spans="1:8" ht="13.5" customHeight="1" x14ac:dyDescent="0.25">
      <c r="A542" s="2"/>
      <c r="B542" s="2"/>
      <c r="C542" s="2"/>
      <c r="D542" s="2"/>
      <c r="E542" s="2"/>
      <c r="F542" s="2"/>
      <c r="H542" s="2"/>
    </row>
    <row r="543" spans="1:8" ht="13.5" customHeight="1" x14ac:dyDescent="0.25">
      <c r="A543" s="2"/>
      <c r="B543" s="2"/>
      <c r="C543" s="2"/>
      <c r="D543" s="2"/>
      <c r="E543" s="2"/>
      <c r="F543" s="2"/>
      <c r="H543" s="2"/>
    </row>
    <row r="544" spans="1:8" ht="13.5" customHeight="1" x14ac:dyDescent="0.25">
      <c r="A544" s="2"/>
      <c r="B544" s="2"/>
      <c r="C544" s="2"/>
      <c r="D544" s="2"/>
      <c r="E544" s="2"/>
      <c r="F544" s="2"/>
      <c r="H544" s="2"/>
    </row>
    <row r="545" spans="1:8" ht="13.5" customHeight="1" x14ac:dyDescent="0.25">
      <c r="A545" s="2"/>
      <c r="B545" s="2"/>
      <c r="C545" s="2"/>
      <c r="D545" s="2"/>
      <c r="E545" s="2"/>
      <c r="F545" s="2"/>
      <c r="H545" s="2"/>
    </row>
    <row r="546" spans="1:8" ht="13.5" customHeight="1" x14ac:dyDescent="0.25">
      <c r="A546" s="2"/>
      <c r="B546" s="2"/>
      <c r="C546" s="2"/>
      <c r="D546" s="2"/>
      <c r="E546" s="2"/>
      <c r="F546" s="2"/>
      <c r="H546" s="2"/>
    </row>
    <row r="547" spans="1:8" ht="13.5" customHeight="1" x14ac:dyDescent="0.25">
      <c r="A547" s="2"/>
      <c r="B547" s="2"/>
      <c r="C547" s="2"/>
      <c r="D547" s="2"/>
      <c r="E547" s="2"/>
      <c r="F547" s="2"/>
      <c r="H547" s="2"/>
    </row>
    <row r="548" spans="1:8" ht="13.5" customHeight="1" x14ac:dyDescent="0.25">
      <c r="A548" s="2"/>
      <c r="B548" s="2"/>
      <c r="C548" s="2"/>
      <c r="D548" s="2"/>
      <c r="E548" s="2"/>
      <c r="F548" s="2"/>
      <c r="H548" s="2"/>
    </row>
    <row r="549" spans="1:8" ht="13.5" customHeight="1" x14ac:dyDescent="0.25">
      <c r="A549" s="2"/>
      <c r="B549" s="2"/>
      <c r="C549" s="2"/>
      <c r="D549" s="2"/>
      <c r="E549" s="2"/>
      <c r="F549" s="2"/>
      <c r="H549" s="2"/>
    </row>
    <row r="550" spans="1:8" ht="13.5" customHeight="1" x14ac:dyDescent="0.25">
      <c r="A550" s="2"/>
      <c r="B550" s="2"/>
      <c r="C550" s="2"/>
      <c r="D550" s="2"/>
      <c r="E550" s="2"/>
      <c r="F550" s="2"/>
      <c r="H550" s="2"/>
    </row>
    <row r="551" spans="1:8" ht="13.5" customHeight="1" x14ac:dyDescent="0.25">
      <c r="A551" s="2"/>
      <c r="B551" s="2"/>
      <c r="C551" s="2"/>
      <c r="D551" s="2"/>
      <c r="E551" s="2"/>
      <c r="F551" s="2"/>
      <c r="H551" s="2"/>
    </row>
    <row r="552" spans="1:8" ht="13.5" customHeight="1" x14ac:dyDescent="0.25">
      <c r="A552" s="2"/>
      <c r="B552" s="2"/>
      <c r="C552" s="2"/>
      <c r="D552" s="2"/>
      <c r="E552" s="2"/>
      <c r="F552" s="2"/>
      <c r="H552" s="2"/>
    </row>
    <row r="553" spans="1:8" ht="13.5" customHeight="1" x14ac:dyDescent="0.25">
      <c r="A553" s="2"/>
      <c r="B553" s="2"/>
      <c r="C553" s="2"/>
      <c r="D553" s="2"/>
      <c r="E553" s="2"/>
      <c r="F553" s="2"/>
      <c r="H553" s="2"/>
    </row>
    <row r="554" spans="1:8" ht="13.5" customHeight="1" x14ac:dyDescent="0.25">
      <c r="A554" s="2"/>
      <c r="B554" s="2"/>
      <c r="C554" s="2"/>
      <c r="D554" s="2"/>
      <c r="E554" s="2"/>
      <c r="F554" s="2"/>
      <c r="H554" s="2"/>
    </row>
    <row r="555" spans="1:8" ht="13.5" customHeight="1" x14ac:dyDescent="0.25">
      <c r="A555" s="2"/>
      <c r="B555" s="2"/>
      <c r="C555" s="2"/>
      <c r="D555" s="2"/>
      <c r="E555" s="2"/>
      <c r="F555" s="2"/>
      <c r="H555" s="2"/>
    </row>
    <row r="556" spans="1:8" ht="13.5" customHeight="1" x14ac:dyDescent="0.25">
      <c r="A556" s="2"/>
      <c r="B556" s="2"/>
      <c r="C556" s="2"/>
      <c r="D556" s="2"/>
      <c r="E556" s="2"/>
      <c r="F556" s="2"/>
      <c r="H556" s="2"/>
    </row>
    <row r="557" spans="1:8" ht="13.5" customHeight="1" x14ac:dyDescent="0.25">
      <c r="A557" s="2"/>
      <c r="B557" s="2"/>
      <c r="C557" s="2"/>
      <c r="D557" s="2"/>
      <c r="E557" s="2"/>
      <c r="F557" s="2"/>
      <c r="H557" s="2"/>
    </row>
    <row r="558" spans="1:8" ht="13.5" customHeight="1" x14ac:dyDescent="0.25">
      <c r="A558" s="2"/>
      <c r="B558" s="2"/>
      <c r="C558" s="2"/>
      <c r="D558" s="2"/>
      <c r="E558" s="2"/>
      <c r="F558" s="2"/>
      <c r="H558" s="2"/>
    </row>
    <row r="559" spans="1:8" ht="13.5" customHeight="1" x14ac:dyDescent="0.25">
      <c r="A559" s="2"/>
      <c r="B559" s="2"/>
      <c r="C559" s="2"/>
      <c r="D559" s="2"/>
      <c r="E559" s="2"/>
      <c r="F559" s="2"/>
      <c r="H559" s="2"/>
    </row>
    <row r="560" spans="1:8" ht="13.5" customHeight="1" x14ac:dyDescent="0.25">
      <c r="A560" s="2"/>
      <c r="B560" s="2"/>
      <c r="C560" s="2"/>
      <c r="D560" s="2"/>
      <c r="E560" s="2"/>
      <c r="F560" s="2"/>
      <c r="H560" s="2"/>
    </row>
    <row r="561" spans="1:8" ht="13.5" customHeight="1" x14ac:dyDescent="0.25">
      <c r="A561" s="2"/>
      <c r="B561" s="2"/>
      <c r="C561" s="2"/>
      <c r="D561" s="2"/>
      <c r="E561" s="2"/>
      <c r="F561" s="2"/>
      <c r="H561" s="2"/>
    </row>
    <row r="562" spans="1:8" ht="13.5" customHeight="1" x14ac:dyDescent="0.25">
      <c r="A562" s="2"/>
      <c r="B562" s="2"/>
      <c r="C562" s="2"/>
      <c r="D562" s="2"/>
      <c r="E562" s="2"/>
      <c r="F562" s="2"/>
      <c r="H562" s="2"/>
    </row>
    <row r="563" spans="1:8" ht="13.5" customHeight="1" x14ac:dyDescent="0.25">
      <c r="A563" s="2"/>
      <c r="B563" s="2"/>
      <c r="C563" s="2"/>
      <c r="D563" s="2"/>
      <c r="E563" s="2"/>
      <c r="F563" s="2"/>
      <c r="H563" s="2"/>
    </row>
    <row r="564" spans="1:8" ht="13.5" customHeight="1" x14ac:dyDescent="0.25">
      <c r="A564" s="2"/>
      <c r="B564" s="2"/>
      <c r="C564" s="2"/>
      <c r="D564" s="2"/>
      <c r="E564" s="2"/>
      <c r="F564" s="2"/>
      <c r="H564" s="2"/>
    </row>
    <row r="565" spans="1:8" ht="13.5" customHeight="1" x14ac:dyDescent="0.25">
      <c r="A565" s="2"/>
      <c r="B565" s="2"/>
      <c r="C565" s="2"/>
      <c r="D565" s="2"/>
      <c r="E565" s="2"/>
      <c r="F565" s="2"/>
      <c r="H565" s="2"/>
    </row>
    <row r="566" spans="1:8" ht="13.5" customHeight="1" x14ac:dyDescent="0.25">
      <c r="A566" s="2"/>
      <c r="B566" s="2"/>
      <c r="C566" s="2"/>
      <c r="D566" s="2"/>
      <c r="E566" s="2"/>
      <c r="F566" s="2"/>
      <c r="H566" s="2"/>
    </row>
    <row r="567" spans="1:8" ht="13.5" customHeight="1" x14ac:dyDescent="0.25">
      <c r="A567" s="2"/>
      <c r="B567" s="2"/>
      <c r="C567" s="2"/>
      <c r="D567" s="2"/>
      <c r="E567" s="2"/>
      <c r="F567" s="2"/>
      <c r="H567" s="2"/>
    </row>
    <row r="568" spans="1:8" ht="13.5" customHeight="1" x14ac:dyDescent="0.25">
      <c r="A568" s="2"/>
      <c r="B568" s="2"/>
      <c r="C568" s="2"/>
      <c r="D568" s="2"/>
      <c r="E568" s="2"/>
      <c r="F568" s="2"/>
      <c r="H568" s="2"/>
    </row>
    <row r="569" spans="1:8" ht="13.5" customHeight="1" x14ac:dyDescent="0.25">
      <c r="A569" s="2"/>
      <c r="B569" s="2"/>
      <c r="C569" s="2"/>
      <c r="D569" s="2"/>
      <c r="E569" s="2"/>
      <c r="F569" s="2"/>
      <c r="H569" s="2"/>
    </row>
    <row r="570" spans="1:8" ht="13.5" customHeight="1" x14ac:dyDescent="0.25">
      <c r="A570" s="2"/>
      <c r="B570" s="2"/>
      <c r="C570" s="2"/>
      <c r="D570" s="2"/>
      <c r="E570" s="2"/>
      <c r="F570" s="2"/>
      <c r="H570" s="2"/>
    </row>
    <row r="571" spans="1:8" ht="13.5" customHeight="1" x14ac:dyDescent="0.25">
      <c r="A571" s="2"/>
      <c r="B571" s="2"/>
      <c r="C571" s="2"/>
      <c r="D571" s="2"/>
      <c r="E571" s="2"/>
      <c r="F571" s="2"/>
      <c r="H571" s="2"/>
    </row>
    <row r="572" spans="1:8" ht="13.5" customHeight="1" x14ac:dyDescent="0.25">
      <c r="A572" s="2"/>
      <c r="B572" s="2"/>
      <c r="C572" s="2"/>
      <c r="D572" s="2"/>
      <c r="E572" s="2"/>
      <c r="F572" s="2"/>
      <c r="H572" s="2"/>
    </row>
    <row r="573" spans="1:8" ht="13.5" customHeight="1" x14ac:dyDescent="0.25">
      <c r="A573" s="2"/>
      <c r="B573" s="2"/>
      <c r="C573" s="2"/>
      <c r="D573" s="2"/>
      <c r="E573" s="2"/>
      <c r="F573" s="2"/>
      <c r="H573" s="2"/>
    </row>
    <row r="574" spans="1:8" ht="13.5" customHeight="1" x14ac:dyDescent="0.25">
      <c r="A574" s="2"/>
      <c r="B574" s="2"/>
      <c r="C574" s="2"/>
      <c r="D574" s="2"/>
      <c r="E574" s="2"/>
      <c r="F574" s="2"/>
      <c r="H574" s="2"/>
    </row>
    <row r="575" spans="1:8" ht="13.5" customHeight="1" x14ac:dyDescent="0.25">
      <c r="A575" s="2"/>
      <c r="B575" s="2"/>
      <c r="C575" s="2"/>
      <c r="D575" s="2"/>
      <c r="E575" s="2"/>
      <c r="F575" s="2"/>
      <c r="H575" s="2"/>
    </row>
    <row r="576" spans="1:8" ht="13.5" customHeight="1" x14ac:dyDescent="0.25">
      <c r="A576" s="2"/>
      <c r="B576" s="2"/>
      <c r="C576" s="2"/>
      <c r="D576" s="2"/>
      <c r="E576" s="2"/>
      <c r="F576" s="2"/>
      <c r="H576" s="2"/>
    </row>
    <row r="577" spans="1:8" ht="13.5" customHeight="1" x14ac:dyDescent="0.25">
      <c r="A577" s="2"/>
      <c r="B577" s="2"/>
      <c r="C577" s="2"/>
      <c r="D577" s="2"/>
      <c r="E577" s="2"/>
      <c r="F577" s="2"/>
      <c r="H577" s="2"/>
    </row>
    <row r="578" spans="1:8" ht="13.5" customHeight="1" x14ac:dyDescent="0.25">
      <c r="A578" s="2"/>
      <c r="B578" s="2"/>
      <c r="C578" s="2"/>
      <c r="D578" s="2"/>
      <c r="E578" s="2"/>
      <c r="F578" s="2"/>
      <c r="H578" s="2"/>
    </row>
    <row r="579" spans="1:8" ht="13.5" customHeight="1" x14ac:dyDescent="0.25">
      <c r="A579" s="2"/>
      <c r="B579" s="2"/>
      <c r="C579" s="2"/>
      <c r="D579" s="2"/>
      <c r="E579" s="2"/>
      <c r="F579" s="2"/>
      <c r="H579" s="2"/>
    </row>
    <row r="580" spans="1:8" ht="13.5" customHeight="1" x14ac:dyDescent="0.25">
      <c r="A580" s="2"/>
      <c r="B580" s="2"/>
      <c r="C580" s="2"/>
      <c r="D580" s="2"/>
      <c r="E580" s="2"/>
      <c r="F580" s="2"/>
      <c r="H580" s="2"/>
    </row>
    <row r="581" spans="1:8" ht="13.5" customHeight="1" x14ac:dyDescent="0.25">
      <c r="A581" s="2"/>
      <c r="B581" s="2"/>
      <c r="C581" s="2"/>
      <c r="D581" s="2"/>
      <c r="E581" s="2"/>
      <c r="F581" s="2"/>
      <c r="H581" s="2"/>
    </row>
    <row r="582" spans="1:8" ht="13.5" customHeight="1" x14ac:dyDescent="0.25">
      <c r="A582" s="2"/>
      <c r="B582" s="2"/>
      <c r="C582" s="2"/>
      <c r="D582" s="2"/>
      <c r="E582" s="2"/>
      <c r="F582" s="2"/>
      <c r="H582" s="2"/>
    </row>
    <row r="583" spans="1:8" ht="13.5" customHeight="1" x14ac:dyDescent="0.25">
      <c r="A583" s="2"/>
      <c r="B583" s="2"/>
      <c r="C583" s="2"/>
      <c r="D583" s="2"/>
      <c r="E583" s="2"/>
      <c r="F583" s="2"/>
      <c r="H583" s="2"/>
    </row>
    <row r="584" spans="1:8" ht="13.5" customHeight="1" x14ac:dyDescent="0.25">
      <c r="A584" s="2"/>
      <c r="B584" s="2"/>
      <c r="C584" s="2"/>
      <c r="D584" s="2"/>
      <c r="E584" s="2"/>
      <c r="F584" s="2"/>
      <c r="H584" s="2"/>
    </row>
    <row r="585" spans="1:8" ht="13.5" customHeight="1" x14ac:dyDescent="0.25">
      <c r="A585" s="2"/>
      <c r="B585" s="2"/>
      <c r="C585" s="2"/>
      <c r="D585" s="2"/>
      <c r="E585" s="2"/>
      <c r="F585" s="2"/>
      <c r="H585" s="2"/>
    </row>
    <row r="586" spans="1:8" ht="13.5" customHeight="1" x14ac:dyDescent="0.25">
      <c r="A586" s="2"/>
      <c r="B586" s="2"/>
      <c r="C586" s="2"/>
      <c r="D586" s="2"/>
      <c r="E586" s="2"/>
      <c r="F586" s="2"/>
      <c r="H586" s="2"/>
    </row>
    <row r="587" spans="1:8" ht="13.5" customHeight="1" x14ac:dyDescent="0.25">
      <c r="A587" s="2"/>
      <c r="B587" s="2"/>
      <c r="C587" s="2"/>
      <c r="D587" s="2"/>
      <c r="E587" s="2"/>
      <c r="F587" s="2"/>
      <c r="H587" s="2"/>
    </row>
    <row r="588" spans="1:8" ht="13.5" customHeight="1" x14ac:dyDescent="0.25">
      <c r="A588" s="2"/>
      <c r="B588" s="2"/>
      <c r="C588" s="2"/>
      <c r="D588" s="2"/>
      <c r="E588" s="2"/>
      <c r="F588" s="2"/>
      <c r="H588" s="2"/>
    </row>
    <row r="589" spans="1:8" ht="13.5" customHeight="1" x14ac:dyDescent="0.25">
      <c r="A589" s="2"/>
      <c r="B589" s="2"/>
      <c r="C589" s="2"/>
      <c r="D589" s="2"/>
      <c r="E589" s="2"/>
      <c r="F589" s="2"/>
      <c r="H589" s="2"/>
    </row>
    <row r="590" spans="1:8" ht="13.5" customHeight="1" x14ac:dyDescent="0.25">
      <c r="A590" s="2"/>
      <c r="B590" s="2"/>
      <c r="C590" s="2"/>
      <c r="D590" s="2"/>
      <c r="E590" s="2"/>
      <c r="F590" s="2"/>
      <c r="H590" s="2"/>
    </row>
    <row r="591" spans="1:8" ht="13.5" customHeight="1" x14ac:dyDescent="0.25">
      <c r="A591" s="2"/>
      <c r="B591" s="2"/>
      <c r="C591" s="2"/>
      <c r="D591" s="2"/>
      <c r="E591" s="2"/>
      <c r="F591" s="2"/>
      <c r="H591" s="2"/>
    </row>
    <row r="592" spans="1:8" ht="13.5" customHeight="1" x14ac:dyDescent="0.25">
      <c r="A592" s="2"/>
      <c r="B592" s="2"/>
      <c r="C592" s="2"/>
      <c r="D592" s="2"/>
      <c r="E592" s="2"/>
      <c r="F592" s="2"/>
      <c r="H592" s="2"/>
    </row>
    <row r="593" spans="1:8" ht="13.5" customHeight="1" x14ac:dyDescent="0.25">
      <c r="A593" s="2"/>
      <c r="B593" s="2"/>
      <c r="C593" s="2"/>
      <c r="D593" s="2"/>
      <c r="E593" s="2"/>
      <c r="F593" s="2"/>
      <c r="H593" s="2"/>
    </row>
    <row r="594" spans="1:8" ht="13.5" customHeight="1" x14ac:dyDescent="0.25">
      <c r="A594" s="2"/>
      <c r="B594" s="2"/>
      <c r="C594" s="2"/>
      <c r="D594" s="2"/>
      <c r="E594" s="2"/>
      <c r="F594" s="2"/>
      <c r="H594" s="2"/>
    </row>
    <row r="595" spans="1:8" ht="13.5" customHeight="1" x14ac:dyDescent="0.25">
      <c r="A595" s="2"/>
      <c r="B595" s="2"/>
      <c r="C595" s="2"/>
      <c r="D595" s="2"/>
      <c r="E595" s="2"/>
      <c r="F595" s="2"/>
      <c r="H595" s="2"/>
    </row>
    <row r="596" spans="1:8" ht="13.5" customHeight="1" x14ac:dyDescent="0.25">
      <c r="A596" s="2"/>
      <c r="B596" s="2"/>
      <c r="C596" s="2"/>
      <c r="D596" s="2"/>
      <c r="E596" s="2"/>
      <c r="F596" s="2"/>
      <c r="H596" s="2"/>
    </row>
    <row r="597" spans="1:8" ht="13.5" customHeight="1" x14ac:dyDescent="0.25">
      <c r="A597" s="2"/>
      <c r="B597" s="2"/>
      <c r="C597" s="2"/>
      <c r="D597" s="2"/>
      <c r="E597" s="2"/>
      <c r="F597" s="2"/>
      <c r="H597" s="2"/>
    </row>
    <row r="598" spans="1:8" ht="13.5" customHeight="1" x14ac:dyDescent="0.25">
      <c r="A598" s="2"/>
      <c r="B598" s="2"/>
      <c r="C598" s="2"/>
      <c r="D598" s="2"/>
      <c r="E598" s="2"/>
      <c r="F598" s="2"/>
      <c r="H598" s="2"/>
    </row>
    <row r="599" spans="1:8" ht="13.5" customHeight="1" x14ac:dyDescent="0.25">
      <c r="A599" s="2"/>
      <c r="B599" s="2"/>
      <c r="C599" s="2"/>
      <c r="D599" s="2"/>
      <c r="E599" s="2"/>
      <c r="F599" s="2"/>
      <c r="H599" s="2"/>
    </row>
    <row r="600" spans="1:8" ht="13.5" customHeight="1" x14ac:dyDescent="0.25">
      <c r="A600" s="2"/>
      <c r="B600" s="2"/>
      <c r="C600" s="2"/>
      <c r="D600" s="2"/>
      <c r="E600" s="2"/>
      <c r="F600" s="2"/>
      <c r="H600" s="2"/>
    </row>
    <row r="601" spans="1:8" ht="13.5" customHeight="1" x14ac:dyDescent="0.25">
      <c r="A601" s="2"/>
      <c r="B601" s="2"/>
      <c r="C601" s="2"/>
      <c r="D601" s="2"/>
      <c r="E601" s="2"/>
      <c r="F601" s="2"/>
      <c r="H601" s="2"/>
    </row>
    <row r="602" spans="1:8" ht="13.5" customHeight="1" x14ac:dyDescent="0.25">
      <c r="A602" s="2"/>
      <c r="B602" s="2"/>
      <c r="C602" s="2"/>
      <c r="D602" s="2"/>
      <c r="E602" s="2"/>
      <c r="F602" s="2"/>
      <c r="H602" s="2"/>
    </row>
    <row r="603" spans="1:8" ht="13.5" customHeight="1" x14ac:dyDescent="0.25">
      <c r="A603" s="2"/>
      <c r="B603" s="2"/>
      <c r="C603" s="2"/>
      <c r="D603" s="2"/>
      <c r="E603" s="2"/>
      <c r="F603" s="2"/>
      <c r="H603" s="2"/>
    </row>
    <row r="604" spans="1:8" ht="13.5" customHeight="1" x14ac:dyDescent="0.25">
      <c r="A604" s="2"/>
      <c r="B604" s="2"/>
      <c r="C604" s="2"/>
      <c r="D604" s="2"/>
      <c r="E604" s="2"/>
      <c r="F604" s="2"/>
      <c r="H604" s="2"/>
    </row>
    <row r="605" spans="1:8" ht="13.5" customHeight="1" x14ac:dyDescent="0.25">
      <c r="A605" s="2"/>
      <c r="B605" s="2"/>
      <c r="C605" s="2"/>
      <c r="D605" s="2"/>
      <c r="E605" s="2"/>
      <c r="F605" s="2"/>
      <c r="H605" s="2"/>
    </row>
    <row r="606" spans="1:8" ht="13.5" customHeight="1" x14ac:dyDescent="0.25">
      <c r="A606" s="2"/>
      <c r="B606" s="2"/>
      <c r="C606" s="2"/>
      <c r="D606" s="2"/>
      <c r="E606" s="2"/>
      <c r="F606" s="2"/>
      <c r="H606" s="2"/>
    </row>
    <row r="607" spans="1:8" ht="13.5" customHeight="1" x14ac:dyDescent="0.25">
      <c r="A607" s="2"/>
      <c r="B607" s="2"/>
      <c r="C607" s="2"/>
      <c r="D607" s="2"/>
      <c r="E607" s="2"/>
      <c r="F607" s="2"/>
      <c r="H607" s="2"/>
    </row>
    <row r="608" spans="1:8" ht="13.5" customHeight="1" x14ac:dyDescent="0.25">
      <c r="A608" s="2"/>
      <c r="B608" s="2"/>
      <c r="C608" s="2"/>
      <c r="D608" s="2"/>
      <c r="E608" s="2"/>
      <c r="F608" s="2"/>
      <c r="H608" s="2"/>
    </row>
    <row r="609" spans="1:8" ht="13.5" customHeight="1" x14ac:dyDescent="0.25">
      <c r="A609" s="2"/>
      <c r="B609" s="2"/>
      <c r="C609" s="2"/>
      <c r="D609" s="2"/>
      <c r="E609" s="2"/>
      <c r="F609" s="2"/>
      <c r="H609" s="2"/>
    </row>
    <row r="610" spans="1:8" ht="13.5" customHeight="1" x14ac:dyDescent="0.25">
      <c r="A610" s="2"/>
      <c r="B610" s="2"/>
      <c r="C610" s="2"/>
      <c r="D610" s="2"/>
      <c r="E610" s="2"/>
      <c r="F610" s="2"/>
      <c r="H610" s="2"/>
    </row>
    <row r="611" spans="1:8" ht="13.5" customHeight="1" x14ac:dyDescent="0.25">
      <c r="A611" s="2"/>
      <c r="B611" s="2"/>
      <c r="C611" s="2"/>
      <c r="D611" s="2"/>
      <c r="E611" s="2"/>
      <c r="F611" s="2"/>
      <c r="H611" s="2"/>
    </row>
    <row r="612" spans="1:8" ht="13.5" customHeight="1" x14ac:dyDescent="0.25">
      <c r="A612" s="2"/>
      <c r="B612" s="2"/>
      <c r="C612" s="2"/>
      <c r="D612" s="2"/>
      <c r="E612" s="2"/>
      <c r="F612" s="2"/>
      <c r="H612" s="2"/>
    </row>
    <row r="613" spans="1:8" ht="13.5" customHeight="1" x14ac:dyDescent="0.25">
      <c r="A613" s="2"/>
      <c r="B613" s="2"/>
      <c r="C613" s="2"/>
      <c r="D613" s="2"/>
      <c r="E613" s="2"/>
      <c r="F613" s="2"/>
      <c r="H613" s="2"/>
    </row>
    <row r="614" spans="1:8" ht="13.5" customHeight="1" x14ac:dyDescent="0.25">
      <c r="A614" s="2"/>
      <c r="B614" s="2"/>
      <c r="C614" s="2"/>
      <c r="D614" s="2"/>
      <c r="E614" s="2"/>
      <c r="F614" s="2"/>
      <c r="H614" s="2"/>
    </row>
    <row r="615" spans="1:8" ht="13.5" customHeight="1" x14ac:dyDescent="0.25">
      <c r="A615" s="2"/>
      <c r="B615" s="2"/>
      <c r="C615" s="2"/>
      <c r="D615" s="2"/>
      <c r="E615" s="2"/>
      <c r="F615" s="2"/>
      <c r="H615" s="2"/>
    </row>
    <row r="616" spans="1:8" ht="13.5" customHeight="1" x14ac:dyDescent="0.25">
      <c r="A616" s="2"/>
      <c r="B616" s="2"/>
      <c r="C616" s="2"/>
      <c r="D616" s="2"/>
      <c r="E616" s="2"/>
      <c r="F616" s="2"/>
      <c r="H616" s="2"/>
    </row>
    <row r="617" spans="1:8" ht="13.5" customHeight="1" x14ac:dyDescent="0.25">
      <c r="A617" s="2"/>
      <c r="B617" s="2"/>
      <c r="C617" s="2"/>
      <c r="D617" s="2"/>
      <c r="E617" s="2"/>
      <c r="F617" s="2"/>
      <c r="H617" s="2"/>
    </row>
    <row r="618" spans="1:8" ht="13.5" customHeight="1" x14ac:dyDescent="0.25">
      <c r="A618" s="2"/>
      <c r="B618" s="2"/>
      <c r="C618" s="2"/>
      <c r="D618" s="2"/>
      <c r="E618" s="2"/>
      <c r="F618" s="2"/>
      <c r="H618" s="2"/>
    </row>
    <row r="619" spans="1:8" ht="13.5" customHeight="1" x14ac:dyDescent="0.25">
      <c r="A619" s="2"/>
      <c r="B619" s="2"/>
      <c r="C619" s="2"/>
      <c r="D619" s="2"/>
      <c r="E619" s="2"/>
      <c r="F619" s="2"/>
      <c r="H619" s="2"/>
    </row>
    <row r="620" spans="1:8" ht="13.5" customHeight="1" x14ac:dyDescent="0.25">
      <c r="A620" s="2"/>
      <c r="B620" s="2"/>
      <c r="C620" s="2"/>
      <c r="D620" s="2"/>
      <c r="E620" s="2"/>
      <c r="F620" s="2"/>
      <c r="H620" s="2"/>
    </row>
    <row r="621" spans="1:8" ht="13.5" customHeight="1" x14ac:dyDescent="0.25">
      <c r="A621" s="2"/>
      <c r="B621" s="2"/>
      <c r="C621" s="2"/>
      <c r="D621" s="2"/>
      <c r="E621" s="2"/>
      <c r="F621" s="2"/>
      <c r="H621" s="2"/>
    </row>
    <row r="622" spans="1:8" ht="13.5" customHeight="1" x14ac:dyDescent="0.25">
      <c r="A622" s="2"/>
      <c r="B622" s="2"/>
      <c r="C622" s="2"/>
      <c r="D622" s="2"/>
      <c r="E622" s="2"/>
      <c r="F622" s="2"/>
      <c r="H622" s="2"/>
    </row>
    <row r="623" spans="1:8" ht="13.5" customHeight="1" x14ac:dyDescent="0.25">
      <c r="A623" s="2"/>
      <c r="B623" s="2"/>
      <c r="C623" s="2"/>
      <c r="D623" s="2"/>
      <c r="E623" s="2"/>
      <c r="F623" s="2"/>
      <c r="H623" s="2"/>
    </row>
    <row r="624" spans="1:8" ht="13.5" customHeight="1" x14ac:dyDescent="0.25">
      <c r="A624" s="2"/>
      <c r="B624" s="2"/>
      <c r="C624" s="2"/>
      <c r="D624" s="2"/>
      <c r="E624" s="2"/>
      <c r="F624" s="2"/>
      <c r="H624" s="2"/>
    </row>
    <row r="625" spans="1:8" ht="13.5" customHeight="1" x14ac:dyDescent="0.25">
      <c r="A625" s="2"/>
      <c r="B625" s="2"/>
      <c r="C625" s="2"/>
      <c r="D625" s="2"/>
      <c r="E625" s="2"/>
      <c r="F625" s="2"/>
      <c r="H625" s="2"/>
    </row>
    <row r="626" spans="1:8" ht="13.5" customHeight="1" x14ac:dyDescent="0.25">
      <c r="A626" s="2"/>
      <c r="B626" s="2"/>
      <c r="C626" s="2"/>
      <c r="D626" s="2"/>
      <c r="E626" s="2"/>
      <c r="F626" s="2"/>
      <c r="H626" s="2"/>
    </row>
    <row r="627" spans="1:8" ht="13.5" customHeight="1" x14ac:dyDescent="0.25">
      <c r="A627" s="2"/>
      <c r="B627" s="2"/>
      <c r="C627" s="2"/>
      <c r="D627" s="2"/>
      <c r="E627" s="2"/>
      <c r="F627" s="2"/>
      <c r="H627" s="2"/>
    </row>
    <row r="628" spans="1:8" ht="13.5" customHeight="1" x14ac:dyDescent="0.25">
      <c r="A628" s="2"/>
      <c r="B628" s="2"/>
      <c r="C628" s="2"/>
      <c r="D628" s="2"/>
      <c r="E628" s="2"/>
      <c r="F628" s="2"/>
      <c r="H628" s="2"/>
    </row>
    <row r="629" spans="1:8" ht="13.5" customHeight="1" x14ac:dyDescent="0.25">
      <c r="A629" s="2"/>
      <c r="B629" s="2"/>
      <c r="C629" s="2"/>
      <c r="D629" s="2"/>
      <c r="E629" s="2"/>
      <c r="F629" s="2"/>
      <c r="H629" s="2"/>
    </row>
    <row r="630" spans="1:8" ht="13.5" customHeight="1" x14ac:dyDescent="0.25">
      <c r="A630" s="2"/>
      <c r="B630" s="2"/>
      <c r="C630" s="2"/>
      <c r="D630" s="2"/>
      <c r="E630" s="2"/>
      <c r="F630" s="2"/>
      <c r="H630" s="2"/>
    </row>
    <row r="631" spans="1:8" ht="13.5" customHeight="1" x14ac:dyDescent="0.25">
      <c r="A631" s="2"/>
      <c r="B631" s="2"/>
      <c r="C631" s="2"/>
      <c r="D631" s="2"/>
      <c r="E631" s="2"/>
      <c r="F631" s="2"/>
      <c r="H631" s="2"/>
    </row>
    <row r="632" spans="1:8" ht="13.5" customHeight="1" x14ac:dyDescent="0.25">
      <c r="A632" s="2"/>
      <c r="B632" s="2"/>
      <c r="C632" s="2"/>
      <c r="D632" s="2"/>
      <c r="E632" s="2"/>
      <c r="F632" s="2"/>
      <c r="H632" s="2"/>
    </row>
    <row r="633" spans="1:8" ht="13.5" customHeight="1" x14ac:dyDescent="0.25">
      <c r="A633" s="2"/>
      <c r="B633" s="2"/>
      <c r="C633" s="2"/>
      <c r="D633" s="2"/>
      <c r="E633" s="2"/>
      <c r="F633" s="2"/>
      <c r="H633" s="2"/>
    </row>
    <row r="634" spans="1:8" ht="13.5" customHeight="1" x14ac:dyDescent="0.25">
      <c r="A634" s="2"/>
      <c r="B634" s="2"/>
      <c r="C634" s="2"/>
      <c r="D634" s="2"/>
      <c r="E634" s="2"/>
      <c r="F634" s="2"/>
      <c r="H634" s="2"/>
    </row>
    <row r="635" spans="1:8" ht="13.5" customHeight="1" x14ac:dyDescent="0.25">
      <c r="A635" s="2"/>
      <c r="B635" s="2"/>
      <c r="C635" s="2"/>
      <c r="D635" s="2"/>
      <c r="E635" s="2"/>
      <c r="F635" s="2"/>
      <c r="H635" s="2"/>
    </row>
    <row r="636" spans="1:8" ht="13.5" customHeight="1" x14ac:dyDescent="0.25">
      <c r="A636" s="2"/>
      <c r="B636" s="2"/>
      <c r="C636" s="2"/>
      <c r="D636" s="2"/>
      <c r="E636" s="2"/>
      <c r="F636" s="2"/>
      <c r="H636" s="2"/>
    </row>
    <row r="637" spans="1:8" ht="13.5" customHeight="1" x14ac:dyDescent="0.25">
      <c r="A637" s="2"/>
      <c r="B637" s="2"/>
      <c r="C637" s="2"/>
      <c r="D637" s="2"/>
      <c r="E637" s="2"/>
      <c r="F637" s="2"/>
      <c r="H637" s="2"/>
    </row>
    <row r="638" spans="1:8" ht="13.5" customHeight="1" x14ac:dyDescent="0.25">
      <c r="A638" s="2"/>
      <c r="B638" s="2"/>
      <c r="C638" s="2"/>
      <c r="D638" s="2"/>
      <c r="E638" s="2"/>
      <c r="F638" s="2"/>
      <c r="H638" s="2"/>
    </row>
    <row r="639" spans="1:8" ht="13.5" customHeight="1" x14ac:dyDescent="0.25">
      <c r="A639" s="2"/>
      <c r="B639" s="2"/>
      <c r="C639" s="2"/>
      <c r="D639" s="2"/>
      <c r="E639" s="2"/>
      <c r="F639" s="2"/>
      <c r="H639" s="2"/>
    </row>
    <row r="640" spans="1:8" ht="13.5" customHeight="1" x14ac:dyDescent="0.25">
      <c r="A640" s="2"/>
      <c r="B640" s="2"/>
      <c r="C640" s="2"/>
      <c r="D640" s="2"/>
      <c r="E640" s="2"/>
      <c r="F640" s="2"/>
      <c r="H640" s="2"/>
    </row>
    <row r="641" spans="1:8" ht="13.5" customHeight="1" x14ac:dyDescent="0.25">
      <c r="A641" s="2"/>
      <c r="B641" s="2"/>
      <c r="C641" s="2"/>
      <c r="D641" s="2"/>
      <c r="E641" s="2"/>
      <c r="F641" s="2"/>
      <c r="H641" s="2"/>
    </row>
    <row r="642" spans="1:8" ht="13.5" customHeight="1" x14ac:dyDescent="0.25">
      <c r="A642" s="2"/>
      <c r="B642" s="2"/>
      <c r="C642" s="2"/>
      <c r="D642" s="2"/>
      <c r="E642" s="2"/>
      <c r="F642" s="2"/>
      <c r="H642" s="2"/>
    </row>
    <row r="643" spans="1:8" ht="13.5" customHeight="1" x14ac:dyDescent="0.25">
      <c r="A643" s="2"/>
      <c r="B643" s="2"/>
      <c r="C643" s="2"/>
      <c r="D643" s="2"/>
      <c r="E643" s="2"/>
      <c r="F643" s="2"/>
      <c r="H643" s="2"/>
    </row>
    <row r="644" spans="1:8" ht="13.5" customHeight="1" x14ac:dyDescent="0.25">
      <c r="A644" s="2"/>
      <c r="B644" s="2"/>
      <c r="C644" s="2"/>
      <c r="D644" s="2"/>
      <c r="E644" s="2"/>
      <c r="F644" s="2"/>
      <c r="H644" s="2"/>
    </row>
    <row r="645" spans="1:8" ht="13.5" customHeight="1" x14ac:dyDescent="0.25">
      <c r="A645" s="2"/>
      <c r="B645" s="2"/>
      <c r="C645" s="2"/>
      <c r="D645" s="2"/>
      <c r="E645" s="2"/>
      <c r="F645" s="2"/>
      <c r="H645" s="2"/>
    </row>
    <row r="646" spans="1:8" ht="13.5" customHeight="1" x14ac:dyDescent="0.25">
      <c r="A646" s="2"/>
      <c r="B646" s="2"/>
      <c r="C646" s="2"/>
      <c r="D646" s="2"/>
      <c r="E646" s="2"/>
      <c r="F646" s="2"/>
      <c r="H646" s="2"/>
    </row>
    <row r="647" spans="1:8" ht="13.5" customHeight="1" x14ac:dyDescent="0.25">
      <c r="A647" s="2"/>
      <c r="B647" s="2"/>
      <c r="C647" s="2"/>
      <c r="D647" s="2"/>
      <c r="E647" s="2"/>
      <c r="F647" s="2"/>
      <c r="H647" s="2"/>
    </row>
    <row r="648" spans="1:8" ht="13.5" customHeight="1" x14ac:dyDescent="0.25">
      <c r="A648" s="2"/>
      <c r="B648" s="2"/>
      <c r="C648" s="2"/>
      <c r="D648" s="2"/>
      <c r="E648" s="2"/>
      <c r="F648" s="2"/>
      <c r="H648" s="2"/>
    </row>
    <row r="649" spans="1:8" ht="13.5" customHeight="1" x14ac:dyDescent="0.25">
      <c r="A649" s="2"/>
      <c r="B649" s="2"/>
      <c r="C649" s="2"/>
      <c r="D649" s="2"/>
      <c r="E649" s="2"/>
      <c r="F649" s="2"/>
      <c r="H649" s="2"/>
    </row>
    <row r="650" spans="1:8" ht="13.5" customHeight="1" x14ac:dyDescent="0.25">
      <c r="A650" s="2"/>
      <c r="B650" s="2"/>
      <c r="C650" s="2"/>
      <c r="D650" s="2"/>
      <c r="E650" s="2"/>
      <c r="F650" s="2"/>
      <c r="H650" s="2"/>
    </row>
    <row r="651" spans="1:8" ht="13.5" customHeight="1" x14ac:dyDescent="0.25">
      <c r="A651" s="2"/>
      <c r="B651" s="2"/>
      <c r="C651" s="2"/>
      <c r="D651" s="2"/>
      <c r="E651" s="2"/>
      <c r="F651" s="2"/>
      <c r="H651" s="2"/>
    </row>
    <row r="652" spans="1:8" ht="13.5" customHeight="1" x14ac:dyDescent="0.25">
      <c r="A652" s="2"/>
      <c r="B652" s="2"/>
      <c r="C652" s="2"/>
      <c r="D652" s="2"/>
      <c r="E652" s="2"/>
      <c r="F652" s="2"/>
      <c r="H652" s="2"/>
    </row>
    <row r="653" spans="1:8" ht="13.5" customHeight="1" x14ac:dyDescent="0.25">
      <c r="A653" s="2"/>
      <c r="B653" s="2"/>
      <c r="C653" s="2"/>
      <c r="D653" s="2"/>
      <c r="E653" s="2"/>
      <c r="F653" s="2"/>
      <c r="H653" s="2"/>
    </row>
    <row r="654" spans="1:8" ht="13.5" customHeight="1" x14ac:dyDescent="0.25">
      <c r="A654" s="2"/>
      <c r="B654" s="2"/>
      <c r="C654" s="2"/>
      <c r="D654" s="2"/>
      <c r="E654" s="2"/>
      <c r="F654" s="2"/>
      <c r="H654" s="2"/>
    </row>
    <row r="655" spans="1:8" ht="13.5" customHeight="1" x14ac:dyDescent="0.25">
      <c r="A655" s="2"/>
      <c r="B655" s="2"/>
      <c r="C655" s="2"/>
      <c r="D655" s="2"/>
      <c r="E655" s="2"/>
      <c r="F655" s="2"/>
      <c r="H655" s="2"/>
    </row>
    <row r="656" spans="1:8" ht="13.5" customHeight="1" x14ac:dyDescent="0.25">
      <c r="A656" s="2"/>
      <c r="B656" s="2"/>
      <c r="C656" s="2"/>
      <c r="D656" s="2"/>
      <c r="E656" s="2"/>
      <c r="F656" s="2"/>
      <c r="H656" s="2"/>
    </row>
    <row r="657" spans="1:8" ht="13.5" customHeight="1" x14ac:dyDescent="0.25">
      <c r="A657" s="2"/>
      <c r="B657" s="2"/>
      <c r="C657" s="2"/>
      <c r="D657" s="2"/>
      <c r="E657" s="2"/>
      <c r="F657" s="2"/>
      <c r="H657" s="2"/>
    </row>
    <row r="658" spans="1:8" ht="13.5" customHeight="1" x14ac:dyDescent="0.25">
      <c r="A658" s="2"/>
      <c r="B658" s="2"/>
      <c r="C658" s="2"/>
      <c r="D658" s="2"/>
      <c r="E658" s="2"/>
      <c r="F658" s="2"/>
      <c r="H658" s="2"/>
    </row>
    <row r="659" spans="1:8" ht="13.5" customHeight="1" x14ac:dyDescent="0.25">
      <c r="A659" s="2"/>
      <c r="B659" s="2"/>
      <c r="C659" s="2"/>
      <c r="D659" s="2"/>
      <c r="E659" s="2"/>
      <c r="F659" s="2"/>
      <c r="H659" s="2"/>
    </row>
    <row r="660" spans="1:8" ht="13.5" customHeight="1" x14ac:dyDescent="0.25">
      <c r="A660" s="2"/>
      <c r="B660" s="2"/>
      <c r="C660" s="2"/>
      <c r="D660" s="2"/>
      <c r="E660" s="2"/>
      <c r="F660" s="2"/>
      <c r="H660" s="2"/>
    </row>
    <row r="661" spans="1:8" ht="13.5" customHeight="1" x14ac:dyDescent="0.25">
      <c r="A661" s="2"/>
      <c r="B661" s="2"/>
      <c r="C661" s="2"/>
      <c r="D661" s="2"/>
      <c r="E661" s="2"/>
      <c r="F661" s="2"/>
      <c r="H661" s="2"/>
    </row>
    <row r="662" spans="1:8" ht="13.5" customHeight="1" x14ac:dyDescent="0.25">
      <c r="A662" s="2"/>
      <c r="B662" s="2"/>
      <c r="C662" s="2"/>
      <c r="D662" s="2"/>
      <c r="E662" s="2"/>
      <c r="F662" s="2"/>
      <c r="H662" s="2"/>
    </row>
    <row r="663" spans="1:8" ht="13.5" customHeight="1" x14ac:dyDescent="0.25">
      <c r="A663" s="2"/>
      <c r="B663" s="2"/>
      <c r="C663" s="2"/>
      <c r="D663" s="2"/>
      <c r="E663" s="2"/>
      <c r="F663" s="2"/>
      <c r="H663" s="2"/>
    </row>
    <row r="664" spans="1:8" ht="13.5" customHeight="1" x14ac:dyDescent="0.25">
      <c r="A664" s="2"/>
      <c r="B664" s="2"/>
      <c r="C664" s="2"/>
      <c r="D664" s="2"/>
      <c r="E664" s="2"/>
      <c r="F664" s="2"/>
      <c r="H664" s="2"/>
    </row>
    <row r="665" spans="1:8" ht="13.5" customHeight="1" x14ac:dyDescent="0.25">
      <c r="A665" s="2"/>
      <c r="B665" s="2"/>
      <c r="C665" s="2"/>
      <c r="D665" s="2"/>
      <c r="E665" s="2"/>
      <c r="F665" s="2"/>
      <c r="H665" s="2"/>
    </row>
    <row r="666" spans="1:8" ht="13.5" customHeight="1" x14ac:dyDescent="0.25">
      <c r="A666" s="2"/>
      <c r="B666" s="2"/>
      <c r="C666" s="2"/>
      <c r="D666" s="2"/>
      <c r="E666" s="2"/>
      <c r="F666" s="2"/>
      <c r="H666" s="2"/>
    </row>
    <row r="667" spans="1:8" ht="13.5" customHeight="1" x14ac:dyDescent="0.25">
      <c r="A667" s="2"/>
      <c r="B667" s="2"/>
      <c r="C667" s="2"/>
      <c r="D667" s="2"/>
      <c r="E667" s="2"/>
      <c r="F667" s="2"/>
      <c r="H667" s="2"/>
    </row>
    <row r="668" spans="1:8" ht="13.5" customHeight="1" x14ac:dyDescent="0.25">
      <c r="A668" s="2"/>
      <c r="B668" s="2"/>
      <c r="C668" s="2"/>
      <c r="D668" s="2"/>
      <c r="E668" s="2"/>
      <c r="F668" s="2"/>
      <c r="H668" s="2"/>
    </row>
    <row r="669" spans="1:8" ht="13.5" customHeight="1" x14ac:dyDescent="0.25">
      <c r="A669" s="2"/>
      <c r="B669" s="2"/>
      <c r="C669" s="2"/>
      <c r="D669" s="2"/>
      <c r="E669" s="2"/>
      <c r="F669" s="2"/>
      <c r="H669" s="2"/>
    </row>
    <row r="670" spans="1:8" ht="13.5" customHeight="1" x14ac:dyDescent="0.25">
      <c r="A670" s="2"/>
      <c r="B670" s="2"/>
      <c r="C670" s="2"/>
      <c r="D670" s="2"/>
      <c r="E670" s="2"/>
      <c r="F670" s="2"/>
      <c r="H670" s="2"/>
    </row>
    <row r="671" spans="1:8" ht="13.5" customHeight="1" x14ac:dyDescent="0.25">
      <c r="A671" s="2"/>
      <c r="B671" s="2"/>
      <c r="C671" s="2"/>
      <c r="D671" s="2"/>
      <c r="E671" s="2"/>
      <c r="F671" s="2"/>
      <c r="H671" s="2"/>
    </row>
    <row r="672" spans="1:8" ht="13.5" customHeight="1" x14ac:dyDescent="0.25">
      <c r="A672" s="2"/>
      <c r="B672" s="2"/>
      <c r="C672" s="2"/>
      <c r="D672" s="2"/>
      <c r="E672" s="2"/>
      <c r="F672" s="2"/>
      <c r="H672" s="2"/>
    </row>
    <row r="673" spans="1:8" ht="13.5" customHeight="1" x14ac:dyDescent="0.25">
      <c r="A673" s="2"/>
      <c r="B673" s="2"/>
      <c r="C673" s="2"/>
      <c r="D673" s="2"/>
      <c r="E673" s="2"/>
      <c r="F673" s="2"/>
      <c r="H673" s="2"/>
    </row>
    <row r="674" spans="1:8" ht="13.5" customHeight="1" x14ac:dyDescent="0.25">
      <c r="A674" s="2"/>
      <c r="B674" s="2"/>
      <c r="C674" s="2"/>
      <c r="D674" s="2"/>
      <c r="E674" s="2"/>
      <c r="F674" s="2"/>
      <c r="H674" s="2"/>
    </row>
    <row r="675" spans="1:8" ht="13.5" customHeight="1" x14ac:dyDescent="0.25">
      <c r="A675" s="2"/>
      <c r="B675" s="2"/>
      <c r="C675" s="2"/>
      <c r="D675" s="2"/>
      <c r="E675" s="2"/>
      <c r="F675" s="2"/>
      <c r="H675" s="2"/>
    </row>
    <row r="676" spans="1:8" ht="13.5" customHeight="1" x14ac:dyDescent="0.25">
      <c r="A676" s="2"/>
      <c r="B676" s="2"/>
      <c r="C676" s="2"/>
      <c r="D676" s="2"/>
      <c r="E676" s="2"/>
      <c r="F676" s="2"/>
      <c r="H676" s="2"/>
    </row>
    <row r="677" spans="1:8" ht="13.5" customHeight="1" x14ac:dyDescent="0.25">
      <c r="A677" s="2"/>
      <c r="B677" s="2"/>
      <c r="C677" s="2"/>
      <c r="D677" s="2"/>
      <c r="E677" s="2"/>
      <c r="F677" s="2"/>
      <c r="H677" s="2"/>
    </row>
    <row r="678" spans="1:8" ht="13.5" customHeight="1" x14ac:dyDescent="0.25">
      <c r="A678" s="2"/>
      <c r="B678" s="2"/>
      <c r="C678" s="2"/>
      <c r="D678" s="2"/>
      <c r="E678" s="2"/>
      <c r="F678" s="2"/>
      <c r="H678" s="2"/>
    </row>
    <row r="679" spans="1:8" ht="13.5" customHeight="1" x14ac:dyDescent="0.25">
      <c r="A679" s="2"/>
      <c r="B679" s="2"/>
      <c r="C679" s="2"/>
      <c r="D679" s="2"/>
      <c r="E679" s="2"/>
      <c r="F679" s="2"/>
      <c r="H679" s="2"/>
    </row>
    <row r="680" spans="1:8" ht="13.5" customHeight="1" x14ac:dyDescent="0.25">
      <c r="A680" s="2"/>
      <c r="B680" s="2"/>
      <c r="C680" s="2"/>
      <c r="D680" s="2"/>
      <c r="E680" s="2"/>
      <c r="F680" s="2"/>
      <c r="H680" s="2"/>
    </row>
    <row r="681" spans="1:8" ht="13.5" customHeight="1" x14ac:dyDescent="0.25">
      <c r="A681" s="2"/>
      <c r="B681" s="2"/>
      <c r="C681" s="2"/>
      <c r="D681" s="2"/>
      <c r="E681" s="2"/>
      <c r="F681" s="2"/>
      <c r="H681" s="2"/>
    </row>
    <row r="682" spans="1:8" ht="13.5" customHeight="1" x14ac:dyDescent="0.25">
      <c r="A682" s="2"/>
      <c r="B682" s="2"/>
      <c r="C682" s="2"/>
      <c r="D682" s="2"/>
      <c r="E682" s="2"/>
      <c r="F682" s="2"/>
      <c r="H682" s="2"/>
    </row>
    <row r="683" spans="1:8" ht="13.5" customHeight="1" x14ac:dyDescent="0.25">
      <c r="A683" s="2"/>
      <c r="B683" s="2"/>
      <c r="C683" s="2"/>
      <c r="D683" s="2"/>
      <c r="E683" s="2"/>
      <c r="F683" s="2"/>
      <c r="H683" s="2"/>
    </row>
    <row r="684" spans="1:8" ht="13.5" customHeight="1" x14ac:dyDescent="0.25">
      <c r="A684" s="2"/>
      <c r="B684" s="2"/>
      <c r="C684" s="2"/>
      <c r="D684" s="2"/>
      <c r="E684" s="2"/>
      <c r="F684" s="2"/>
      <c r="H684" s="2"/>
    </row>
    <row r="685" spans="1:8" ht="13.5" customHeight="1" x14ac:dyDescent="0.25">
      <c r="A685" s="2"/>
      <c r="B685" s="2"/>
      <c r="C685" s="2"/>
      <c r="D685" s="2"/>
      <c r="E685" s="2"/>
      <c r="F685" s="2"/>
      <c r="H685" s="2"/>
    </row>
    <row r="686" spans="1:8" ht="13.5" customHeight="1" x14ac:dyDescent="0.25">
      <c r="A686" s="2"/>
      <c r="B686" s="2"/>
      <c r="C686" s="2"/>
      <c r="D686" s="2"/>
      <c r="E686" s="2"/>
      <c r="F686" s="2"/>
      <c r="H686" s="2"/>
    </row>
    <row r="687" spans="1:8" ht="13.5" customHeight="1" x14ac:dyDescent="0.25">
      <c r="A687" s="2"/>
      <c r="B687" s="2"/>
      <c r="C687" s="2"/>
      <c r="D687" s="2"/>
      <c r="E687" s="2"/>
      <c r="F687" s="2"/>
      <c r="H687" s="2"/>
    </row>
    <row r="688" spans="1:8" ht="13.5" customHeight="1" x14ac:dyDescent="0.25">
      <c r="A688" s="2"/>
      <c r="B688" s="2"/>
      <c r="C688" s="2"/>
      <c r="D688" s="2"/>
      <c r="E688" s="2"/>
      <c r="F688" s="2"/>
      <c r="H688" s="2"/>
    </row>
    <row r="689" spans="1:8" ht="13.5" customHeight="1" x14ac:dyDescent="0.25">
      <c r="A689" s="2"/>
      <c r="B689" s="2"/>
      <c r="C689" s="2"/>
      <c r="D689" s="2"/>
      <c r="E689" s="2"/>
      <c r="F689" s="2"/>
      <c r="H689" s="2"/>
    </row>
    <row r="690" spans="1:8" ht="13.5" customHeight="1" x14ac:dyDescent="0.25">
      <c r="A690" s="2"/>
      <c r="B690" s="2"/>
      <c r="C690" s="2"/>
      <c r="D690" s="2"/>
      <c r="E690" s="2"/>
      <c r="F690" s="2"/>
      <c r="H690" s="2"/>
    </row>
    <row r="691" spans="1:8" ht="13.5" customHeight="1" x14ac:dyDescent="0.25">
      <c r="A691" s="2"/>
      <c r="B691" s="2"/>
      <c r="C691" s="2"/>
      <c r="D691" s="2"/>
      <c r="E691" s="2"/>
      <c r="F691" s="2"/>
      <c r="H691" s="2"/>
    </row>
    <row r="692" spans="1:8" ht="13.5" customHeight="1" x14ac:dyDescent="0.25">
      <c r="A692" s="2"/>
      <c r="B692" s="2"/>
      <c r="C692" s="2"/>
      <c r="D692" s="2"/>
      <c r="E692" s="2"/>
      <c r="F692" s="2"/>
      <c r="H692" s="2"/>
    </row>
    <row r="693" spans="1:8" ht="13.5" customHeight="1" x14ac:dyDescent="0.25">
      <c r="A693" s="2"/>
      <c r="B693" s="2"/>
      <c r="C693" s="2"/>
      <c r="D693" s="2"/>
      <c r="E693" s="2"/>
      <c r="F693" s="2"/>
      <c r="H693" s="2"/>
    </row>
    <row r="694" spans="1:8" ht="13.5" customHeight="1" x14ac:dyDescent="0.25">
      <c r="A694" s="2"/>
      <c r="B694" s="2"/>
      <c r="C694" s="2"/>
      <c r="D694" s="2"/>
      <c r="E694" s="2"/>
      <c r="F694" s="2"/>
      <c r="H694" s="2"/>
    </row>
    <row r="695" spans="1:8" ht="13.5" customHeight="1" x14ac:dyDescent="0.25">
      <c r="A695" s="2"/>
      <c r="B695" s="2"/>
      <c r="C695" s="2"/>
      <c r="D695" s="2"/>
      <c r="E695" s="2"/>
      <c r="F695" s="2"/>
      <c r="H695" s="2"/>
    </row>
    <row r="696" spans="1:8" ht="13.5" customHeight="1" x14ac:dyDescent="0.25">
      <c r="A696" s="2"/>
      <c r="B696" s="2"/>
      <c r="C696" s="2"/>
      <c r="D696" s="2"/>
      <c r="E696" s="2"/>
      <c r="F696" s="2"/>
      <c r="H696" s="2"/>
    </row>
    <row r="697" spans="1:8" ht="13.5" customHeight="1" x14ac:dyDescent="0.25">
      <c r="A697" s="2"/>
      <c r="B697" s="2"/>
      <c r="C697" s="2"/>
      <c r="D697" s="2"/>
      <c r="E697" s="2"/>
      <c r="F697" s="2"/>
      <c r="H697" s="2"/>
    </row>
    <row r="698" spans="1:8" ht="13.5" customHeight="1" x14ac:dyDescent="0.25">
      <c r="A698" s="2"/>
      <c r="B698" s="2"/>
      <c r="C698" s="2"/>
      <c r="D698" s="2"/>
      <c r="E698" s="2"/>
      <c r="F698" s="2"/>
      <c r="H698" s="2"/>
    </row>
    <row r="699" spans="1:8" ht="13.5" customHeight="1" x14ac:dyDescent="0.25">
      <c r="A699" s="2"/>
      <c r="B699" s="2"/>
      <c r="C699" s="2"/>
      <c r="D699" s="2"/>
      <c r="E699" s="2"/>
      <c r="F699" s="2"/>
      <c r="H699" s="2"/>
    </row>
    <row r="700" spans="1:8" ht="13.5" customHeight="1" x14ac:dyDescent="0.25">
      <c r="A700" s="2"/>
      <c r="B700" s="2"/>
      <c r="C700" s="2"/>
      <c r="D700" s="2"/>
      <c r="E700" s="2"/>
      <c r="F700" s="2"/>
      <c r="H700" s="2"/>
    </row>
    <row r="701" spans="1:8" ht="13.5" customHeight="1" x14ac:dyDescent="0.25">
      <c r="A701" s="2"/>
      <c r="B701" s="2"/>
      <c r="C701" s="2"/>
      <c r="D701" s="2"/>
      <c r="E701" s="2"/>
      <c r="F701" s="2"/>
      <c r="H701" s="2"/>
    </row>
    <row r="702" spans="1:8" ht="13.5" customHeight="1" x14ac:dyDescent="0.25">
      <c r="A702" s="2"/>
      <c r="B702" s="2"/>
      <c r="C702" s="2"/>
      <c r="D702" s="2"/>
      <c r="E702" s="2"/>
      <c r="F702" s="2"/>
      <c r="H702" s="2"/>
    </row>
    <row r="703" spans="1:8" ht="13.5" customHeight="1" x14ac:dyDescent="0.25">
      <c r="A703" s="2"/>
      <c r="B703" s="2"/>
      <c r="C703" s="2"/>
      <c r="D703" s="2"/>
      <c r="E703" s="2"/>
      <c r="F703" s="2"/>
      <c r="H703" s="2"/>
    </row>
    <row r="704" spans="1:8" ht="13.5" customHeight="1" x14ac:dyDescent="0.25">
      <c r="A704" s="2"/>
      <c r="B704" s="2"/>
      <c r="C704" s="2"/>
      <c r="D704" s="2"/>
      <c r="E704" s="2"/>
      <c r="F704" s="2"/>
      <c r="H704" s="2"/>
    </row>
    <row r="705" spans="1:8" ht="13.5" customHeight="1" x14ac:dyDescent="0.25">
      <c r="A705" s="2"/>
      <c r="B705" s="2"/>
      <c r="C705" s="2"/>
      <c r="D705" s="2"/>
      <c r="E705" s="2"/>
      <c r="F705" s="2"/>
      <c r="H705" s="2"/>
    </row>
    <row r="706" spans="1:8" ht="13.5" customHeight="1" x14ac:dyDescent="0.25">
      <c r="A706" s="2"/>
      <c r="B706" s="2"/>
      <c r="C706" s="2"/>
      <c r="D706" s="2"/>
      <c r="E706" s="2"/>
      <c r="F706" s="2"/>
      <c r="H706" s="2"/>
    </row>
    <row r="707" spans="1:8" ht="13.5" customHeight="1" x14ac:dyDescent="0.25">
      <c r="A707" s="2"/>
      <c r="B707" s="2"/>
      <c r="C707" s="2"/>
      <c r="D707" s="2"/>
      <c r="E707" s="2"/>
      <c r="F707" s="2"/>
      <c r="H707" s="2"/>
    </row>
    <row r="708" spans="1:8" ht="13.5" customHeight="1" x14ac:dyDescent="0.25">
      <c r="A708" s="2"/>
      <c r="B708" s="2"/>
      <c r="C708" s="2"/>
      <c r="D708" s="2"/>
      <c r="E708" s="2"/>
      <c r="F708" s="2"/>
      <c r="H708" s="2"/>
    </row>
    <row r="709" spans="1:8" ht="13.5" customHeight="1" x14ac:dyDescent="0.25">
      <c r="A709" s="2"/>
      <c r="B709" s="2"/>
      <c r="C709" s="2"/>
      <c r="D709" s="2"/>
      <c r="E709" s="2"/>
      <c r="F709" s="2"/>
      <c r="H709" s="2"/>
    </row>
    <row r="710" spans="1:8" ht="13.5" customHeight="1" x14ac:dyDescent="0.25">
      <c r="A710" s="2"/>
      <c r="B710" s="2"/>
      <c r="C710" s="2"/>
      <c r="D710" s="2"/>
      <c r="E710" s="2"/>
      <c r="F710" s="2"/>
      <c r="H710" s="2"/>
    </row>
    <row r="711" spans="1:8" ht="13.5" customHeight="1" x14ac:dyDescent="0.25">
      <c r="A711" s="2"/>
      <c r="B711" s="2"/>
      <c r="C711" s="2"/>
      <c r="D711" s="2"/>
      <c r="E711" s="2"/>
      <c r="F711" s="2"/>
      <c r="H711" s="2"/>
    </row>
    <row r="712" spans="1:8" ht="13.5" customHeight="1" x14ac:dyDescent="0.25">
      <c r="A712" s="2"/>
      <c r="B712" s="2"/>
      <c r="C712" s="2"/>
      <c r="D712" s="2"/>
      <c r="E712" s="2"/>
      <c r="F712" s="2"/>
      <c r="H712" s="2"/>
    </row>
    <row r="713" spans="1:8" ht="13.5" customHeight="1" x14ac:dyDescent="0.25">
      <c r="A713" s="2"/>
      <c r="B713" s="2"/>
      <c r="C713" s="2"/>
      <c r="D713" s="2"/>
      <c r="E713" s="2"/>
      <c r="F713" s="2"/>
      <c r="H713" s="2"/>
    </row>
    <row r="714" spans="1:8" ht="13.5" customHeight="1" x14ac:dyDescent="0.25">
      <c r="A714" s="2"/>
      <c r="B714" s="2"/>
      <c r="C714" s="2"/>
      <c r="D714" s="2"/>
      <c r="E714" s="2"/>
      <c r="F714" s="2"/>
      <c r="H714" s="2"/>
    </row>
    <row r="715" spans="1:8" ht="13.5" customHeight="1" x14ac:dyDescent="0.25">
      <c r="A715" s="2"/>
      <c r="B715" s="2"/>
      <c r="C715" s="2"/>
      <c r="D715" s="2"/>
      <c r="E715" s="2"/>
      <c r="F715" s="2"/>
      <c r="H715" s="2"/>
    </row>
    <row r="716" spans="1:8" ht="13.5" customHeight="1" x14ac:dyDescent="0.25">
      <c r="A716" s="2"/>
      <c r="B716" s="2"/>
      <c r="C716" s="2"/>
      <c r="D716" s="2"/>
      <c r="E716" s="2"/>
      <c r="F716" s="2"/>
      <c r="H716" s="2"/>
    </row>
    <row r="717" spans="1:8" ht="13.5" customHeight="1" x14ac:dyDescent="0.25">
      <c r="A717" s="2"/>
      <c r="B717" s="2"/>
      <c r="C717" s="2"/>
      <c r="D717" s="2"/>
      <c r="E717" s="2"/>
      <c r="F717" s="2"/>
      <c r="H717" s="2"/>
    </row>
    <row r="718" spans="1:8" ht="13.5" customHeight="1" x14ac:dyDescent="0.25">
      <c r="A718" s="2"/>
      <c r="B718" s="2"/>
      <c r="C718" s="2"/>
      <c r="D718" s="2"/>
      <c r="E718" s="2"/>
      <c r="F718" s="2"/>
      <c r="H718" s="2"/>
    </row>
    <row r="719" spans="1:8" ht="13.5" customHeight="1" x14ac:dyDescent="0.25">
      <c r="A719" s="2"/>
      <c r="B719" s="2"/>
      <c r="C719" s="2"/>
      <c r="D719" s="2"/>
      <c r="E719" s="2"/>
      <c r="F719" s="2"/>
      <c r="H719" s="2"/>
    </row>
    <row r="720" spans="1:8" ht="13.5" customHeight="1" x14ac:dyDescent="0.25">
      <c r="A720" s="2"/>
      <c r="B720" s="2"/>
      <c r="C720" s="2"/>
      <c r="D720" s="2"/>
      <c r="E720" s="2"/>
      <c r="F720" s="2"/>
      <c r="H720" s="2"/>
    </row>
    <row r="721" spans="1:8" ht="13.5" customHeight="1" x14ac:dyDescent="0.25">
      <c r="A721" s="2"/>
      <c r="B721" s="2"/>
      <c r="C721" s="2"/>
      <c r="D721" s="2"/>
      <c r="E721" s="2"/>
      <c r="F721" s="2"/>
      <c r="H721" s="2"/>
    </row>
    <row r="722" spans="1:8" ht="13.5" customHeight="1" x14ac:dyDescent="0.25">
      <c r="A722" s="2"/>
      <c r="B722" s="2"/>
      <c r="C722" s="2"/>
      <c r="D722" s="2"/>
      <c r="E722" s="2"/>
      <c r="F722" s="2"/>
      <c r="H722" s="2"/>
    </row>
    <row r="723" spans="1:8" ht="13.5" customHeight="1" x14ac:dyDescent="0.25">
      <c r="A723" s="2"/>
      <c r="B723" s="2"/>
      <c r="C723" s="2"/>
      <c r="D723" s="2"/>
      <c r="E723" s="2"/>
      <c r="F723" s="2"/>
      <c r="H723" s="2"/>
    </row>
    <row r="724" spans="1:8" ht="13.5" customHeight="1" x14ac:dyDescent="0.25">
      <c r="A724" s="2"/>
      <c r="B724" s="2"/>
      <c r="C724" s="2"/>
      <c r="D724" s="2"/>
      <c r="E724" s="2"/>
      <c r="F724" s="2"/>
      <c r="H724" s="2"/>
    </row>
    <row r="725" spans="1:8" ht="13.5" customHeight="1" x14ac:dyDescent="0.25">
      <c r="A725" s="2"/>
      <c r="B725" s="2"/>
      <c r="C725" s="2"/>
      <c r="D725" s="2"/>
      <c r="E725" s="2"/>
      <c r="F725" s="2"/>
      <c r="H725" s="2"/>
    </row>
    <row r="726" spans="1:8" ht="13.5" customHeight="1" x14ac:dyDescent="0.25">
      <c r="A726" s="2"/>
      <c r="B726" s="2"/>
      <c r="C726" s="2"/>
      <c r="D726" s="2"/>
      <c r="E726" s="2"/>
      <c r="F726" s="2"/>
      <c r="H726" s="2"/>
    </row>
    <row r="727" spans="1:8" ht="13.5" customHeight="1" x14ac:dyDescent="0.25">
      <c r="A727" s="2"/>
      <c r="B727" s="2"/>
      <c r="C727" s="2"/>
      <c r="D727" s="2"/>
      <c r="E727" s="2"/>
      <c r="F727" s="2"/>
      <c r="H727" s="2"/>
    </row>
    <row r="728" spans="1:8" ht="13.5" customHeight="1" x14ac:dyDescent="0.25">
      <c r="A728" s="2"/>
      <c r="B728" s="2"/>
      <c r="C728" s="2"/>
      <c r="D728" s="2"/>
      <c r="E728" s="2"/>
      <c r="F728" s="2"/>
      <c r="H728" s="2"/>
    </row>
    <row r="729" spans="1:8" ht="13.5" customHeight="1" x14ac:dyDescent="0.25">
      <c r="A729" s="2"/>
      <c r="B729" s="2"/>
      <c r="C729" s="2"/>
      <c r="D729" s="2"/>
      <c r="E729" s="2"/>
      <c r="F729" s="2"/>
      <c r="H729" s="2"/>
    </row>
    <row r="730" spans="1:8" ht="13.5" customHeight="1" x14ac:dyDescent="0.25">
      <c r="A730" s="2"/>
      <c r="B730" s="2"/>
      <c r="C730" s="2"/>
      <c r="D730" s="2"/>
      <c r="E730" s="2"/>
      <c r="F730" s="2"/>
      <c r="H730" s="2"/>
    </row>
    <row r="731" spans="1:8" ht="13.5" customHeight="1" x14ac:dyDescent="0.25">
      <c r="A731" s="2"/>
      <c r="B731" s="2"/>
      <c r="C731" s="2"/>
      <c r="D731" s="2"/>
      <c r="E731" s="2"/>
      <c r="F731" s="2"/>
      <c r="H731" s="2"/>
    </row>
    <row r="732" spans="1:8" ht="13.5" customHeight="1" x14ac:dyDescent="0.25">
      <c r="A732" s="2"/>
      <c r="B732" s="2"/>
      <c r="C732" s="2"/>
      <c r="D732" s="2"/>
      <c r="E732" s="2"/>
      <c r="F732" s="2"/>
      <c r="H732" s="2"/>
    </row>
    <row r="733" spans="1:8" ht="13.5" customHeight="1" x14ac:dyDescent="0.25">
      <c r="A733" s="2"/>
      <c r="B733" s="2"/>
      <c r="C733" s="2"/>
      <c r="D733" s="2"/>
      <c r="E733" s="2"/>
      <c r="F733" s="2"/>
      <c r="H733" s="2"/>
    </row>
    <row r="734" spans="1:8" ht="13.5" customHeight="1" x14ac:dyDescent="0.25">
      <c r="A734" s="2"/>
      <c r="B734" s="2"/>
      <c r="C734" s="2"/>
      <c r="D734" s="2"/>
      <c r="E734" s="2"/>
      <c r="F734" s="2"/>
      <c r="H734" s="2"/>
    </row>
    <row r="735" spans="1:8" ht="13.5" customHeight="1" x14ac:dyDescent="0.25">
      <c r="A735" s="2"/>
      <c r="B735" s="2"/>
      <c r="C735" s="2"/>
      <c r="D735" s="2"/>
      <c r="E735" s="2"/>
      <c r="F735" s="2"/>
      <c r="H735" s="2"/>
    </row>
    <row r="736" spans="1:8" ht="13.5" customHeight="1" x14ac:dyDescent="0.25">
      <c r="A736" s="2"/>
      <c r="B736" s="2"/>
      <c r="C736" s="2"/>
      <c r="D736" s="2"/>
      <c r="E736" s="2"/>
      <c r="F736" s="2"/>
      <c r="H736" s="2"/>
    </row>
    <row r="737" spans="1:8" ht="13.5" customHeight="1" x14ac:dyDescent="0.25">
      <c r="A737" s="2"/>
      <c r="B737" s="2"/>
      <c r="C737" s="2"/>
      <c r="D737" s="2"/>
      <c r="E737" s="2"/>
      <c r="F737" s="2"/>
      <c r="H737" s="2"/>
    </row>
    <row r="738" spans="1:8" ht="13.5" customHeight="1" x14ac:dyDescent="0.25">
      <c r="A738" s="2"/>
      <c r="B738" s="2"/>
      <c r="C738" s="2"/>
      <c r="D738" s="2"/>
      <c r="E738" s="2"/>
      <c r="F738" s="2"/>
      <c r="H738" s="2"/>
    </row>
    <row r="739" spans="1:8" ht="13.5" customHeight="1" x14ac:dyDescent="0.25">
      <c r="A739" s="2"/>
      <c r="B739" s="2"/>
      <c r="C739" s="2"/>
      <c r="D739" s="2"/>
      <c r="E739" s="2"/>
      <c r="F739" s="2"/>
      <c r="H739" s="2"/>
    </row>
    <row r="740" spans="1:8" ht="13.5" customHeight="1" x14ac:dyDescent="0.25">
      <c r="A740" s="2"/>
      <c r="B740" s="2"/>
      <c r="C740" s="2"/>
      <c r="D740" s="2"/>
      <c r="E740" s="2"/>
      <c r="F740" s="2"/>
      <c r="H740" s="2"/>
    </row>
    <row r="741" spans="1:8" ht="13.5" customHeight="1" x14ac:dyDescent="0.25">
      <c r="A741" s="2"/>
      <c r="B741" s="2"/>
      <c r="C741" s="2"/>
      <c r="D741" s="2"/>
      <c r="E741" s="2"/>
      <c r="F741" s="2"/>
      <c r="H741" s="2"/>
    </row>
    <row r="742" spans="1:8" ht="13.5" customHeight="1" x14ac:dyDescent="0.25">
      <c r="A742" s="2"/>
      <c r="B742" s="2"/>
      <c r="C742" s="2"/>
      <c r="D742" s="2"/>
      <c r="E742" s="2"/>
      <c r="F742" s="2"/>
      <c r="H742" s="2"/>
    </row>
    <row r="743" spans="1:8" ht="13.5" customHeight="1" x14ac:dyDescent="0.25">
      <c r="A743" s="2"/>
      <c r="B743" s="2"/>
      <c r="C743" s="2"/>
      <c r="D743" s="2"/>
      <c r="E743" s="2"/>
      <c r="F743" s="2"/>
      <c r="H743" s="2"/>
    </row>
    <row r="744" spans="1:8" ht="13.5" customHeight="1" x14ac:dyDescent="0.25">
      <c r="A744" s="2"/>
      <c r="B744" s="2"/>
      <c r="C744" s="2"/>
      <c r="D744" s="2"/>
      <c r="E744" s="2"/>
      <c r="F744" s="2"/>
      <c r="H744" s="2"/>
    </row>
    <row r="745" spans="1:8" ht="13.5" customHeight="1" x14ac:dyDescent="0.25">
      <c r="A745" s="2"/>
      <c r="B745" s="2"/>
      <c r="C745" s="2"/>
      <c r="D745" s="2"/>
      <c r="E745" s="2"/>
      <c r="F745" s="2"/>
      <c r="H745" s="2"/>
    </row>
    <row r="746" spans="1:8" ht="13.5" customHeight="1" x14ac:dyDescent="0.25">
      <c r="A746" s="2"/>
      <c r="B746" s="2"/>
      <c r="C746" s="2"/>
      <c r="D746" s="2"/>
      <c r="E746" s="2"/>
      <c r="F746" s="2"/>
      <c r="H746" s="2"/>
    </row>
    <row r="747" spans="1:8" ht="13.5" customHeight="1" x14ac:dyDescent="0.25">
      <c r="A747" s="2"/>
      <c r="B747" s="2"/>
      <c r="C747" s="2"/>
      <c r="D747" s="2"/>
      <c r="E747" s="2"/>
      <c r="F747" s="2"/>
      <c r="H747" s="2"/>
    </row>
    <row r="748" spans="1:8" ht="13.5" customHeight="1" x14ac:dyDescent="0.25">
      <c r="A748" s="2"/>
      <c r="B748" s="2"/>
      <c r="C748" s="2"/>
      <c r="D748" s="2"/>
      <c r="E748" s="2"/>
      <c r="F748" s="2"/>
      <c r="H748" s="2"/>
    </row>
    <row r="749" spans="1:8" ht="13.5" customHeight="1" x14ac:dyDescent="0.25">
      <c r="A749" s="2"/>
      <c r="B749" s="2"/>
      <c r="C749" s="2"/>
      <c r="D749" s="2"/>
      <c r="E749" s="2"/>
      <c r="F749" s="2"/>
      <c r="H749" s="2"/>
    </row>
    <row r="750" spans="1:8" ht="13.5" customHeight="1" x14ac:dyDescent="0.25">
      <c r="A750" s="2"/>
      <c r="B750" s="2"/>
      <c r="C750" s="2"/>
      <c r="D750" s="2"/>
      <c r="E750" s="2"/>
      <c r="F750" s="2"/>
      <c r="H750" s="2"/>
    </row>
    <row r="751" spans="1:8" ht="13.5" customHeight="1" x14ac:dyDescent="0.25">
      <c r="A751" s="2"/>
      <c r="B751" s="2"/>
      <c r="C751" s="2"/>
      <c r="D751" s="2"/>
      <c r="E751" s="2"/>
      <c r="F751" s="2"/>
      <c r="H751" s="2"/>
    </row>
    <row r="752" spans="1:8" ht="13.5" customHeight="1" x14ac:dyDescent="0.25">
      <c r="A752" s="2"/>
      <c r="B752" s="2"/>
      <c r="C752" s="2"/>
      <c r="D752" s="2"/>
      <c r="E752" s="2"/>
      <c r="F752" s="2"/>
      <c r="H752" s="2"/>
    </row>
    <row r="753" spans="1:8" ht="13.5" customHeight="1" x14ac:dyDescent="0.25">
      <c r="A753" s="2"/>
      <c r="B753" s="2"/>
      <c r="C753" s="2"/>
      <c r="D753" s="2"/>
      <c r="E753" s="2"/>
      <c r="F753" s="2"/>
      <c r="H753" s="2"/>
    </row>
    <row r="754" spans="1:8" ht="13.5" customHeight="1" x14ac:dyDescent="0.25">
      <c r="A754" s="2"/>
      <c r="B754" s="2"/>
      <c r="C754" s="2"/>
      <c r="D754" s="2"/>
      <c r="E754" s="2"/>
      <c r="F754" s="2"/>
      <c r="H754" s="2"/>
    </row>
    <row r="755" spans="1:8" ht="13.5" customHeight="1" x14ac:dyDescent="0.25">
      <c r="A755" s="2"/>
      <c r="B755" s="2"/>
      <c r="C755" s="2"/>
      <c r="D755" s="2"/>
      <c r="E755" s="2"/>
      <c r="F755" s="2"/>
      <c r="H755" s="2"/>
    </row>
    <row r="756" spans="1:8" ht="13.5" customHeight="1" x14ac:dyDescent="0.25">
      <c r="A756" s="2"/>
      <c r="B756" s="2"/>
      <c r="C756" s="2"/>
      <c r="D756" s="2"/>
      <c r="E756" s="2"/>
      <c r="F756" s="2"/>
      <c r="H756" s="2"/>
    </row>
    <row r="757" spans="1:8" ht="13.5" customHeight="1" x14ac:dyDescent="0.25">
      <c r="A757" s="2"/>
      <c r="B757" s="2"/>
      <c r="C757" s="2"/>
      <c r="D757" s="2"/>
      <c r="E757" s="2"/>
      <c r="F757" s="2"/>
      <c r="H757" s="2"/>
    </row>
    <row r="758" spans="1:8" ht="13.5" customHeight="1" x14ac:dyDescent="0.25">
      <c r="A758" s="2"/>
      <c r="B758" s="2"/>
      <c r="C758" s="2"/>
      <c r="D758" s="2"/>
      <c r="E758" s="2"/>
      <c r="F758" s="2"/>
      <c r="H758" s="2"/>
    </row>
    <row r="759" spans="1:8" ht="13.5" customHeight="1" x14ac:dyDescent="0.25">
      <c r="A759" s="2"/>
      <c r="B759" s="2"/>
      <c r="C759" s="2"/>
      <c r="D759" s="2"/>
      <c r="E759" s="2"/>
      <c r="F759" s="2"/>
      <c r="H759" s="2"/>
    </row>
    <row r="760" spans="1:8" ht="13.5" customHeight="1" x14ac:dyDescent="0.25">
      <c r="A760" s="2"/>
      <c r="B760" s="2"/>
      <c r="C760" s="2"/>
      <c r="D760" s="2"/>
      <c r="E760" s="2"/>
      <c r="F760" s="2"/>
      <c r="H760" s="2"/>
    </row>
    <row r="761" spans="1:8" ht="13.5" customHeight="1" x14ac:dyDescent="0.25">
      <c r="A761" s="2"/>
      <c r="B761" s="2"/>
      <c r="C761" s="2"/>
      <c r="D761" s="2"/>
      <c r="E761" s="2"/>
      <c r="F761" s="2"/>
      <c r="H761" s="2"/>
    </row>
    <row r="762" spans="1:8" ht="13.5" customHeight="1" x14ac:dyDescent="0.25">
      <c r="A762" s="2"/>
      <c r="B762" s="2"/>
      <c r="C762" s="2"/>
      <c r="D762" s="2"/>
      <c r="E762" s="2"/>
      <c r="F762" s="2"/>
      <c r="H762" s="2"/>
    </row>
    <row r="763" spans="1:8" ht="13.5" customHeight="1" x14ac:dyDescent="0.25">
      <c r="A763" s="2"/>
      <c r="B763" s="2"/>
      <c r="C763" s="2"/>
      <c r="D763" s="2"/>
      <c r="E763" s="2"/>
      <c r="F763" s="2"/>
      <c r="H763" s="2"/>
    </row>
    <row r="764" spans="1:8" ht="13.5" customHeight="1" x14ac:dyDescent="0.25">
      <c r="A764" s="2"/>
      <c r="B764" s="2"/>
      <c r="C764" s="2"/>
      <c r="D764" s="2"/>
      <c r="E764" s="2"/>
      <c r="F764" s="2"/>
      <c r="H764" s="2"/>
    </row>
    <row r="765" spans="1:8" ht="13.5" customHeight="1" x14ac:dyDescent="0.25">
      <c r="A765" s="2"/>
      <c r="B765" s="2"/>
      <c r="C765" s="2"/>
      <c r="D765" s="2"/>
      <c r="E765" s="2"/>
      <c r="F765" s="2"/>
      <c r="H765" s="2"/>
    </row>
    <row r="766" spans="1:8" ht="13.5" customHeight="1" x14ac:dyDescent="0.25">
      <c r="A766" s="2"/>
      <c r="B766" s="2"/>
      <c r="C766" s="2"/>
      <c r="D766" s="2"/>
      <c r="E766" s="2"/>
      <c r="F766" s="2"/>
      <c r="H766" s="2"/>
    </row>
    <row r="767" spans="1:8" ht="13.5" customHeight="1" x14ac:dyDescent="0.25">
      <c r="A767" s="2"/>
      <c r="B767" s="2"/>
      <c r="C767" s="2"/>
      <c r="D767" s="2"/>
      <c r="E767" s="2"/>
      <c r="F767" s="2"/>
      <c r="H767" s="2"/>
    </row>
    <row r="768" spans="1:8" ht="13.5" customHeight="1" x14ac:dyDescent="0.25">
      <c r="A768" s="2"/>
      <c r="B768" s="2"/>
      <c r="C768" s="2"/>
      <c r="D768" s="2"/>
      <c r="E768" s="2"/>
      <c r="F768" s="2"/>
      <c r="H768" s="2"/>
    </row>
    <row r="769" spans="1:8" ht="13.5" customHeight="1" x14ac:dyDescent="0.25">
      <c r="A769" s="2"/>
      <c r="B769" s="2"/>
      <c r="C769" s="2"/>
      <c r="D769" s="2"/>
      <c r="E769" s="2"/>
      <c r="F769" s="2"/>
      <c r="H769" s="2"/>
    </row>
    <row r="770" spans="1:8" ht="13.5" customHeight="1" x14ac:dyDescent="0.25">
      <c r="A770" s="2"/>
      <c r="B770" s="2"/>
      <c r="C770" s="2"/>
      <c r="D770" s="2"/>
      <c r="E770" s="2"/>
      <c r="F770" s="2"/>
      <c r="H770" s="2"/>
    </row>
    <row r="771" spans="1:8" ht="13.5" customHeight="1" x14ac:dyDescent="0.25">
      <c r="A771" s="2"/>
      <c r="B771" s="2"/>
      <c r="C771" s="2"/>
      <c r="D771" s="2"/>
      <c r="E771" s="2"/>
      <c r="F771" s="2"/>
      <c r="H771" s="2"/>
    </row>
    <row r="772" spans="1:8" ht="13.5" customHeight="1" x14ac:dyDescent="0.25">
      <c r="A772" s="2"/>
      <c r="B772" s="2"/>
      <c r="C772" s="2"/>
      <c r="D772" s="2"/>
      <c r="E772" s="2"/>
      <c r="F772" s="2"/>
      <c r="H772" s="2"/>
    </row>
    <row r="773" spans="1:8" ht="13.5" customHeight="1" x14ac:dyDescent="0.25">
      <c r="A773" s="2"/>
      <c r="B773" s="2"/>
      <c r="C773" s="2"/>
      <c r="D773" s="2"/>
      <c r="E773" s="2"/>
      <c r="F773" s="2"/>
      <c r="H773" s="2"/>
    </row>
    <row r="774" spans="1:8" ht="13.5" customHeight="1" x14ac:dyDescent="0.25">
      <c r="A774" s="2"/>
      <c r="B774" s="2"/>
      <c r="C774" s="2"/>
      <c r="D774" s="2"/>
      <c r="E774" s="2"/>
      <c r="F774" s="2"/>
      <c r="H774" s="2"/>
    </row>
    <row r="775" spans="1:8" ht="13.5" customHeight="1" x14ac:dyDescent="0.25">
      <c r="A775" s="2"/>
      <c r="B775" s="2"/>
      <c r="C775" s="2"/>
      <c r="D775" s="2"/>
      <c r="E775" s="2"/>
      <c r="F775" s="2"/>
      <c r="H775" s="2"/>
    </row>
    <row r="776" spans="1:8" ht="13.5" customHeight="1" x14ac:dyDescent="0.25">
      <c r="A776" s="2"/>
      <c r="B776" s="2"/>
      <c r="C776" s="2"/>
      <c r="D776" s="2"/>
      <c r="E776" s="2"/>
      <c r="F776" s="2"/>
      <c r="H776" s="2"/>
    </row>
    <row r="777" spans="1:8" ht="13.5" customHeight="1" x14ac:dyDescent="0.25">
      <c r="A777" s="2"/>
      <c r="B777" s="2"/>
      <c r="C777" s="2"/>
      <c r="D777" s="2"/>
      <c r="E777" s="2"/>
      <c r="F777" s="2"/>
      <c r="H777" s="2"/>
    </row>
    <row r="778" spans="1:8" ht="13.5" customHeight="1" x14ac:dyDescent="0.25">
      <c r="A778" s="2"/>
      <c r="B778" s="2"/>
      <c r="C778" s="2"/>
      <c r="D778" s="2"/>
      <c r="E778" s="2"/>
      <c r="F778" s="2"/>
      <c r="H778" s="2"/>
    </row>
    <row r="779" spans="1:8" ht="13.5" customHeight="1" x14ac:dyDescent="0.25">
      <c r="A779" s="2"/>
      <c r="B779" s="2"/>
      <c r="C779" s="2"/>
      <c r="D779" s="2"/>
      <c r="E779" s="2"/>
      <c r="F779" s="2"/>
      <c r="H779" s="2"/>
    </row>
    <row r="780" spans="1:8" ht="13.5" customHeight="1" x14ac:dyDescent="0.25">
      <c r="A780" s="2"/>
      <c r="B780" s="2"/>
      <c r="C780" s="2"/>
      <c r="D780" s="2"/>
      <c r="E780" s="2"/>
      <c r="F780" s="2"/>
      <c r="H780" s="2"/>
    </row>
    <row r="781" spans="1:8" ht="13.5" customHeight="1" x14ac:dyDescent="0.25">
      <c r="A781" s="2"/>
      <c r="B781" s="2"/>
      <c r="C781" s="2"/>
      <c r="D781" s="2"/>
      <c r="E781" s="2"/>
      <c r="F781" s="2"/>
      <c r="H781" s="2"/>
    </row>
    <row r="782" spans="1:8" ht="13.5" customHeight="1" x14ac:dyDescent="0.25">
      <c r="A782" s="2"/>
      <c r="B782" s="2"/>
      <c r="C782" s="2"/>
      <c r="D782" s="2"/>
      <c r="E782" s="2"/>
      <c r="F782" s="2"/>
      <c r="H782" s="2"/>
    </row>
    <row r="783" spans="1:8" ht="13.5" customHeight="1" x14ac:dyDescent="0.25">
      <c r="A783" s="2"/>
      <c r="B783" s="2"/>
      <c r="C783" s="2"/>
      <c r="D783" s="2"/>
      <c r="E783" s="2"/>
      <c r="F783" s="2"/>
      <c r="H783" s="2"/>
    </row>
    <row r="784" spans="1:8" ht="13.5" customHeight="1" x14ac:dyDescent="0.25">
      <c r="A784" s="2"/>
      <c r="B784" s="2"/>
      <c r="C784" s="2"/>
      <c r="D784" s="2"/>
      <c r="E784" s="2"/>
      <c r="F784" s="2"/>
      <c r="H784" s="2"/>
    </row>
    <row r="785" spans="1:8" ht="13.5" customHeight="1" x14ac:dyDescent="0.25">
      <c r="A785" s="2"/>
      <c r="B785" s="2"/>
      <c r="C785" s="2"/>
      <c r="D785" s="2"/>
      <c r="E785" s="2"/>
      <c r="F785" s="2"/>
      <c r="H785" s="2"/>
    </row>
    <row r="786" spans="1:8" ht="13.5" customHeight="1" x14ac:dyDescent="0.25">
      <c r="A786" s="2"/>
      <c r="B786" s="2"/>
      <c r="C786" s="2"/>
      <c r="D786" s="2"/>
      <c r="E786" s="2"/>
      <c r="F786" s="2"/>
      <c r="H786" s="2"/>
    </row>
    <row r="787" spans="1:8" ht="13.5" customHeight="1" x14ac:dyDescent="0.25">
      <c r="A787" s="2"/>
      <c r="B787" s="2"/>
      <c r="C787" s="2"/>
      <c r="D787" s="2"/>
      <c r="E787" s="2"/>
      <c r="F787" s="2"/>
      <c r="H787" s="2"/>
    </row>
    <row r="788" spans="1:8" ht="13.5" customHeight="1" x14ac:dyDescent="0.25">
      <c r="A788" s="2"/>
      <c r="B788" s="2"/>
      <c r="C788" s="2"/>
      <c r="D788" s="2"/>
      <c r="E788" s="2"/>
      <c r="F788" s="2"/>
      <c r="H788" s="2"/>
    </row>
    <row r="789" spans="1:8" ht="13.5" customHeight="1" x14ac:dyDescent="0.25">
      <c r="A789" s="2"/>
      <c r="B789" s="2"/>
      <c r="C789" s="2"/>
      <c r="D789" s="2"/>
      <c r="E789" s="2"/>
      <c r="F789" s="2"/>
      <c r="H789" s="2"/>
    </row>
    <row r="790" spans="1:8" ht="13.5" customHeight="1" x14ac:dyDescent="0.25">
      <c r="A790" s="2"/>
      <c r="B790" s="2"/>
      <c r="C790" s="2"/>
      <c r="D790" s="2"/>
      <c r="E790" s="2"/>
      <c r="F790" s="2"/>
      <c r="H790" s="2"/>
    </row>
    <row r="791" spans="1:8" ht="13.5" customHeight="1" x14ac:dyDescent="0.25">
      <c r="A791" s="2"/>
      <c r="B791" s="2"/>
      <c r="C791" s="2"/>
      <c r="D791" s="2"/>
      <c r="E791" s="2"/>
      <c r="F791" s="2"/>
      <c r="H791" s="2"/>
    </row>
    <row r="792" spans="1:8" ht="13.5" customHeight="1" x14ac:dyDescent="0.25">
      <c r="A792" s="2"/>
      <c r="B792" s="2"/>
      <c r="C792" s="2"/>
      <c r="D792" s="2"/>
      <c r="E792" s="2"/>
      <c r="F792" s="2"/>
      <c r="H792" s="2"/>
    </row>
    <row r="793" spans="1:8" ht="13.5" customHeight="1" x14ac:dyDescent="0.25">
      <c r="A793" s="2"/>
      <c r="B793" s="2"/>
      <c r="C793" s="2"/>
      <c r="D793" s="2"/>
      <c r="E793" s="2"/>
      <c r="F793" s="2"/>
      <c r="H793" s="2"/>
    </row>
    <row r="794" spans="1:8" ht="13.5" customHeight="1" x14ac:dyDescent="0.25">
      <c r="A794" s="2"/>
      <c r="B794" s="2"/>
      <c r="C794" s="2"/>
      <c r="D794" s="2"/>
      <c r="E794" s="2"/>
      <c r="F794" s="2"/>
      <c r="H794" s="2"/>
    </row>
    <row r="795" spans="1:8" ht="13.5" customHeight="1" x14ac:dyDescent="0.25">
      <c r="A795" s="2"/>
      <c r="B795" s="2"/>
      <c r="C795" s="2"/>
      <c r="D795" s="2"/>
      <c r="E795" s="2"/>
      <c r="F795" s="2"/>
      <c r="H795" s="2"/>
    </row>
    <row r="796" spans="1:8" ht="13.5" customHeight="1" x14ac:dyDescent="0.25">
      <c r="A796" s="2"/>
      <c r="B796" s="2"/>
      <c r="C796" s="2"/>
      <c r="D796" s="2"/>
      <c r="E796" s="2"/>
      <c r="F796" s="2"/>
      <c r="H796" s="2"/>
    </row>
    <row r="797" spans="1:8" ht="13.5" customHeight="1" x14ac:dyDescent="0.25">
      <c r="A797" s="2"/>
      <c r="B797" s="2"/>
      <c r="C797" s="2"/>
      <c r="D797" s="2"/>
      <c r="E797" s="2"/>
      <c r="F797" s="2"/>
      <c r="H797" s="2"/>
    </row>
    <row r="798" spans="1:8" ht="13.5" customHeight="1" x14ac:dyDescent="0.25">
      <c r="A798" s="2"/>
      <c r="B798" s="2"/>
      <c r="C798" s="2"/>
      <c r="D798" s="2"/>
      <c r="E798" s="2"/>
      <c r="F798" s="2"/>
      <c r="H798" s="2"/>
    </row>
    <row r="799" spans="1:8" ht="13.5" customHeight="1" x14ac:dyDescent="0.25">
      <c r="A799" s="2"/>
      <c r="B799" s="2"/>
      <c r="C799" s="2"/>
      <c r="D799" s="2"/>
      <c r="E799" s="2"/>
      <c r="F799" s="2"/>
      <c r="H799" s="2"/>
    </row>
    <row r="800" spans="1:8" ht="13.5" customHeight="1" x14ac:dyDescent="0.25">
      <c r="A800" s="2"/>
      <c r="B800" s="2"/>
      <c r="C800" s="2"/>
      <c r="D800" s="2"/>
      <c r="E800" s="2"/>
      <c r="F800" s="2"/>
      <c r="H800" s="2"/>
    </row>
    <row r="801" spans="1:8" ht="13.5" customHeight="1" x14ac:dyDescent="0.25">
      <c r="A801" s="2"/>
      <c r="B801" s="2"/>
      <c r="C801" s="2"/>
      <c r="D801" s="2"/>
      <c r="E801" s="2"/>
      <c r="F801" s="2"/>
      <c r="H801" s="2"/>
    </row>
    <row r="802" spans="1:8" ht="13.5" customHeight="1" x14ac:dyDescent="0.25">
      <c r="A802" s="2"/>
      <c r="B802" s="2"/>
      <c r="C802" s="2"/>
      <c r="D802" s="2"/>
      <c r="E802" s="2"/>
      <c r="F802" s="2"/>
      <c r="H802" s="2"/>
    </row>
    <row r="803" spans="1:8" ht="13.5" customHeight="1" x14ac:dyDescent="0.25">
      <c r="A803" s="2"/>
      <c r="B803" s="2"/>
      <c r="C803" s="2"/>
      <c r="D803" s="2"/>
      <c r="E803" s="2"/>
      <c r="F803" s="2"/>
      <c r="H803" s="2"/>
    </row>
    <row r="804" spans="1:8" ht="13.5" customHeight="1" x14ac:dyDescent="0.25">
      <c r="A804" s="2"/>
      <c r="B804" s="2"/>
      <c r="C804" s="2"/>
      <c r="D804" s="2"/>
      <c r="E804" s="2"/>
      <c r="F804" s="2"/>
      <c r="H804" s="2"/>
    </row>
    <row r="805" spans="1:8" ht="13.5" customHeight="1" x14ac:dyDescent="0.25">
      <c r="A805" s="2"/>
      <c r="B805" s="2"/>
      <c r="C805" s="2"/>
      <c r="D805" s="2"/>
      <c r="E805" s="2"/>
      <c r="F805" s="2"/>
      <c r="H805" s="2"/>
    </row>
    <row r="806" spans="1:8" ht="13.5" customHeight="1" x14ac:dyDescent="0.25">
      <c r="A806" s="2"/>
      <c r="B806" s="2"/>
      <c r="C806" s="2"/>
      <c r="D806" s="2"/>
      <c r="E806" s="2"/>
      <c r="F806" s="2"/>
      <c r="H806" s="2"/>
    </row>
    <row r="807" spans="1:8" ht="13.5" customHeight="1" x14ac:dyDescent="0.25">
      <c r="A807" s="2"/>
      <c r="B807" s="2"/>
      <c r="C807" s="2"/>
      <c r="D807" s="2"/>
      <c r="E807" s="2"/>
      <c r="F807" s="2"/>
      <c r="H807" s="2"/>
    </row>
    <row r="808" spans="1:8" ht="13.5" customHeight="1" x14ac:dyDescent="0.25">
      <c r="A808" s="2"/>
      <c r="B808" s="2"/>
      <c r="C808" s="2"/>
      <c r="D808" s="2"/>
      <c r="E808" s="2"/>
      <c r="F808" s="2"/>
      <c r="H808" s="2"/>
    </row>
    <row r="809" spans="1:8" ht="13.5" customHeight="1" x14ac:dyDescent="0.25">
      <c r="A809" s="2"/>
      <c r="B809" s="2"/>
      <c r="C809" s="2"/>
      <c r="D809" s="2"/>
      <c r="E809" s="2"/>
      <c r="F809" s="2"/>
      <c r="H809" s="2"/>
    </row>
    <row r="810" spans="1:8" ht="13.5" customHeight="1" x14ac:dyDescent="0.25">
      <c r="A810" s="2"/>
      <c r="B810" s="2"/>
      <c r="C810" s="2"/>
      <c r="D810" s="2"/>
      <c r="E810" s="2"/>
      <c r="F810" s="2"/>
      <c r="H810" s="2"/>
    </row>
    <row r="811" spans="1:8" ht="13.5" customHeight="1" x14ac:dyDescent="0.25">
      <c r="A811" s="2"/>
      <c r="B811" s="2"/>
      <c r="C811" s="2"/>
      <c r="D811" s="2"/>
      <c r="E811" s="2"/>
      <c r="F811" s="2"/>
      <c r="H811" s="2"/>
    </row>
    <row r="812" spans="1:8" ht="13.5" customHeight="1" x14ac:dyDescent="0.25">
      <c r="A812" s="2"/>
      <c r="B812" s="2"/>
      <c r="C812" s="2"/>
      <c r="D812" s="2"/>
      <c r="E812" s="2"/>
      <c r="F812" s="2"/>
      <c r="H812" s="2"/>
    </row>
    <row r="813" spans="1:8" ht="13.5" customHeight="1" x14ac:dyDescent="0.25">
      <c r="A813" s="2"/>
      <c r="B813" s="2"/>
      <c r="C813" s="2"/>
      <c r="D813" s="2"/>
      <c r="E813" s="2"/>
      <c r="F813" s="2"/>
      <c r="H813" s="2"/>
    </row>
    <row r="814" spans="1:8" ht="13.5" customHeight="1" x14ac:dyDescent="0.25">
      <c r="A814" s="2"/>
      <c r="B814" s="2"/>
      <c r="C814" s="2"/>
      <c r="D814" s="2"/>
      <c r="E814" s="2"/>
      <c r="F814" s="2"/>
      <c r="H814" s="2"/>
    </row>
    <row r="815" spans="1:8" ht="13.5" customHeight="1" x14ac:dyDescent="0.25">
      <c r="A815" s="2"/>
      <c r="B815" s="2"/>
      <c r="C815" s="2"/>
      <c r="D815" s="2"/>
      <c r="E815" s="2"/>
      <c r="F815" s="2"/>
      <c r="H815" s="2"/>
    </row>
    <row r="816" spans="1:8" ht="13.5" customHeight="1" x14ac:dyDescent="0.25">
      <c r="A816" s="2"/>
      <c r="B816" s="2"/>
      <c r="C816" s="2"/>
      <c r="D816" s="2"/>
      <c r="E816" s="2"/>
      <c r="F816" s="2"/>
      <c r="H816" s="2"/>
    </row>
    <row r="817" spans="1:8" ht="13.5" customHeight="1" x14ac:dyDescent="0.25">
      <c r="A817" s="2"/>
      <c r="B817" s="2"/>
      <c r="C817" s="2"/>
      <c r="D817" s="2"/>
      <c r="E817" s="2"/>
      <c r="F817" s="2"/>
      <c r="H817" s="2"/>
    </row>
    <row r="818" spans="1:8" ht="13.5" customHeight="1" x14ac:dyDescent="0.25">
      <c r="A818" s="2"/>
      <c r="B818" s="2"/>
      <c r="C818" s="2"/>
      <c r="D818" s="2"/>
      <c r="E818" s="2"/>
      <c r="F818" s="2"/>
      <c r="H818" s="2"/>
    </row>
    <row r="819" spans="1:8" ht="13.5" customHeight="1" x14ac:dyDescent="0.25">
      <c r="A819" s="2"/>
      <c r="B819" s="2"/>
      <c r="C819" s="2"/>
      <c r="D819" s="2"/>
      <c r="E819" s="2"/>
      <c r="F819" s="2"/>
      <c r="H819" s="2"/>
    </row>
    <row r="820" spans="1:8" ht="13.5" customHeight="1" x14ac:dyDescent="0.25">
      <c r="A820" s="2"/>
      <c r="B820" s="2"/>
      <c r="C820" s="2"/>
      <c r="D820" s="2"/>
      <c r="E820" s="2"/>
      <c r="F820" s="2"/>
      <c r="H820" s="2"/>
    </row>
    <row r="821" spans="1:8" ht="13.5" customHeight="1" x14ac:dyDescent="0.25">
      <c r="A821" s="2"/>
      <c r="B821" s="2"/>
      <c r="C821" s="2"/>
      <c r="D821" s="2"/>
      <c r="E821" s="2"/>
      <c r="F821" s="2"/>
      <c r="H821" s="2"/>
    </row>
    <row r="822" spans="1:8" ht="13.5" customHeight="1" x14ac:dyDescent="0.25">
      <c r="A822" s="2"/>
      <c r="B822" s="2"/>
      <c r="C822" s="2"/>
      <c r="D822" s="2"/>
      <c r="E822" s="2"/>
      <c r="F822" s="2"/>
      <c r="H822" s="2"/>
    </row>
    <row r="823" spans="1:8" ht="13.5" customHeight="1" x14ac:dyDescent="0.25">
      <c r="A823" s="2"/>
      <c r="B823" s="2"/>
      <c r="C823" s="2"/>
      <c r="D823" s="2"/>
      <c r="E823" s="2"/>
      <c r="F823" s="2"/>
      <c r="H823" s="2"/>
    </row>
    <row r="824" spans="1:8" ht="13.5" customHeight="1" x14ac:dyDescent="0.25">
      <c r="A824" s="2"/>
      <c r="B824" s="2"/>
      <c r="C824" s="2"/>
      <c r="D824" s="2"/>
      <c r="E824" s="2"/>
      <c r="F824" s="2"/>
      <c r="H824" s="2"/>
    </row>
    <row r="825" spans="1:8" ht="13.5" customHeight="1" x14ac:dyDescent="0.25">
      <c r="A825" s="2"/>
      <c r="B825" s="2"/>
      <c r="C825" s="2"/>
      <c r="D825" s="2"/>
      <c r="E825" s="2"/>
      <c r="F825" s="2"/>
      <c r="H825" s="2"/>
    </row>
    <row r="826" spans="1:8" ht="13.5" customHeight="1" x14ac:dyDescent="0.25">
      <c r="A826" s="2"/>
      <c r="B826" s="2"/>
      <c r="C826" s="2"/>
      <c r="D826" s="2"/>
      <c r="E826" s="2"/>
      <c r="F826" s="2"/>
      <c r="H826" s="2"/>
    </row>
    <row r="827" spans="1:8" ht="13.5" customHeight="1" x14ac:dyDescent="0.25">
      <c r="A827" s="2"/>
      <c r="B827" s="2"/>
      <c r="C827" s="2"/>
      <c r="D827" s="2"/>
      <c r="E827" s="2"/>
      <c r="F827" s="2"/>
      <c r="H827" s="2"/>
    </row>
    <row r="828" spans="1:8" ht="13.5" customHeight="1" x14ac:dyDescent="0.25">
      <c r="A828" s="2"/>
      <c r="B828" s="2"/>
      <c r="C828" s="2"/>
      <c r="D828" s="2"/>
      <c r="E828" s="2"/>
      <c r="F828" s="2"/>
      <c r="H828" s="2"/>
    </row>
    <row r="829" spans="1:8" ht="13.5" customHeight="1" x14ac:dyDescent="0.25">
      <c r="A829" s="2"/>
      <c r="B829" s="2"/>
      <c r="C829" s="2"/>
      <c r="D829" s="2"/>
      <c r="E829" s="2"/>
      <c r="F829" s="2"/>
      <c r="H829" s="2"/>
    </row>
    <row r="830" spans="1:8" ht="13.5" customHeight="1" x14ac:dyDescent="0.25">
      <c r="A830" s="2"/>
      <c r="B830" s="2"/>
      <c r="C830" s="2"/>
      <c r="D830" s="2"/>
      <c r="E830" s="2"/>
      <c r="F830" s="2"/>
      <c r="H830" s="2"/>
    </row>
    <row r="831" spans="1:8" ht="13.5" customHeight="1" x14ac:dyDescent="0.25">
      <c r="A831" s="2"/>
      <c r="B831" s="2"/>
      <c r="C831" s="2"/>
      <c r="D831" s="2"/>
      <c r="E831" s="2"/>
      <c r="F831" s="2"/>
      <c r="H831" s="2"/>
    </row>
    <row r="832" spans="1:8" ht="13.5" customHeight="1" x14ac:dyDescent="0.25">
      <c r="A832" s="2"/>
      <c r="B832" s="2"/>
      <c r="C832" s="2"/>
      <c r="D832" s="2"/>
      <c r="E832" s="2"/>
      <c r="F832" s="2"/>
      <c r="H832" s="2"/>
    </row>
    <row r="833" spans="1:8" ht="13.5" customHeight="1" x14ac:dyDescent="0.25">
      <c r="A833" s="2"/>
      <c r="B833" s="2"/>
      <c r="C833" s="2"/>
      <c r="D833" s="2"/>
      <c r="E833" s="2"/>
      <c r="F833" s="2"/>
      <c r="H833" s="2"/>
    </row>
    <row r="834" spans="1:8" ht="13.5" customHeight="1" x14ac:dyDescent="0.25">
      <c r="A834" s="2"/>
      <c r="B834" s="2"/>
      <c r="C834" s="2"/>
      <c r="D834" s="2"/>
      <c r="E834" s="2"/>
      <c r="F834" s="2"/>
      <c r="H834" s="2"/>
    </row>
    <row r="835" spans="1:8" ht="13.5" customHeight="1" x14ac:dyDescent="0.25">
      <c r="A835" s="2"/>
      <c r="B835" s="2"/>
      <c r="C835" s="2"/>
      <c r="D835" s="2"/>
      <c r="E835" s="2"/>
      <c r="F835" s="2"/>
      <c r="H835" s="2"/>
    </row>
    <row r="836" spans="1:8" ht="13.5" customHeight="1" x14ac:dyDescent="0.25">
      <c r="A836" s="2"/>
      <c r="B836" s="2"/>
      <c r="C836" s="2"/>
      <c r="D836" s="2"/>
      <c r="E836" s="2"/>
      <c r="F836" s="2"/>
      <c r="H836" s="2"/>
    </row>
    <row r="837" spans="1:8" ht="13.5" customHeight="1" x14ac:dyDescent="0.25">
      <c r="A837" s="2"/>
      <c r="B837" s="2"/>
      <c r="C837" s="2"/>
      <c r="D837" s="2"/>
      <c r="E837" s="2"/>
      <c r="F837" s="2"/>
      <c r="H837" s="2"/>
    </row>
    <row r="838" spans="1:8" ht="13.5" customHeight="1" x14ac:dyDescent="0.25">
      <c r="A838" s="2"/>
      <c r="B838" s="2"/>
      <c r="C838" s="2"/>
      <c r="D838" s="2"/>
      <c r="E838" s="2"/>
      <c r="F838" s="2"/>
      <c r="H838" s="2"/>
    </row>
    <row r="839" spans="1:8" ht="13.5" customHeight="1" x14ac:dyDescent="0.25">
      <c r="A839" s="2"/>
      <c r="B839" s="2"/>
      <c r="C839" s="2"/>
      <c r="D839" s="2"/>
      <c r="E839" s="2"/>
      <c r="F839" s="2"/>
      <c r="H839" s="2"/>
    </row>
    <row r="840" spans="1:8" ht="13.5" customHeight="1" x14ac:dyDescent="0.25">
      <c r="A840" s="2"/>
      <c r="B840" s="2"/>
      <c r="C840" s="2"/>
      <c r="D840" s="2"/>
      <c r="E840" s="2"/>
      <c r="F840" s="2"/>
      <c r="H840" s="2"/>
    </row>
    <row r="841" spans="1:8" ht="13.5" customHeight="1" x14ac:dyDescent="0.25">
      <c r="A841" s="2"/>
      <c r="B841" s="2"/>
      <c r="C841" s="2"/>
      <c r="D841" s="2"/>
      <c r="E841" s="2"/>
      <c r="F841" s="2"/>
      <c r="H841" s="2"/>
    </row>
    <row r="842" spans="1:8" ht="13.5" customHeight="1" x14ac:dyDescent="0.25">
      <c r="A842" s="2"/>
      <c r="B842" s="2"/>
      <c r="C842" s="2"/>
      <c r="D842" s="2"/>
      <c r="E842" s="2"/>
      <c r="F842" s="2"/>
      <c r="H842" s="2"/>
    </row>
    <row r="843" spans="1:8" ht="13.5" customHeight="1" x14ac:dyDescent="0.25">
      <c r="A843" s="2"/>
      <c r="B843" s="2"/>
      <c r="C843" s="2"/>
      <c r="D843" s="2"/>
      <c r="E843" s="2"/>
      <c r="F843" s="2"/>
      <c r="H843" s="2"/>
    </row>
    <row r="844" spans="1:8" ht="13.5" customHeight="1" x14ac:dyDescent="0.25">
      <c r="A844" s="2"/>
      <c r="B844" s="2"/>
      <c r="C844" s="2"/>
      <c r="D844" s="2"/>
      <c r="E844" s="2"/>
      <c r="F844" s="2"/>
      <c r="H844" s="2"/>
    </row>
    <row r="845" spans="1:8" ht="13.5" customHeight="1" x14ac:dyDescent="0.25">
      <c r="A845" s="2"/>
      <c r="B845" s="2"/>
      <c r="C845" s="2"/>
      <c r="D845" s="2"/>
      <c r="E845" s="2"/>
      <c r="F845" s="2"/>
      <c r="H845" s="2"/>
    </row>
    <row r="846" spans="1:8" ht="13.5" customHeight="1" x14ac:dyDescent="0.25">
      <c r="A846" s="2"/>
      <c r="B846" s="2"/>
      <c r="C846" s="2"/>
      <c r="D846" s="2"/>
      <c r="E846" s="2"/>
      <c r="F846" s="2"/>
      <c r="H846" s="2"/>
    </row>
    <row r="847" spans="1:8" ht="13.5" customHeight="1" x14ac:dyDescent="0.25">
      <c r="A847" s="2"/>
      <c r="B847" s="2"/>
      <c r="C847" s="2"/>
      <c r="D847" s="2"/>
      <c r="E847" s="2"/>
      <c r="F847" s="2"/>
      <c r="H847" s="2"/>
    </row>
    <row r="848" spans="1:8" ht="13.5" customHeight="1" x14ac:dyDescent="0.25">
      <c r="A848" s="2"/>
      <c r="B848" s="2"/>
      <c r="C848" s="2"/>
      <c r="D848" s="2"/>
      <c r="E848" s="2"/>
      <c r="F848" s="2"/>
      <c r="H848" s="2"/>
    </row>
    <row r="849" spans="1:8" ht="13.5" customHeight="1" x14ac:dyDescent="0.25">
      <c r="A849" s="2"/>
      <c r="B849" s="2"/>
      <c r="C849" s="2"/>
      <c r="D849" s="2"/>
      <c r="E849" s="2"/>
      <c r="F849" s="2"/>
      <c r="H849" s="2"/>
    </row>
    <row r="850" spans="1:8" ht="13.5" customHeight="1" x14ac:dyDescent="0.25">
      <c r="A850" s="2"/>
      <c r="B850" s="2"/>
      <c r="C850" s="2"/>
      <c r="D850" s="2"/>
      <c r="E850" s="2"/>
      <c r="F850" s="2"/>
      <c r="H850" s="2"/>
    </row>
    <row r="851" spans="1:8" ht="13.5" customHeight="1" x14ac:dyDescent="0.25">
      <c r="A851" s="2"/>
      <c r="B851" s="2"/>
      <c r="C851" s="2"/>
      <c r="D851" s="2"/>
      <c r="E851" s="2"/>
      <c r="F851" s="2"/>
      <c r="H851" s="2"/>
    </row>
    <row r="852" spans="1:8" ht="13.5" customHeight="1" x14ac:dyDescent="0.25">
      <c r="A852" s="2"/>
      <c r="B852" s="2"/>
      <c r="C852" s="2"/>
      <c r="D852" s="2"/>
      <c r="E852" s="2"/>
      <c r="F852" s="2"/>
      <c r="H852" s="2"/>
    </row>
    <row r="853" spans="1:8" ht="13.5" customHeight="1" x14ac:dyDescent="0.25">
      <c r="A853" s="2"/>
      <c r="B853" s="2"/>
      <c r="C853" s="2"/>
      <c r="D853" s="2"/>
      <c r="E853" s="2"/>
      <c r="F853" s="2"/>
      <c r="H853" s="2"/>
    </row>
    <row r="854" spans="1:8" ht="13.5" customHeight="1" x14ac:dyDescent="0.25">
      <c r="A854" s="2"/>
      <c r="B854" s="2"/>
      <c r="C854" s="2"/>
      <c r="D854" s="2"/>
      <c r="E854" s="2"/>
      <c r="F854" s="2"/>
      <c r="H854" s="2"/>
    </row>
    <row r="855" spans="1:8" ht="13.5" customHeight="1" x14ac:dyDescent="0.25">
      <c r="A855" s="2"/>
      <c r="B855" s="2"/>
      <c r="C855" s="2"/>
      <c r="D855" s="2"/>
      <c r="E855" s="2"/>
      <c r="F855" s="2"/>
      <c r="H855" s="2"/>
    </row>
    <row r="856" spans="1:8" ht="13.5" customHeight="1" x14ac:dyDescent="0.25">
      <c r="A856" s="2"/>
      <c r="B856" s="2"/>
      <c r="C856" s="2"/>
      <c r="D856" s="2"/>
      <c r="E856" s="2"/>
      <c r="F856" s="2"/>
      <c r="H856" s="2"/>
    </row>
    <row r="857" spans="1:8" ht="13.5" customHeight="1" x14ac:dyDescent="0.25">
      <c r="A857" s="2"/>
      <c r="B857" s="2"/>
      <c r="C857" s="2"/>
      <c r="D857" s="2"/>
      <c r="E857" s="2"/>
      <c r="F857" s="2"/>
      <c r="H857" s="2"/>
    </row>
    <row r="858" spans="1:8" ht="13.5" customHeight="1" x14ac:dyDescent="0.25">
      <c r="A858" s="2"/>
      <c r="B858" s="2"/>
      <c r="C858" s="2"/>
      <c r="D858" s="2"/>
      <c r="E858" s="2"/>
      <c r="F858" s="2"/>
      <c r="H858" s="2"/>
    </row>
    <row r="859" spans="1:8" ht="13.5" customHeight="1" x14ac:dyDescent="0.25">
      <c r="A859" s="2"/>
      <c r="B859" s="2"/>
      <c r="C859" s="2"/>
      <c r="D859" s="2"/>
      <c r="E859" s="2"/>
      <c r="F859" s="2"/>
      <c r="H859" s="2"/>
    </row>
    <row r="860" spans="1:8" ht="13.5" customHeight="1" x14ac:dyDescent="0.25">
      <c r="A860" s="2"/>
      <c r="B860" s="2"/>
      <c r="C860" s="2"/>
      <c r="D860" s="2"/>
      <c r="E860" s="2"/>
      <c r="F860" s="2"/>
      <c r="H860" s="2"/>
    </row>
    <row r="861" spans="1:8" ht="13.5" customHeight="1" x14ac:dyDescent="0.25">
      <c r="A861" s="2"/>
      <c r="B861" s="2"/>
      <c r="C861" s="2"/>
      <c r="D861" s="2"/>
      <c r="E861" s="2"/>
      <c r="F861" s="2"/>
      <c r="H861" s="2"/>
    </row>
    <row r="862" spans="1:8" ht="13.5" customHeight="1" x14ac:dyDescent="0.25">
      <c r="A862" s="2"/>
      <c r="B862" s="2"/>
      <c r="C862" s="2"/>
      <c r="D862" s="2"/>
      <c r="E862" s="2"/>
      <c r="F862" s="2"/>
      <c r="H862" s="2"/>
    </row>
    <row r="863" spans="1:8" ht="13.5" customHeight="1" x14ac:dyDescent="0.25">
      <c r="A863" s="2"/>
      <c r="B863" s="2"/>
      <c r="C863" s="2"/>
      <c r="D863" s="2"/>
      <c r="E863" s="2"/>
      <c r="F863" s="2"/>
      <c r="H863" s="2"/>
    </row>
    <row r="864" spans="1:8" ht="13.5" customHeight="1" x14ac:dyDescent="0.25">
      <c r="A864" s="2"/>
      <c r="B864" s="2"/>
      <c r="C864" s="2"/>
      <c r="D864" s="2"/>
      <c r="E864" s="2"/>
      <c r="F864" s="2"/>
      <c r="H864" s="2"/>
    </row>
    <row r="865" spans="1:8" ht="13.5" customHeight="1" x14ac:dyDescent="0.25">
      <c r="A865" s="2"/>
      <c r="B865" s="2"/>
      <c r="C865" s="2"/>
      <c r="D865" s="2"/>
      <c r="E865" s="2"/>
      <c r="F865" s="2"/>
      <c r="H865" s="2"/>
    </row>
    <row r="866" spans="1:8" ht="13.5" customHeight="1" x14ac:dyDescent="0.25">
      <c r="A866" s="2"/>
      <c r="B866" s="2"/>
      <c r="C866" s="2"/>
      <c r="D866" s="2"/>
      <c r="E866" s="2"/>
      <c r="F866" s="2"/>
      <c r="H866" s="2"/>
    </row>
    <row r="867" spans="1:8" ht="13.5" customHeight="1" x14ac:dyDescent="0.25">
      <c r="A867" s="2"/>
      <c r="B867" s="2"/>
      <c r="C867" s="2"/>
      <c r="D867" s="2"/>
      <c r="E867" s="2"/>
      <c r="F867" s="2"/>
      <c r="H867" s="2"/>
    </row>
    <row r="868" spans="1:8" ht="13.5" customHeight="1" x14ac:dyDescent="0.25">
      <c r="A868" s="2"/>
      <c r="B868" s="2"/>
      <c r="C868" s="2"/>
      <c r="D868" s="2"/>
      <c r="E868" s="2"/>
      <c r="F868" s="2"/>
      <c r="H868" s="2"/>
    </row>
    <row r="869" spans="1:8" ht="13.5" customHeight="1" x14ac:dyDescent="0.25">
      <c r="A869" s="2"/>
      <c r="B869" s="2"/>
      <c r="C869" s="2"/>
      <c r="D869" s="2"/>
      <c r="E869" s="2"/>
      <c r="F869" s="2"/>
      <c r="H869" s="2"/>
    </row>
    <row r="870" spans="1:8" ht="13.5" customHeight="1" x14ac:dyDescent="0.25">
      <c r="A870" s="2"/>
      <c r="B870" s="2"/>
      <c r="C870" s="2"/>
      <c r="D870" s="2"/>
      <c r="E870" s="2"/>
      <c r="F870" s="2"/>
      <c r="H870" s="2"/>
    </row>
    <row r="871" spans="1:8" ht="13.5" customHeight="1" x14ac:dyDescent="0.25">
      <c r="A871" s="2"/>
      <c r="B871" s="2"/>
      <c r="C871" s="2"/>
      <c r="D871" s="2"/>
      <c r="E871" s="2"/>
      <c r="F871" s="2"/>
      <c r="H871" s="2"/>
    </row>
    <row r="872" spans="1:8" ht="13.5" customHeight="1" x14ac:dyDescent="0.25">
      <c r="A872" s="2"/>
      <c r="B872" s="2"/>
      <c r="C872" s="2"/>
      <c r="D872" s="2"/>
      <c r="E872" s="2"/>
      <c r="F872" s="2"/>
      <c r="H872" s="2"/>
    </row>
    <row r="873" spans="1:8" ht="13.5" customHeight="1" x14ac:dyDescent="0.25">
      <c r="A873" s="2"/>
      <c r="B873" s="2"/>
      <c r="C873" s="2"/>
      <c r="D873" s="2"/>
      <c r="E873" s="2"/>
      <c r="F873" s="2"/>
      <c r="H873" s="2"/>
    </row>
    <row r="874" spans="1:8" ht="13.5" customHeight="1" x14ac:dyDescent="0.25">
      <c r="A874" s="2"/>
      <c r="B874" s="2"/>
      <c r="C874" s="2"/>
      <c r="D874" s="2"/>
      <c r="E874" s="2"/>
      <c r="F874" s="2"/>
      <c r="H874" s="2"/>
    </row>
    <row r="875" spans="1:8" ht="13.5" customHeight="1" x14ac:dyDescent="0.25">
      <c r="A875" s="2"/>
      <c r="B875" s="2"/>
      <c r="C875" s="2"/>
      <c r="D875" s="2"/>
      <c r="E875" s="2"/>
      <c r="F875" s="2"/>
      <c r="H875" s="2"/>
    </row>
    <row r="876" spans="1:8" ht="13.5" customHeight="1" x14ac:dyDescent="0.25">
      <c r="A876" s="2"/>
      <c r="B876" s="2"/>
      <c r="C876" s="2"/>
      <c r="D876" s="2"/>
      <c r="E876" s="2"/>
      <c r="F876" s="2"/>
      <c r="H876" s="2"/>
    </row>
    <row r="877" spans="1:8" ht="13.5" customHeight="1" x14ac:dyDescent="0.25">
      <c r="A877" s="2"/>
      <c r="B877" s="2"/>
      <c r="C877" s="2"/>
      <c r="D877" s="2"/>
      <c r="E877" s="2"/>
      <c r="F877" s="2"/>
      <c r="H877" s="2"/>
    </row>
    <row r="878" spans="1:8" ht="13.5" customHeight="1" x14ac:dyDescent="0.25">
      <c r="A878" s="2"/>
      <c r="B878" s="2"/>
      <c r="C878" s="2"/>
      <c r="D878" s="2"/>
      <c r="E878" s="2"/>
      <c r="F878" s="2"/>
      <c r="H878" s="2"/>
    </row>
    <row r="879" spans="1:8" ht="13.5" customHeight="1" x14ac:dyDescent="0.25">
      <c r="A879" s="2"/>
      <c r="B879" s="2"/>
      <c r="C879" s="2"/>
      <c r="D879" s="2"/>
      <c r="E879" s="2"/>
      <c r="F879" s="2"/>
      <c r="H879" s="2"/>
    </row>
    <row r="880" spans="1:8" ht="13.5" customHeight="1" x14ac:dyDescent="0.25">
      <c r="A880" s="2"/>
      <c r="B880" s="2"/>
      <c r="C880" s="2"/>
      <c r="D880" s="2"/>
      <c r="E880" s="2"/>
      <c r="F880" s="2"/>
      <c r="H880" s="2"/>
    </row>
    <row r="881" spans="1:8" ht="13.5" customHeight="1" x14ac:dyDescent="0.25">
      <c r="A881" s="2"/>
      <c r="B881" s="2"/>
      <c r="C881" s="2"/>
      <c r="D881" s="2"/>
      <c r="E881" s="2"/>
      <c r="F881" s="2"/>
      <c r="H881" s="2"/>
    </row>
    <row r="882" spans="1:8" ht="13.5" customHeight="1" x14ac:dyDescent="0.25">
      <c r="A882" s="2"/>
      <c r="B882" s="2"/>
      <c r="C882" s="2"/>
      <c r="D882" s="2"/>
      <c r="E882" s="2"/>
      <c r="F882" s="2"/>
      <c r="H882" s="2"/>
    </row>
    <row r="883" spans="1:8" ht="13.5" customHeight="1" x14ac:dyDescent="0.25">
      <c r="A883" s="2"/>
      <c r="B883" s="2"/>
      <c r="C883" s="2"/>
      <c r="D883" s="2"/>
      <c r="E883" s="2"/>
      <c r="F883" s="2"/>
      <c r="H883" s="2"/>
    </row>
    <row r="884" spans="1:8" ht="13.5" customHeight="1" x14ac:dyDescent="0.25">
      <c r="A884" s="2"/>
      <c r="B884" s="2"/>
      <c r="C884" s="2"/>
      <c r="D884" s="2"/>
      <c r="E884" s="2"/>
      <c r="F884" s="2"/>
      <c r="H884" s="2"/>
    </row>
    <row r="885" spans="1:8" ht="13.5" customHeight="1" x14ac:dyDescent="0.25">
      <c r="A885" s="2"/>
      <c r="B885" s="2"/>
      <c r="C885" s="2"/>
      <c r="D885" s="2"/>
      <c r="E885" s="2"/>
      <c r="F885" s="2"/>
      <c r="H885" s="2"/>
    </row>
    <row r="886" spans="1:8" ht="13.5" customHeight="1" x14ac:dyDescent="0.25">
      <c r="A886" s="2"/>
      <c r="B886" s="2"/>
      <c r="C886" s="2"/>
      <c r="D886" s="2"/>
      <c r="E886" s="2"/>
      <c r="F886" s="2"/>
      <c r="H886" s="2"/>
    </row>
    <row r="887" spans="1:8" ht="13.5" customHeight="1" x14ac:dyDescent="0.25">
      <c r="A887" s="2"/>
      <c r="B887" s="2"/>
      <c r="C887" s="2"/>
      <c r="D887" s="2"/>
      <c r="E887" s="2"/>
      <c r="F887" s="2"/>
      <c r="H887" s="2"/>
    </row>
    <row r="888" spans="1:8" ht="13.5" customHeight="1" x14ac:dyDescent="0.25">
      <c r="A888" s="2"/>
      <c r="B888" s="2"/>
      <c r="C888" s="2"/>
      <c r="D888" s="2"/>
      <c r="E888" s="2"/>
      <c r="F888" s="2"/>
      <c r="H888" s="2"/>
    </row>
    <row r="889" spans="1:8" ht="13.5" customHeight="1" x14ac:dyDescent="0.25">
      <c r="A889" s="2"/>
      <c r="B889" s="2"/>
      <c r="C889" s="2"/>
      <c r="D889" s="2"/>
      <c r="E889" s="2"/>
      <c r="F889" s="2"/>
      <c r="H889" s="2"/>
    </row>
    <row r="890" spans="1:8" ht="13.5" customHeight="1" x14ac:dyDescent="0.25">
      <c r="A890" s="2"/>
      <c r="B890" s="2"/>
      <c r="C890" s="2"/>
      <c r="D890" s="2"/>
      <c r="E890" s="2"/>
      <c r="F890" s="2"/>
      <c r="H890" s="2"/>
    </row>
    <row r="891" spans="1:8" ht="13.5" customHeight="1" x14ac:dyDescent="0.25">
      <c r="A891" s="2"/>
      <c r="B891" s="2"/>
      <c r="C891" s="2"/>
      <c r="D891" s="2"/>
      <c r="E891" s="2"/>
      <c r="F891" s="2"/>
      <c r="H891" s="2"/>
    </row>
    <row r="892" spans="1:8" ht="13.5" customHeight="1" x14ac:dyDescent="0.25">
      <c r="A892" s="2"/>
      <c r="B892" s="2"/>
      <c r="C892" s="2"/>
      <c r="D892" s="2"/>
      <c r="E892" s="2"/>
      <c r="F892" s="2"/>
      <c r="H892" s="2"/>
    </row>
    <row r="893" spans="1:8" ht="13.5" customHeight="1" x14ac:dyDescent="0.25">
      <c r="A893" s="2"/>
      <c r="B893" s="2"/>
      <c r="C893" s="2"/>
      <c r="D893" s="2"/>
      <c r="E893" s="2"/>
      <c r="F893" s="2"/>
      <c r="H893" s="2"/>
    </row>
    <row r="894" spans="1:8" ht="13.5" customHeight="1" x14ac:dyDescent="0.25">
      <c r="A894" s="2"/>
      <c r="B894" s="2"/>
      <c r="C894" s="2"/>
      <c r="D894" s="2"/>
      <c r="E894" s="2"/>
      <c r="F894" s="2"/>
      <c r="H894" s="2"/>
    </row>
    <row r="895" spans="1:8" ht="13.5" customHeight="1" x14ac:dyDescent="0.25">
      <c r="A895" s="2"/>
      <c r="B895" s="2"/>
      <c r="C895" s="2"/>
      <c r="D895" s="2"/>
      <c r="E895" s="2"/>
      <c r="F895" s="2"/>
      <c r="H895" s="2"/>
    </row>
    <row r="896" spans="1:8" ht="13.5" customHeight="1" x14ac:dyDescent="0.25">
      <c r="A896" s="2"/>
      <c r="B896" s="2"/>
      <c r="C896" s="2"/>
      <c r="D896" s="2"/>
      <c r="E896" s="2"/>
      <c r="F896" s="2"/>
      <c r="H896" s="2"/>
    </row>
    <row r="897" spans="1:8" ht="13.5" customHeight="1" x14ac:dyDescent="0.25">
      <c r="A897" s="2"/>
      <c r="B897" s="2"/>
      <c r="C897" s="2"/>
      <c r="D897" s="2"/>
      <c r="E897" s="2"/>
      <c r="F897" s="2"/>
      <c r="H897" s="2"/>
    </row>
    <row r="898" spans="1:8" ht="13.5" customHeight="1" x14ac:dyDescent="0.25">
      <c r="A898" s="2"/>
      <c r="B898" s="2"/>
      <c r="C898" s="2"/>
      <c r="D898" s="2"/>
      <c r="E898" s="2"/>
      <c r="F898" s="2"/>
      <c r="H898" s="2"/>
    </row>
    <row r="899" spans="1:8" ht="13.5" customHeight="1" x14ac:dyDescent="0.25">
      <c r="A899" s="2"/>
      <c r="B899" s="2"/>
      <c r="C899" s="2"/>
      <c r="D899" s="2"/>
      <c r="E899" s="2"/>
      <c r="F899" s="2"/>
      <c r="H899" s="2"/>
    </row>
    <row r="900" spans="1:8" ht="13.5" customHeight="1" x14ac:dyDescent="0.25">
      <c r="A900" s="2"/>
      <c r="B900" s="2"/>
      <c r="C900" s="2"/>
      <c r="D900" s="2"/>
      <c r="E900" s="2"/>
      <c r="F900" s="2"/>
      <c r="H900" s="2"/>
    </row>
    <row r="901" spans="1:8" ht="13.5" customHeight="1" x14ac:dyDescent="0.25">
      <c r="A901" s="2"/>
      <c r="B901" s="2"/>
      <c r="C901" s="2"/>
      <c r="D901" s="2"/>
      <c r="E901" s="2"/>
      <c r="F901" s="2"/>
      <c r="H901" s="2"/>
    </row>
    <row r="902" spans="1:8" ht="13.5" customHeight="1" x14ac:dyDescent="0.25">
      <c r="A902" s="2"/>
      <c r="B902" s="2"/>
      <c r="C902" s="2"/>
      <c r="D902" s="2"/>
      <c r="E902" s="2"/>
      <c r="F902" s="2"/>
      <c r="H902" s="2"/>
    </row>
    <row r="903" spans="1:8" ht="13.5" customHeight="1" x14ac:dyDescent="0.25">
      <c r="A903" s="2"/>
      <c r="B903" s="2"/>
      <c r="C903" s="2"/>
      <c r="D903" s="2"/>
      <c r="E903" s="2"/>
      <c r="F903" s="2"/>
      <c r="H903" s="2"/>
    </row>
    <row r="904" spans="1:8" ht="13.5" customHeight="1" x14ac:dyDescent="0.25">
      <c r="A904" s="2"/>
      <c r="B904" s="2"/>
      <c r="C904" s="2"/>
      <c r="D904" s="2"/>
      <c r="E904" s="2"/>
      <c r="F904" s="2"/>
      <c r="H904" s="2"/>
    </row>
    <row r="905" spans="1:8" ht="13.5" customHeight="1" x14ac:dyDescent="0.25">
      <c r="A905" s="2"/>
      <c r="B905" s="2"/>
      <c r="C905" s="2"/>
      <c r="D905" s="2"/>
      <c r="E905" s="2"/>
      <c r="F905" s="2"/>
      <c r="H905" s="2"/>
    </row>
    <row r="906" spans="1:8" ht="13.5" customHeight="1" x14ac:dyDescent="0.25">
      <c r="A906" s="2"/>
      <c r="B906" s="2"/>
      <c r="C906" s="2"/>
      <c r="D906" s="2"/>
      <c r="E906" s="2"/>
      <c r="F906" s="2"/>
      <c r="H906" s="2"/>
    </row>
    <row r="907" spans="1:8" ht="13.5" customHeight="1" x14ac:dyDescent="0.25">
      <c r="A907" s="2"/>
      <c r="B907" s="2"/>
      <c r="C907" s="2"/>
      <c r="D907" s="2"/>
      <c r="E907" s="2"/>
      <c r="F907" s="2"/>
      <c r="H907" s="2"/>
    </row>
    <row r="908" spans="1:8" ht="13.5" customHeight="1" x14ac:dyDescent="0.25">
      <c r="A908" s="2"/>
      <c r="B908" s="2"/>
      <c r="C908" s="2"/>
      <c r="D908" s="2"/>
      <c r="E908" s="2"/>
      <c r="F908" s="2"/>
      <c r="H908" s="2"/>
    </row>
    <row r="909" spans="1:8" ht="13.5" customHeight="1" x14ac:dyDescent="0.25">
      <c r="A909" s="2"/>
      <c r="B909" s="2"/>
      <c r="C909" s="2"/>
      <c r="D909" s="2"/>
      <c r="E909" s="2"/>
      <c r="F909" s="2"/>
      <c r="H909" s="2"/>
    </row>
    <row r="910" spans="1:8" ht="13.5" customHeight="1" x14ac:dyDescent="0.25">
      <c r="A910" s="2"/>
      <c r="B910" s="2"/>
      <c r="C910" s="2"/>
      <c r="D910" s="2"/>
      <c r="E910" s="2"/>
      <c r="F910" s="2"/>
      <c r="H910" s="2"/>
    </row>
    <row r="911" spans="1:8" ht="13.5" customHeight="1" x14ac:dyDescent="0.25">
      <c r="A911" s="2"/>
      <c r="B911" s="2"/>
      <c r="C911" s="2"/>
      <c r="D911" s="2"/>
      <c r="E911" s="2"/>
      <c r="F911" s="2"/>
      <c r="H911" s="2"/>
    </row>
    <row r="912" spans="1:8" ht="13.5" customHeight="1" x14ac:dyDescent="0.25">
      <c r="A912" s="2"/>
      <c r="B912" s="2"/>
      <c r="C912" s="2"/>
      <c r="D912" s="2"/>
      <c r="E912" s="2"/>
      <c r="F912" s="2"/>
      <c r="H912" s="2"/>
    </row>
    <row r="913" spans="1:8" ht="13.5" customHeight="1" x14ac:dyDescent="0.25">
      <c r="A913" s="2"/>
      <c r="B913" s="2"/>
      <c r="C913" s="2"/>
      <c r="D913" s="2"/>
      <c r="E913" s="2"/>
      <c r="F913" s="2"/>
      <c r="H913" s="2"/>
    </row>
    <row r="914" spans="1:8" ht="13.5" customHeight="1" x14ac:dyDescent="0.25">
      <c r="A914" s="2"/>
      <c r="B914" s="2"/>
      <c r="C914" s="2"/>
      <c r="D914" s="2"/>
      <c r="E914" s="2"/>
      <c r="F914" s="2"/>
      <c r="H914" s="2"/>
    </row>
    <row r="915" spans="1:8" ht="13.5" customHeight="1" x14ac:dyDescent="0.25">
      <c r="A915" s="2"/>
      <c r="B915" s="2"/>
      <c r="C915" s="2"/>
      <c r="D915" s="2"/>
      <c r="E915" s="2"/>
      <c r="F915" s="2"/>
      <c r="H915" s="2"/>
    </row>
    <row r="916" spans="1:8" ht="13.5" customHeight="1" x14ac:dyDescent="0.25">
      <c r="A916" s="2"/>
      <c r="B916" s="2"/>
      <c r="C916" s="2"/>
      <c r="D916" s="2"/>
      <c r="E916" s="2"/>
      <c r="F916" s="2"/>
      <c r="H916" s="2"/>
    </row>
    <row r="917" spans="1:8" ht="13.5" customHeight="1" x14ac:dyDescent="0.25">
      <c r="A917" s="2"/>
      <c r="B917" s="2"/>
      <c r="C917" s="2"/>
      <c r="D917" s="2"/>
      <c r="E917" s="2"/>
      <c r="F917" s="2"/>
      <c r="H917" s="2"/>
    </row>
    <row r="918" spans="1:8" ht="13.5" customHeight="1" x14ac:dyDescent="0.25">
      <c r="A918" s="2"/>
      <c r="B918" s="2"/>
      <c r="C918" s="2"/>
      <c r="D918" s="2"/>
      <c r="E918" s="2"/>
      <c r="F918" s="2"/>
      <c r="H918" s="2"/>
    </row>
    <row r="919" spans="1:8" ht="13.5" customHeight="1" x14ac:dyDescent="0.25">
      <c r="A919" s="2"/>
      <c r="B919" s="2"/>
      <c r="C919" s="2"/>
      <c r="D919" s="2"/>
      <c r="E919" s="2"/>
      <c r="F919" s="2"/>
      <c r="H919" s="2"/>
    </row>
    <row r="920" spans="1:8" ht="13.5" customHeight="1" x14ac:dyDescent="0.25">
      <c r="A920" s="2"/>
      <c r="B920" s="2"/>
      <c r="C920" s="2"/>
      <c r="D920" s="2"/>
      <c r="E920" s="2"/>
      <c r="F920" s="2"/>
      <c r="H920" s="2"/>
    </row>
    <row r="921" spans="1:8" ht="13.5" customHeight="1" x14ac:dyDescent="0.25">
      <c r="A921" s="2"/>
      <c r="B921" s="2"/>
      <c r="C921" s="2"/>
      <c r="D921" s="2"/>
      <c r="E921" s="2"/>
      <c r="F921" s="2"/>
      <c r="H921" s="2"/>
    </row>
    <row r="922" spans="1:8" ht="13.5" customHeight="1" x14ac:dyDescent="0.25">
      <c r="A922" s="2"/>
      <c r="B922" s="2"/>
      <c r="C922" s="2"/>
      <c r="D922" s="2"/>
      <c r="E922" s="2"/>
      <c r="F922" s="2"/>
      <c r="H922" s="2"/>
    </row>
    <row r="923" spans="1:8" ht="13.5" customHeight="1" x14ac:dyDescent="0.25">
      <c r="A923" s="2"/>
      <c r="B923" s="2"/>
      <c r="C923" s="2"/>
      <c r="D923" s="2"/>
      <c r="E923" s="2"/>
      <c r="F923" s="2"/>
      <c r="H923" s="2"/>
    </row>
    <row r="924" spans="1:8" ht="13.5" customHeight="1" x14ac:dyDescent="0.25">
      <c r="A924" s="2"/>
      <c r="B924" s="2"/>
      <c r="C924" s="2"/>
      <c r="D924" s="2"/>
      <c r="E924" s="2"/>
      <c r="F924" s="2"/>
      <c r="H924" s="2"/>
    </row>
    <row r="925" spans="1:8" ht="13.5" customHeight="1" x14ac:dyDescent="0.25">
      <c r="A925" s="2"/>
      <c r="B925" s="2"/>
      <c r="C925" s="2"/>
      <c r="D925" s="2"/>
      <c r="E925" s="2"/>
      <c r="F925" s="2"/>
      <c r="H925" s="2"/>
    </row>
    <row r="926" spans="1:8" ht="13.5" customHeight="1" x14ac:dyDescent="0.25">
      <c r="A926" s="2"/>
      <c r="B926" s="2"/>
      <c r="C926" s="2"/>
      <c r="D926" s="2"/>
      <c r="E926" s="2"/>
      <c r="F926" s="2"/>
      <c r="H926" s="2"/>
    </row>
    <row r="927" spans="1:8" ht="13.5" customHeight="1" x14ac:dyDescent="0.25">
      <c r="A927" s="2"/>
      <c r="B927" s="2"/>
      <c r="C927" s="2"/>
      <c r="D927" s="2"/>
      <c r="E927" s="2"/>
      <c r="F927" s="2"/>
      <c r="H927" s="2"/>
    </row>
    <row r="928" spans="1:8" ht="13.5" customHeight="1" x14ac:dyDescent="0.25">
      <c r="A928" s="2"/>
      <c r="B928" s="2"/>
      <c r="C928" s="2"/>
      <c r="D928" s="2"/>
      <c r="E928" s="2"/>
      <c r="F928" s="2"/>
      <c r="H928" s="2"/>
    </row>
    <row r="929" spans="1:8" ht="13.5" customHeight="1" x14ac:dyDescent="0.25">
      <c r="A929" s="2"/>
      <c r="B929" s="2"/>
      <c r="C929" s="2"/>
      <c r="D929" s="2"/>
      <c r="E929" s="2"/>
      <c r="F929" s="2"/>
      <c r="H929" s="2"/>
    </row>
    <row r="930" spans="1:8" ht="13.5" customHeight="1" x14ac:dyDescent="0.25">
      <c r="A930" s="2"/>
      <c r="B930" s="2"/>
      <c r="C930" s="2"/>
      <c r="D930" s="2"/>
      <c r="E930" s="2"/>
      <c r="F930" s="2"/>
      <c r="H930" s="2"/>
    </row>
    <row r="931" spans="1:8" ht="13.5" customHeight="1" x14ac:dyDescent="0.25">
      <c r="A931" s="2"/>
      <c r="B931" s="2"/>
      <c r="C931" s="2"/>
      <c r="D931" s="2"/>
      <c r="E931" s="2"/>
      <c r="F931" s="2"/>
      <c r="H931" s="2"/>
    </row>
    <row r="932" spans="1:8" ht="13.5" customHeight="1" x14ac:dyDescent="0.25">
      <c r="A932" s="2"/>
      <c r="B932" s="2"/>
      <c r="C932" s="2"/>
      <c r="D932" s="2"/>
      <c r="E932" s="2"/>
      <c r="F932" s="2"/>
      <c r="H932" s="2"/>
    </row>
    <row r="933" spans="1:8" ht="13.5" customHeight="1" x14ac:dyDescent="0.25">
      <c r="A933" s="2"/>
      <c r="B933" s="2"/>
      <c r="C933" s="2"/>
      <c r="D933" s="2"/>
      <c r="E933" s="2"/>
      <c r="F933" s="2"/>
      <c r="H933" s="2"/>
    </row>
    <row r="934" spans="1:8" ht="13.5" customHeight="1" x14ac:dyDescent="0.25">
      <c r="A934" s="2"/>
      <c r="B934" s="2"/>
      <c r="C934" s="2"/>
      <c r="D934" s="2"/>
      <c r="E934" s="2"/>
      <c r="F934" s="2"/>
      <c r="H934" s="2"/>
    </row>
    <row r="935" spans="1:8" ht="13.5" customHeight="1" x14ac:dyDescent="0.25">
      <c r="A935" s="2"/>
      <c r="B935" s="2"/>
      <c r="C935" s="2"/>
      <c r="D935" s="2"/>
      <c r="E935" s="2"/>
      <c r="F935" s="2"/>
      <c r="H935" s="2"/>
    </row>
    <row r="936" spans="1:8" ht="13.5" customHeight="1" x14ac:dyDescent="0.25">
      <c r="A936" s="2"/>
      <c r="B936" s="2"/>
      <c r="C936" s="2"/>
      <c r="D936" s="2"/>
      <c r="E936" s="2"/>
      <c r="F936" s="2"/>
      <c r="H936" s="2"/>
    </row>
    <row r="937" spans="1:8" ht="13.5" customHeight="1" x14ac:dyDescent="0.25">
      <c r="A937" s="2"/>
      <c r="B937" s="2"/>
      <c r="C937" s="2"/>
      <c r="D937" s="2"/>
      <c r="E937" s="2"/>
      <c r="F937" s="2"/>
      <c r="H937" s="2"/>
    </row>
    <row r="938" spans="1:8" ht="13.5" customHeight="1" x14ac:dyDescent="0.25">
      <c r="A938" s="2"/>
      <c r="B938" s="2"/>
      <c r="C938" s="2"/>
      <c r="D938" s="2"/>
      <c r="E938" s="2"/>
      <c r="F938" s="2"/>
      <c r="H938" s="2"/>
    </row>
    <row r="939" spans="1:8" ht="13.5" customHeight="1" x14ac:dyDescent="0.25">
      <c r="A939" s="2"/>
      <c r="B939" s="2"/>
      <c r="C939" s="2"/>
      <c r="D939" s="2"/>
      <c r="E939" s="2"/>
      <c r="F939" s="2"/>
      <c r="H939" s="2"/>
    </row>
    <row r="940" spans="1:8" ht="13.5" customHeight="1" x14ac:dyDescent="0.25">
      <c r="A940" s="2"/>
      <c r="B940" s="2"/>
      <c r="C940" s="2"/>
      <c r="D940" s="2"/>
      <c r="E940" s="2"/>
      <c r="F940" s="2"/>
      <c r="H940" s="2"/>
    </row>
    <row r="941" spans="1:8" ht="13.5" customHeight="1" x14ac:dyDescent="0.25">
      <c r="A941" s="2"/>
      <c r="B941" s="2"/>
      <c r="C941" s="2"/>
      <c r="D941" s="2"/>
      <c r="E941" s="2"/>
      <c r="F941" s="2"/>
      <c r="H941" s="2"/>
    </row>
    <row r="942" spans="1:8" ht="13.5" customHeight="1" x14ac:dyDescent="0.25">
      <c r="A942" s="2"/>
      <c r="B942" s="2"/>
      <c r="C942" s="2"/>
      <c r="D942" s="2"/>
      <c r="E942" s="2"/>
      <c r="F942" s="2"/>
      <c r="H942" s="2"/>
    </row>
    <row r="943" spans="1:8" ht="13.5" customHeight="1" x14ac:dyDescent="0.25">
      <c r="A943" s="2"/>
      <c r="B943" s="2"/>
      <c r="C943" s="2"/>
      <c r="D943" s="2"/>
      <c r="E943" s="2"/>
      <c r="F943" s="2"/>
      <c r="H943" s="2"/>
    </row>
    <row r="944" spans="1:8" ht="13.5" customHeight="1" x14ac:dyDescent="0.25">
      <c r="A944" s="2"/>
      <c r="B944" s="2"/>
      <c r="C944" s="2"/>
      <c r="D944" s="2"/>
      <c r="E944" s="2"/>
      <c r="F944" s="2"/>
      <c r="H944" s="2"/>
    </row>
    <row r="945" spans="1:8" ht="13.5" customHeight="1" x14ac:dyDescent="0.25">
      <c r="A945" s="2"/>
      <c r="B945" s="2"/>
      <c r="C945" s="2"/>
      <c r="D945" s="2"/>
      <c r="E945" s="2"/>
      <c r="F945" s="2"/>
      <c r="H945" s="2"/>
    </row>
    <row r="946" spans="1:8" ht="13.5" customHeight="1" x14ac:dyDescent="0.25">
      <c r="A946" s="2"/>
      <c r="B946" s="2"/>
      <c r="C946" s="2"/>
      <c r="D946" s="2"/>
      <c r="E946" s="2"/>
      <c r="F946" s="2"/>
      <c r="H946" s="2"/>
    </row>
    <row r="947" spans="1:8" ht="13.5" customHeight="1" x14ac:dyDescent="0.25">
      <c r="A947" s="2"/>
      <c r="B947" s="2"/>
      <c r="C947" s="2"/>
      <c r="D947" s="2"/>
      <c r="E947" s="2"/>
      <c r="F947" s="2"/>
      <c r="H947" s="2"/>
    </row>
    <row r="948" spans="1:8" ht="13.5" customHeight="1" x14ac:dyDescent="0.25">
      <c r="A948" s="2"/>
      <c r="B948" s="2"/>
      <c r="C948" s="2"/>
      <c r="D948" s="2"/>
      <c r="E948" s="2"/>
      <c r="F948" s="2"/>
      <c r="H948" s="2"/>
    </row>
    <row r="949" spans="1:8" ht="13.5" customHeight="1" x14ac:dyDescent="0.25">
      <c r="A949" s="2"/>
      <c r="B949" s="2"/>
      <c r="C949" s="2"/>
      <c r="D949" s="2"/>
      <c r="E949" s="2"/>
      <c r="F949" s="2"/>
      <c r="H949" s="2"/>
    </row>
    <row r="950" spans="1:8" ht="13.5" customHeight="1" x14ac:dyDescent="0.25">
      <c r="A950" s="2"/>
      <c r="B950" s="2"/>
      <c r="C950" s="2"/>
      <c r="D950" s="2"/>
      <c r="E950" s="2"/>
      <c r="F950" s="2"/>
      <c r="H950" s="2"/>
    </row>
    <row r="951" spans="1:8" ht="13.5" customHeight="1" x14ac:dyDescent="0.25">
      <c r="A951" s="2"/>
      <c r="B951" s="2"/>
      <c r="C951" s="2"/>
      <c r="D951" s="2"/>
      <c r="E951" s="2"/>
      <c r="F951" s="2"/>
      <c r="H951" s="2"/>
    </row>
    <row r="952" spans="1:8" ht="13.5" customHeight="1" x14ac:dyDescent="0.25">
      <c r="A952" s="2"/>
      <c r="B952" s="2"/>
      <c r="C952" s="2"/>
      <c r="D952" s="2"/>
      <c r="E952" s="2"/>
      <c r="F952" s="2"/>
      <c r="H952" s="2"/>
    </row>
    <row r="953" spans="1:8" ht="13.5" customHeight="1" x14ac:dyDescent="0.25">
      <c r="A953" s="2"/>
      <c r="B953" s="2"/>
      <c r="C953" s="2"/>
      <c r="D953" s="2"/>
      <c r="E953" s="2"/>
      <c r="F953" s="2"/>
      <c r="H953" s="2"/>
    </row>
    <row r="954" spans="1:8" ht="13.5" customHeight="1" x14ac:dyDescent="0.25">
      <c r="A954" s="2"/>
      <c r="B954" s="2"/>
      <c r="C954" s="2"/>
      <c r="D954" s="2"/>
      <c r="E954" s="2"/>
      <c r="F954" s="2"/>
      <c r="H954" s="2"/>
    </row>
    <row r="955" spans="1:8" ht="13.5" customHeight="1" x14ac:dyDescent="0.25">
      <c r="A955" s="2"/>
      <c r="B955" s="2"/>
      <c r="C955" s="2"/>
      <c r="D955" s="2"/>
      <c r="E955" s="2"/>
      <c r="F955" s="2"/>
      <c r="H955" s="2"/>
    </row>
    <row r="956" spans="1:8" ht="13.5" customHeight="1" x14ac:dyDescent="0.25">
      <c r="A956" s="2"/>
      <c r="B956" s="2"/>
      <c r="C956" s="2"/>
      <c r="D956" s="2"/>
      <c r="E956" s="2"/>
      <c r="F956" s="2"/>
      <c r="H956" s="2"/>
    </row>
    <row r="957" spans="1:8" ht="13.5" customHeight="1" x14ac:dyDescent="0.25">
      <c r="A957" s="2"/>
      <c r="B957" s="2"/>
      <c r="C957" s="2"/>
      <c r="D957" s="2"/>
      <c r="E957" s="2"/>
      <c r="F957" s="2"/>
      <c r="H957" s="2"/>
    </row>
    <row r="958" spans="1:8" ht="13.5" customHeight="1" x14ac:dyDescent="0.25">
      <c r="A958" s="2"/>
      <c r="B958" s="2"/>
      <c r="C958" s="2"/>
      <c r="D958" s="2"/>
      <c r="E958" s="2"/>
      <c r="F958" s="2"/>
      <c r="H958" s="2"/>
    </row>
    <row r="959" spans="1:8" ht="13.5" customHeight="1" x14ac:dyDescent="0.25">
      <c r="A959" s="2"/>
      <c r="B959" s="2"/>
      <c r="C959" s="2"/>
      <c r="D959" s="2"/>
      <c r="E959" s="2"/>
      <c r="F959" s="2"/>
      <c r="H959" s="2"/>
    </row>
    <row r="960" spans="1:8" ht="13.5" customHeight="1" x14ac:dyDescent="0.25">
      <c r="A960" s="2"/>
      <c r="B960" s="2"/>
      <c r="C960" s="2"/>
      <c r="D960" s="2"/>
      <c r="E960" s="2"/>
      <c r="F960" s="2"/>
      <c r="H960" s="2"/>
    </row>
    <row r="961" spans="1:8" ht="13.5" customHeight="1" x14ac:dyDescent="0.25">
      <c r="A961" s="2"/>
      <c r="B961" s="2"/>
      <c r="C961" s="2"/>
      <c r="D961" s="2"/>
      <c r="E961" s="2"/>
      <c r="F961" s="2"/>
      <c r="H961" s="2"/>
    </row>
    <row r="962" spans="1:8" ht="13.5" customHeight="1" x14ac:dyDescent="0.25">
      <c r="A962" s="2"/>
      <c r="B962" s="2"/>
      <c r="C962" s="2"/>
      <c r="D962" s="2"/>
      <c r="E962" s="2"/>
      <c r="F962" s="2"/>
      <c r="H962" s="2"/>
    </row>
    <row r="963" spans="1:8" ht="13.5" customHeight="1" x14ac:dyDescent="0.25">
      <c r="A963" s="2"/>
      <c r="B963" s="2"/>
      <c r="C963" s="2"/>
      <c r="D963" s="2"/>
      <c r="E963" s="2"/>
      <c r="F963" s="2"/>
      <c r="H963" s="2"/>
    </row>
    <row r="964" spans="1:8" ht="13.5" customHeight="1" x14ac:dyDescent="0.25">
      <c r="A964" s="2"/>
      <c r="B964" s="2"/>
      <c r="C964" s="2"/>
      <c r="D964" s="2"/>
      <c r="E964" s="2"/>
      <c r="F964" s="2"/>
      <c r="H964" s="2"/>
    </row>
    <row r="965" spans="1:8" ht="13.5" customHeight="1" x14ac:dyDescent="0.25">
      <c r="A965" s="2"/>
      <c r="B965" s="2"/>
      <c r="C965" s="2"/>
      <c r="D965" s="2"/>
      <c r="E965" s="2"/>
      <c r="F965" s="2"/>
      <c r="H965" s="2"/>
    </row>
    <row r="966" spans="1:8" ht="13.5" customHeight="1" x14ac:dyDescent="0.25">
      <c r="A966" s="2"/>
      <c r="B966" s="2"/>
      <c r="C966" s="2"/>
      <c r="D966" s="2"/>
      <c r="E966" s="2"/>
      <c r="F966" s="2"/>
      <c r="H966" s="2"/>
    </row>
    <row r="967" spans="1:8" ht="13.5" customHeight="1" x14ac:dyDescent="0.25">
      <c r="A967" s="2"/>
      <c r="B967" s="2"/>
      <c r="C967" s="2"/>
      <c r="D967" s="2"/>
      <c r="E967" s="2"/>
      <c r="F967" s="2"/>
      <c r="H967" s="2"/>
    </row>
    <row r="968" spans="1:8" ht="13.5" customHeight="1" x14ac:dyDescent="0.25">
      <c r="A968" s="2"/>
      <c r="B968" s="2"/>
      <c r="C968" s="2"/>
      <c r="D968" s="2"/>
      <c r="E968" s="2"/>
      <c r="F968" s="2"/>
      <c r="H968" s="2"/>
    </row>
    <row r="969" spans="1:8" ht="13.5" customHeight="1" x14ac:dyDescent="0.25">
      <c r="A969" s="2"/>
      <c r="B969" s="2"/>
      <c r="C969" s="2"/>
      <c r="D969" s="2"/>
      <c r="E969" s="2"/>
      <c r="F969" s="2"/>
      <c r="H969" s="2"/>
    </row>
    <row r="970" spans="1:8" ht="13.5" customHeight="1" x14ac:dyDescent="0.25">
      <c r="A970" s="2"/>
      <c r="B970" s="2"/>
      <c r="C970" s="2"/>
      <c r="D970" s="2"/>
      <c r="E970" s="2"/>
      <c r="F970" s="2"/>
      <c r="H970" s="2"/>
    </row>
    <row r="971" spans="1:8" ht="13.5" customHeight="1" x14ac:dyDescent="0.25">
      <c r="A971" s="2"/>
      <c r="B971" s="2"/>
      <c r="C971" s="2"/>
      <c r="D971" s="2"/>
      <c r="E971" s="2"/>
      <c r="F971" s="2"/>
      <c r="H971" s="2"/>
    </row>
    <row r="972" spans="1:8" ht="13.5" customHeight="1" x14ac:dyDescent="0.25">
      <c r="A972" s="2"/>
      <c r="B972" s="2"/>
      <c r="C972" s="2"/>
      <c r="D972" s="2"/>
      <c r="E972" s="2"/>
      <c r="F972" s="2"/>
      <c r="H972" s="2"/>
    </row>
    <row r="973" spans="1:8" ht="13.5" customHeight="1" x14ac:dyDescent="0.25">
      <c r="A973" s="2"/>
      <c r="B973" s="2"/>
      <c r="C973" s="2"/>
      <c r="D973" s="2"/>
      <c r="E973" s="2"/>
      <c r="F973" s="2"/>
      <c r="H973" s="2"/>
    </row>
    <row r="974" spans="1:8" ht="13.5" customHeight="1" x14ac:dyDescent="0.25">
      <c r="A974" s="2"/>
      <c r="B974" s="2"/>
      <c r="C974" s="2"/>
      <c r="D974" s="2"/>
      <c r="E974" s="2"/>
      <c r="F974" s="2"/>
      <c r="H974" s="2"/>
    </row>
    <row r="975" spans="1:8" ht="13.5" customHeight="1" x14ac:dyDescent="0.25">
      <c r="A975" s="2"/>
      <c r="B975" s="2"/>
      <c r="C975" s="2"/>
      <c r="D975" s="2"/>
      <c r="E975" s="2"/>
      <c r="F975" s="2"/>
      <c r="H975" s="2"/>
    </row>
    <row r="976" spans="1:8" ht="13.5" customHeight="1" x14ac:dyDescent="0.25">
      <c r="A976" s="2"/>
      <c r="B976" s="2"/>
      <c r="C976" s="2"/>
      <c r="D976" s="2"/>
      <c r="E976" s="2"/>
      <c r="F976" s="2"/>
      <c r="H976" s="2"/>
    </row>
    <row r="977" spans="1:8" ht="13.5" customHeight="1" x14ac:dyDescent="0.25">
      <c r="A977" s="2"/>
      <c r="B977" s="2"/>
      <c r="C977" s="2"/>
      <c r="D977" s="2"/>
      <c r="E977" s="2"/>
      <c r="F977" s="2"/>
      <c r="H977" s="2"/>
    </row>
    <row r="978" spans="1:8" ht="13.5" customHeight="1" x14ac:dyDescent="0.25">
      <c r="A978" s="2"/>
      <c r="B978" s="2"/>
      <c r="C978" s="2"/>
      <c r="D978" s="2"/>
      <c r="E978" s="2"/>
      <c r="F978" s="2"/>
      <c r="H978" s="2"/>
    </row>
    <row r="979" spans="1:8" ht="13.5" customHeight="1" x14ac:dyDescent="0.25">
      <c r="A979" s="2"/>
      <c r="B979" s="2"/>
      <c r="C979" s="2"/>
      <c r="D979" s="2"/>
      <c r="E979" s="2"/>
      <c r="F979" s="2"/>
      <c r="H979" s="2"/>
    </row>
    <row r="980" spans="1:8" ht="13.5" customHeight="1" x14ac:dyDescent="0.25">
      <c r="A980" s="2"/>
      <c r="B980" s="2"/>
      <c r="C980" s="2"/>
      <c r="D980" s="2"/>
      <c r="E980" s="2"/>
      <c r="F980" s="2"/>
      <c r="H980" s="2"/>
    </row>
    <row r="981" spans="1:8" ht="13.5" customHeight="1" x14ac:dyDescent="0.25">
      <c r="A981" s="2"/>
      <c r="B981" s="2"/>
      <c r="C981" s="2"/>
      <c r="D981" s="2"/>
      <c r="E981" s="2"/>
      <c r="F981" s="2"/>
      <c r="H981" s="2"/>
    </row>
    <row r="982" spans="1:8" ht="13.5" customHeight="1" x14ac:dyDescent="0.25">
      <c r="A982" s="2"/>
      <c r="B982" s="2"/>
      <c r="C982" s="2"/>
      <c r="D982" s="2"/>
      <c r="E982" s="2"/>
      <c r="F982" s="2"/>
      <c r="H982" s="2"/>
    </row>
    <row r="983" spans="1:8" ht="13.5" customHeight="1" x14ac:dyDescent="0.25">
      <c r="A983" s="2"/>
      <c r="B983" s="2"/>
      <c r="C983" s="2"/>
      <c r="D983" s="2"/>
      <c r="E983" s="2"/>
      <c r="F983" s="2"/>
      <c r="H983" s="2"/>
    </row>
    <row r="984" spans="1:8" ht="13.5" customHeight="1" x14ac:dyDescent="0.25">
      <c r="A984" s="2"/>
      <c r="B984" s="2"/>
      <c r="C984" s="2"/>
      <c r="D984" s="2"/>
      <c r="E984" s="2"/>
      <c r="F984" s="2"/>
      <c r="H984" s="2"/>
    </row>
    <row r="985" spans="1:8" ht="13.5" customHeight="1" x14ac:dyDescent="0.25">
      <c r="A985" s="2"/>
      <c r="B985" s="2"/>
      <c r="C985" s="2"/>
      <c r="D985" s="2"/>
      <c r="E985" s="2"/>
      <c r="F985" s="2"/>
      <c r="H985" s="2"/>
    </row>
    <row r="986" spans="1:8" ht="13.5" customHeight="1" x14ac:dyDescent="0.25">
      <c r="A986" s="2"/>
      <c r="B986" s="2"/>
      <c r="C986" s="2"/>
      <c r="D986" s="2"/>
      <c r="E986" s="2"/>
      <c r="F986" s="2"/>
      <c r="H986" s="2"/>
    </row>
    <row r="987" spans="1:8" ht="13.5" customHeight="1" x14ac:dyDescent="0.25">
      <c r="A987" s="2"/>
      <c r="B987" s="2"/>
      <c r="C987" s="2"/>
      <c r="D987" s="2"/>
      <c r="E987" s="2"/>
      <c r="F987" s="2"/>
      <c r="H987" s="2"/>
    </row>
    <row r="988" spans="1:8" ht="13.5" customHeight="1" x14ac:dyDescent="0.25">
      <c r="A988" s="2"/>
      <c r="B988" s="2"/>
      <c r="C988" s="2"/>
      <c r="D988" s="2"/>
      <c r="E988" s="2"/>
      <c r="F988" s="2"/>
      <c r="H988" s="2"/>
    </row>
    <row r="989" spans="1:8" ht="13.5" customHeight="1" x14ac:dyDescent="0.25">
      <c r="A989" s="2"/>
      <c r="B989" s="2"/>
      <c r="C989" s="2"/>
      <c r="D989" s="2"/>
      <c r="E989" s="2"/>
      <c r="F989" s="2"/>
      <c r="H989" s="2"/>
    </row>
    <row r="990" spans="1:8" ht="13.5" customHeight="1" x14ac:dyDescent="0.25">
      <c r="A990" s="2"/>
      <c r="B990" s="2"/>
      <c r="C990" s="2"/>
      <c r="D990" s="2"/>
      <c r="E990" s="2"/>
      <c r="F990" s="2"/>
      <c r="H990" s="2"/>
    </row>
    <row r="991" spans="1:8" ht="13.5" customHeight="1" x14ac:dyDescent="0.25">
      <c r="A991" s="2"/>
      <c r="B991" s="2"/>
      <c r="C991" s="2"/>
      <c r="D991" s="2"/>
      <c r="E991" s="2"/>
      <c r="F991" s="2"/>
      <c r="H991" s="2"/>
    </row>
    <row r="992" spans="1:8" ht="13.5" customHeight="1" x14ac:dyDescent="0.25">
      <c r="A992" s="2"/>
      <c r="B992" s="2"/>
      <c r="C992" s="2"/>
      <c r="D992" s="2"/>
      <c r="E992" s="2"/>
      <c r="F992" s="2"/>
      <c r="H992" s="2"/>
    </row>
    <row r="993" spans="1:8" ht="13.5" customHeight="1" x14ac:dyDescent="0.25">
      <c r="A993" s="2"/>
      <c r="B993" s="2"/>
      <c r="C993" s="2"/>
      <c r="D993" s="2"/>
      <c r="E993" s="2"/>
      <c r="F993" s="2"/>
      <c r="H993" s="2"/>
    </row>
    <row r="994" spans="1:8" ht="13.5" customHeight="1" x14ac:dyDescent="0.25">
      <c r="A994" s="2"/>
      <c r="B994" s="2"/>
      <c r="C994" s="2"/>
      <c r="D994" s="2"/>
      <c r="E994" s="2"/>
      <c r="F994" s="2"/>
      <c r="H994" s="2"/>
    </row>
    <row r="995" spans="1:8" ht="13.5" customHeight="1" x14ac:dyDescent="0.25">
      <c r="A995" s="2"/>
      <c r="B995" s="2"/>
      <c r="C995" s="2"/>
      <c r="D995" s="2"/>
      <c r="E995" s="2"/>
      <c r="F995" s="2"/>
      <c r="H995" s="2"/>
    </row>
    <row r="996" spans="1:8" ht="13.5" customHeight="1" x14ac:dyDescent="0.25">
      <c r="A996" s="2"/>
      <c r="B996" s="2"/>
      <c r="C996" s="2"/>
      <c r="D996" s="2"/>
      <c r="E996" s="2"/>
      <c r="F996" s="2"/>
      <c r="H996" s="2"/>
    </row>
    <row r="997" spans="1:8" ht="13.5" customHeight="1" x14ac:dyDescent="0.25">
      <c r="A997" s="2"/>
      <c r="B997" s="2"/>
      <c r="C997" s="2"/>
      <c r="D997" s="2"/>
      <c r="E997" s="2"/>
      <c r="F997" s="2"/>
      <c r="H997" s="2"/>
    </row>
    <row r="998" spans="1:8" ht="13.5" customHeight="1" x14ac:dyDescent="0.25">
      <c r="A998" s="2"/>
      <c r="B998" s="2"/>
      <c r="C998" s="2"/>
      <c r="D998" s="2"/>
      <c r="E998" s="2"/>
      <c r="F998" s="2"/>
      <c r="H998" s="2"/>
    </row>
    <row r="999" spans="1:8" ht="13.5" customHeight="1" x14ac:dyDescent="0.25">
      <c r="A999" s="2"/>
      <c r="B999" s="2"/>
      <c r="C999" s="2"/>
      <c r="D999" s="2"/>
      <c r="E999" s="2"/>
      <c r="F999" s="2"/>
      <c r="H999" s="2"/>
    </row>
    <row r="1000" spans="1:8" ht="13.5" customHeight="1" x14ac:dyDescent="0.25">
      <c r="A1000" s="2"/>
      <c r="B1000" s="2"/>
      <c r="F1000" s="2"/>
      <c r="H1000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workbookViewId="0">
      <selection activeCell="R26" sqref="R26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000"/>
  <sheetViews>
    <sheetView topLeftCell="A505" zoomScale="70" zoomScaleNormal="70" workbookViewId="0">
      <selection activeCell="E552" sqref="E552"/>
    </sheetView>
  </sheetViews>
  <sheetFormatPr defaultColWidth="12.42578125" defaultRowHeight="15" customHeight="1" x14ac:dyDescent="0.25"/>
  <cols>
    <col min="1" max="1" width="49.42578125" customWidth="1"/>
    <col min="2" max="2" width="7.7109375" customWidth="1"/>
    <col min="3" max="3" width="12.85546875" bestFit="1" customWidth="1"/>
    <col min="4" max="4" width="6.42578125" customWidth="1"/>
    <col min="5" max="5" width="21.42578125" customWidth="1"/>
    <col min="6" max="6" width="20.140625" customWidth="1"/>
    <col min="7" max="8" width="7.7109375" customWidth="1"/>
    <col min="9" max="9" width="39" bestFit="1" customWidth="1"/>
    <col min="10" max="10" width="30.140625" customWidth="1"/>
    <col min="11" max="16" width="7.7109375" customWidth="1"/>
    <col min="17" max="17" width="39" bestFit="1" customWidth="1"/>
    <col min="18" max="26" width="7.7109375" customWidth="1"/>
  </cols>
  <sheetData>
    <row r="1" spans="1:18" ht="13.5" customHeight="1" x14ac:dyDescent="0.25">
      <c r="A1" s="43" t="s">
        <v>166</v>
      </c>
      <c r="C1" s="1" t="s">
        <v>3</v>
      </c>
      <c r="D1" s="1" t="s">
        <v>167</v>
      </c>
      <c r="E1" s="1" t="s">
        <v>168</v>
      </c>
      <c r="F1" s="1" t="s">
        <v>169</v>
      </c>
      <c r="G1" s="1" t="s">
        <v>134</v>
      </c>
      <c r="H1" s="40"/>
      <c r="I1" s="63" t="s">
        <v>13</v>
      </c>
      <c r="J1" s="63"/>
      <c r="P1" s="40"/>
      <c r="Q1" s="63" t="s">
        <v>13</v>
      </c>
      <c r="R1" s="63"/>
    </row>
    <row r="2" spans="1:18" ht="13.5" customHeight="1" x14ac:dyDescent="0.25">
      <c r="A2" s="43" t="s">
        <v>170</v>
      </c>
      <c r="B2" s="14"/>
      <c r="C2" s="53">
        <f t="shared" ref="C2:C65" si="0">I12</f>
        <v>26299</v>
      </c>
      <c r="D2" s="14">
        <f t="shared" ref="D2:D65" si="1">YEAR(C2)</f>
        <v>1972</v>
      </c>
      <c r="E2" s="38">
        <f t="shared" ref="E2:E65" si="2">R12/100</f>
        <v>0.13100000000000001</v>
      </c>
      <c r="F2" s="38">
        <f t="shared" ref="F2:F65" si="3">J12/100</f>
        <v>0.11699999999999999</v>
      </c>
      <c r="G2" s="2">
        <v>0</v>
      </c>
      <c r="H2" s="40"/>
      <c r="I2" s="63" t="s">
        <v>20</v>
      </c>
      <c r="J2" s="63"/>
      <c r="P2" s="40"/>
      <c r="Q2" s="63" t="s">
        <v>20</v>
      </c>
      <c r="R2" s="63"/>
    </row>
    <row r="3" spans="1:18" ht="13.5" customHeight="1" x14ac:dyDescent="0.25">
      <c r="A3" s="43" t="s">
        <v>142</v>
      </c>
      <c r="B3" s="14"/>
      <c r="C3" s="53">
        <f t="shared" si="0"/>
        <v>26330</v>
      </c>
      <c r="D3" s="14">
        <f t="shared" si="1"/>
        <v>1972</v>
      </c>
      <c r="E3" s="38">
        <f t="shared" si="2"/>
        <v>0.13200000000000001</v>
      </c>
      <c r="F3" s="38">
        <f t="shared" si="3"/>
        <v>0.13400000000000001</v>
      </c>
      <c r="G3" s="2">
        <v>0</v>
      </c>
      <c r="H3" s="40"/>
      <c r="I3" s="63" t="s">
        <v>27</v>
      </c>
      <c r="J3" s="63"/>
      <c r="P3" s="40"/>
      <c r="Q3" s="63" t="s">
        <v>27</v>
      </c>
      <c r="R3" s="63"/>
    </row>
    <row r="4" spans="1:18" ht="13.5" customHeight="1" x14ac:dyDescent="0.25">
      <c r="A4" s="43" t="s">
        <v>25</v>
      </c>
      <c r="B4" s="14"/>
      <c r="C4" s="53">
        <f t="shared" si="0"/>
        <v>26359</v>
      </c>
      <c r="D4" s="14">
        <f t="shared" si="1"/>
        <v>1972</v>
      </c>
      <c r="E4" s="38">
        <f t="shared" si="2"/>
        <v>0.121</v>
      </c>
      <c r="F4" s="38">
        <f t="shared" si="3"/>
        <v>0.128</v>
      </c>
      <c r="G4" s="2">
        <v>0</v>
      </c>
      <c r="H4" s="40"/>
      <c r="I4" s="63" t="s">
        <v>31</v>
      </c>
      <c r="J4" s="63"/>
      <c r="P4" s="40"/>
      <c r="Q4" s="63" t="s">
        <v>31</v>
      </c>
      <c r="R4" s="63"/>
    </row>
    <row r="5" spans="1:18" ht="13.5" customHeight="1" x14ac:dyDescent="0.25">
      <c r="A5" s="42" t="str">
        <f>HYPERLINK("http://research.stlouisfed.org/fred2/series/LNS13025703","http://research.stlouisfed.org/fred2/series/LNS13025703")</f>
        <v>http://research.stlouisfed.org/fred2/series/LNS13025703</v>
      </c>
      <c r="B5" s="14"/>
      <c r="C5" s="53">
        <f t="shared" si="0"/>
        <v>26390</v>
      </c>
      <c r="D5" s="14">
        <f t="shared" si="1"/>
        <v>1972</v>
      </c>
      <c r="E5" s="38">
        <f t="shared" si="2"/>
        <v>0.107</v>
      </c>
      <c r="F5" s="38">
        <f t="shared" si="3"/>
        <v>0.13600000000000001</v>
      </c>
      <c r="G5" s="2">
        <v>0</v>
      </c>
      <c r="H5" s="40"/>
      <c r="I5" s="63" t="s">
        <v>33</v>
      </c>
      <c r="J5" s="63"/>
      <c r="P5" s="40"/>
      <c r="Q5" s="63" t="s">
        <v>33</v>
      </c>
      <c r="R5" s="63"/>
    </row>
    <row r="6" spans="1:18" ht="13.5" customHeight="1" x14ac:dyDescent="0.25">
      <c r="A6" s="42" t="str">
        <f>HYPERLINK("http://research.stlouisfed.org/fred2/series/LNS13025702","http://research.stlouisfed.org/fred2/series/LNS13025702")</f>
        <v>http://research.stlouisfed.org/fred2/series/LNS13025702</v>
      </c>
      <c r="B6" s="14"/>
      <c r="C6" s="53">
        <f t="shared" si="0"/>
        <v>26420</v>
      </c>
      <c r="D6" s="14">
        <f t="shared" si="1"/>
        <v>1972</v>
      </c>
      <c r="E6" s="38">
        <f t="shared" si="2"/>
        <v>0.12</v>
      </c>
      <c r="F6" s="38">
        <f t="shared" si="3"/>
        <v>0.11900000000000001</v>
      </c>
      <c r="G6" s="2">
        <v>0</v>
      </c>
      <c r="H6" s="40"/>
      <c r="I6" s="63" t="s">
        <v>35</v>
      </c>
      <c r="J6" s="63"/>
      <c r="P6" s="40"/>
      <c r="Q6" s="63" t="s">
        <v>35</v>
      </c>
      <c r="R6" s="63"/>
    </row>
    <row r="7" spans="1:18" ht="13.5" customHeight="1" x14ac:dyDescent="0.25">
      <c r="A7" s="2"/>
      <c r="B7" s="14"/>
      <c r="C7" s="53">
        <f t="shared" si="0"/>
        <v>26451</v>
      </c>
      <c r="D7" s="14">
        <f t="shared" si="1"/>
        <v>1972</v>
      </c>
      <c r="E7" s="38">
        <f t="shared" si="2"/>
        <v>0.12</v>
      </c>
      <c r="F7" s="38">
        <f t="shared" si="3"/>
        <v>0.11199999999999999</v>
      </c>
      <c r="G7" s="2">
        <v>0</v>
      </c>
      <c r="H7" s="40"/>
      <c r="I7" s="63"/>
      <c r="J7" s="63"/>
      <c r="P7" s="40"/>
      <c r="Q7" s="63"/>
      <c r="R7" s="63"/>
    </row>
    <row r="8" spans="1:18" ht="13.5" customHeight="1" x14ac:dyDescent="0.25">
      <c r="A8" s="2"/>
      <c r="B8" s="14"/>
      <c r="C8" s="53">
        <f t="shared" si="0"/>
        <v>26481</v>
      </c>
      <c r="D8" s="14">
        <f t="shared" si="1"/>
        <v>1972</v>
      </c>
      <c r="E8" s="38">
        <f t="shared" si="2"/>
        <v>0.129</v>
      </c>
      <c r="F8" s="38">
        <f t="shared" si="3"/>
        <v>0.106</v>
      </c>
      <c r="G8" s="2">
        <v>0</v>
      </c>
      <c r="H8" s="40"/>
      <c r="I8" s="63" t="s">
        <v>171</v>
      </c>
      <c r="J8" s="63" t="s">
        <v>172</v>
      </c>
      <c r="P8" s="40"/>
      <c r="Q8" s="63" t="s">
        <v>173</v>
      </c>
      <c r="R8" s="63" t="s">
        <v>174</v>
      </c>
    </row>
    <row r="9" spans="1:18" ht="13.5" customHeight="1" x14ac:dyDescent="0.25">
      <c r="A9" s="2"/>
      <c r="B9" s="14"/>
      <c r="C9" s="53">
        <f t="shared" si="0"/>
        <v>26512</v>
      </c>
      <c r="D9" s="14">
        <f t="shared" si="1"/>
        <v>1972</v>
      </c>
      <c r="E9" s="38">
        <f t="shared" si="2"/>
        <v>0.124</v>
      </c>
      <c r="F9" s="38">
        <f t="shared" si="3"/>
        <v>0.10800000000000001</v>
      </c>
      <c r="G9" s="2">
        <v>0</v>
      </c>
      <c r="H9" s="40"/>
      <c r="I9" s="63"/>
      <c r="J9" s="63"/>
      <c r="P9" s="40"/>
      <c r="Q9" s="63"/>
      <c r="R9" s="63"/>
    </row>
    <row r="10" spans="1:18" ht="13.5" customHeight="1" x14ac:dyDescent="0.25">
      <c r="A10" s="2"/>
      <c r="B10" s="14"/>
      <c r="C10" s="53">
        <f t="shared" si="0"/>
        <v>26543</v>
      </c>
      <c r="D10" s="14">
        <f t="shared" si="1"/>
        <v>1972</v>
      </c>
      <c r="E10" s="38">
        <f t="shared" si="2"/>
        <v>0.12</v>
      </c>
      <c r="F10" s="38">
        <f t="shared" si="3"/>
        <v>0.11199999999999999</v>
      </c>
      <c r="G10" s="2">
        <v>0</v>
      </c>
      <c r="H10" s="40"/>
      <c r="I10" s="63" t="s">
        <v>175</v>
      </c>
      <c r="J10" s="63"/>
      <c r="P10" s="40"/>
      <c r="Q10" s="63" t="s">
        <v>175</v>
      </c>
      <c r="R10" s="63"/>
    </row>
    <row r="11" spans="1:18" ht="13.5" customHeight="1" x14ac:dyDescent="0.25">
      <c r="A11" s="2"/>
      <c r="B11" s="14"/>
      <c r="C11" s="53">
        <f t="shared" si="0"/>
        <v>26573</v>
      </c>
      <c r="D11" s="14">
        <f t="shared" si="1"/>
        <v>1972</v>
      </c>
      <c r="E11" s="38">
        <f t="shared" si="2"/>
        <v>0.122</v>
      </c>
      <c r="F11" s="38">
        <f t="shared" si="3"/>
        <v>0.106</v>
      </c>
      <c r="G11" s="2">
        <v>0</v>
      </c>
      <c r="H11" s="40"/>
      <c r="I11" s="193" t="s">
        <v>41</v>
      </c>
      <c r="J11" s="193" t="s">
        <v>171</v>
      </c>
      <c r="P11" s="40"/>
      <c r="Q11" s="63" t="s">
        <v>41</v>
      </c>
      <c r="R11" s="63" t="s">
        <v>173</v>
      </c>
    </row>
    <row r="12" spans="1:18" ht="13.5" customHeight="1" x14ac:dyDescent="0.25">
      <c r="A12" s="2"/>
      <c r="B12" s="14"/>
      <c r="C12" s="53">
        <f t="shared" si="0"/>
        <v>26604</v>
      </c>
      <c r="D12" s="14">
        <f t="shared" si="1"/>
        <v>1972</v>
      </c>
      <c r="E12" s="38">
        <f t="shared" si="2"/>
        <v>0.12300000000000001</v>
      </c>
      <c r="F12" s="38">
        <f t="shared" si="3"/>
        <v>0.10199999999999999</v>
      </c>
      <c r="G12" s="2">
        <v>0</v>
      </c>
      <c r="H12" s="40"/>
      <c r="I12" s="64">
        <v>26299</v>
      </c>
      <c r="J12" s="65">
        <v>11.7</v>
      </c>
      <c r="P12" s="40"/>
      <c r="Q12" s="64">
        <v>26299</v>
      </c>
      <c r="R12" s="65">
        <v>13.1</v>
      </c>
    </row>
    <row r="13" spans="1:18" ht="13.5" customHeight="1" x14ac:dyDescent="0.25">
      <c r="A13" s="2"/>
      <c r="B13" s="14"/>
      <c r="C13" s="53">
        <f t="shared" si="0"/>
        <v>26634</v>
      </c>
      <c r="D13" s="14">
        <f t="shared" si="1"/>
        <v>1972</v>
      </c>
      <c r="E13" s="38">
        <f t="shared" si="2"/>
        <v>0.12300000000000001</v>
      </c>
      <c r="F13" s="38">
        <f t="shared" si="3"/>
        <v>0.10199999999999999</v>
      </c>
      <c r="G13" s="2">
        <v>0</v>
      </c>
      <c r="H13" s="40"/>
      <c r="I13" s="64">
        <v>26330</v>
      </c>
      <c r="J13" s="65">
        <v>13.4</v>
      </c>
      <c r="P13" s="40"/>
      <c r="Q13" s="64">
        <v>26330</v>
      </c>
      <c r="R13" s="65">
        <v>13.2</v>
      </c>
    </row>
    <row r="14" spans="1:18" ht="13.5" customHeight="1" x14ac:dyDescent="0.25">
      <c r="A14" s="2"/>
      <c r="B14" s="14"/>
      <c r="C14" s="53">
        <f t="shared" si="0"/>
        <v>26665</v>
      </c>
      <c r="D14" s="14">
        <f t="shared" si="1"/>
        <v>1973</v>
      </c>
      <c r="E14" s="38">
        <f t="shared" si="2"/>
        <v>0.124</v>
      </c>
      <c r="F14" s="38">
        <f t="shared" si="3"/>
        <v>9.5000000000000001E-2</v>
      </c>
      <c r="G14" s="2">
        <v>0</v>
      </c>
      <c r="H14" s="40"/>
      <c r="I14" s="64">
        <v>26359</v>
      </c>
      <c r="J14" s="65">
        <v>12.8</v>
      </c>
      <c r="P14" s="40"/>
      <c r="Q14" s="64">
        <v>26359</v>
      </c>
      <c r="R14" s="65">
        <v>12.1</v>
      </c>
    </row>
    <row r="15" spans="1:18" ht="13.5" customHeight="1" x14ac:dyDescent="0.25">
      <c r="A15" s="2"/>
      <c r="B15" s="14"/>
      <c r="C15" s="53">
        <f t="shared" si="0"/>
        <v>26696</v>
      </c>
      <c r="D15" s="14">
        <f t="shared" si="1"/>
        <v>1973</v>
      </c>
      <c r="E15" s="38">
        <f t="shared" si="2"/>
        <v>0.11800000000000001</v>
      </c>
      <c r="F15" s="38">
        <f t="shared" si="3"/>
        <v>8.4000000000000005E-2</v>
      </c>
      <c r="G15" s="2">
        <v>0</v>
      </c>
      <c r="H15" s="40"/>
      <c r="I15" s="64">
        <v>26390</v>
      </c>
      <c r="J15" s="65">
        <v>13.6</v>
      </c>
      <c r="P15" s="40"/>
      <c r="Q15" s="64">
        <v>26390</v>
      </c>
      <c r="R15" s="65">
        <v>10.7</v>
      </c>
    </row>
    <row r="16" spans="1:18" ht="13.5" customHeight="1" x14ac:dyDescent="0.25">
      <c r="A16" s="2"/>
      <c r="B16" s="14"/>
      <c r="C16" s="53">
        <f t="shared" si="0"/>
        <v>26724</v>
      </c>
      <c r="D16" s="14">
        <f t="shared" si="1"/>
        <v>1973</v>
      </c>
      <c r="E16" s="38">
        <f t="shared" si="2"/>
        <v>0.115</v>
      </c>
      <c r="F16" s="38">
        <f t="shared" si="3"/>
        <v>8.900000000000001E-2</v>
      </c>
      <c r="G16" s="2">
        <v>0</v>
      </c>
      <c r="H16" s="40"/>
      <c r="I16" s="64">
        <v>26420</v>
      </c>
      <c r="J16" s="65">
        <v>11.9</v>
      </c>
      <c r="P16" s="40"/>
      <c r="Q16" s="64">
        <v>26420</v>
      </c>
      <c r="R16" s="65">
        <v>12</v>
      </c>
    </row>
    <row r="17" spans="1:18" ht="13.5" customHeight="1" x14ac:dyDescent="0.25">
      <c r="A17" s="2"/>
      <c r="B17" s="14"/>
      <c r="C17" s="53">
        <f t="shared" si="0"/>
        <v>26755</v>
      </c>
      <c r="D17" s="14">
        <f t="shared" si="1"/>
        <v>1973</v>
      </c>
      <c r="E17" s="38">
        <f t="shared" si="2"/>
        <v>0.10300000000000001</v>
      </c>
      <c r="F17" s="38">
        <f t="shared" si="3"/>
        <v>7.4999999999999997E-2</v>
      </c>
      <c r="G17" s="2">
        <v>0</v>
      </c>
      <c r="H17" s="40"/>
      <c r="I17" s="64">
        <v>26451</v>
      </c>
      <c r="J17" s="65">
        <v>11.2</v>
      </c>
      <c r="P17" s="40"/>
      <c r="Q17" s="64">
        <v>26451</v>
      </c>
      <c r="R17" s="65">
        <v>12</v>
      </c>
    </row>
    <row r="18" spans="1:18" ht="13.5" customHeight="1" x14ac:dyDescent="0.25">
      <c r="A18" s="2"/>
      <c r="B18" s="14"/>
      <c r="C18" s="53">
        <f t="shared" si="0"/>
        <v>26785</v>
      </c>
      <c r="D18" s="14">
        <f t="shared" si="1"/>
        <v>1973</v>
      </c>
      <c r="E18" s="38">
        <f t="shared" si="2"/>
        <v>0.107</v>
      </c>
      <c r="F18" s="38">
        <f t="shared" si="3"/>
        <v>0.08</v>
      </c>
      <c r="G18" s="2">
        <v>0</v>
      </c>
      <c r="H18" s="40"/>
      <c r="I18" s="64">
        <v>26481</v>
      </c>
      <c r="J18" s="65">
        <v>10.6</v>
      </c>
      <c r="P18" s="40"/>
      <c r="Q18" s="64">
        <v>26481</v>
      </c>
      <c r="R18" s="65">
        <v>12.9</v>
      </c>
    </row>
    <row r="19" spans="1:18" ht="13.5" customHeight="1" x14ac:dyDescent="0.25">
      <c r="A19" s="2"/>
      <c r="B19" s="14"/>
      <c r="C19" s="53">
        <f t="shared" si="0"/>
        <v>26816</v>
      </c>
      <c r="D19" s="14">
        <f t="shared" si="1"/>
        <v>1973</v>
      </c>
      <c r="E19" s="38">
        <f t="shared" si="2"/>
        <v>0.10400000000000001</v>
      </c>
      <c r="F19" s="38">
        <f t="shared" si="3"/>
        <v>7.4999999999999997E-2</v>
      </c>
      <c r="G19" s="2">
        <v>0</v>
      </c>
      <c r="H19" s="40"/>
      <c r="I19" s="64">
        <v>26512</v>
      </c>
      <c r="J19" s="65">
        <v>10.8</v>
      </c>
      <c r="P19" s="40"/>
      <c r="Q19" s="64">
        <v>26512</v>
      </c>
      <c r="R19" s="65">
        <v>12.4</v>
      </c>
    </row>
    <row r="20" spans="1:18" ht="13.5" customHeight="1" x14ac:dyDescent="0.25">
      <c r="A20" s="2"/>
      <c r="B20" s="14"/>
      <c r="C20" s="53">
        <f t="shared" si="0"/>
        <v>26846</v>
      </c>
      <c r="D20" s="14">
        <f t="shared" si="1"/>
        <v>1973</v>
      </c>
      <c r="E20" s="38">
        <f t="shared" si="2"/>
        <v>0.109</v>
      </c>
      <c r="F20" s="38">
        <f t="shared" si="3"/>
        <v>6.5000000000000002E-2</v>
      </c>
      <c r="G20" s="2">
        <v>0</v>
      </c>
      <c r="H20" s="40"/>
      <c r="I20" s="64">
        <v>26543</v>
      </c>
      <c r="J20" s="65">
        <v>11.2</v>
      </c>
      <c r="P20" s="40"/>
      <c r="Q20" s="64">
        <v>26543</v>
      </c>
      <c r="R20" s="65">
        <v>12</v>
      </c>
    </row>
    <row r="21" spans="1:18" ht="13.5" customHeight="1" x14ac:dyDescent="0.25">
      <c r="A21" s="2"/>
      <c r="B21" s="14"/>
      <c r="C21" s="53">
        <f t="shared" si="0"/>
        <v>26877</v>
      </c>
      <c r="D21" s="14">
        <f t="shared" si="1"/>
        <v>1973</v>
      </c>
      <c r="E21" s="38">
        <f t="shared" si="2"/>
        <v>0.105</v>
      </c>
      <c r="F21" s="38">
        <f t="shared" si="3"/>
        <v>7.6999999999999999E-2</v>
      </c>
      <c r="G21" s="2">
        <v>0</v>
      </c>
      <c r="H21" s="40"/>
      <c r="I21" s="64">
        <v>26573</v>
      </c>
      <c r="J21" s="65">
        <v>10.6</v>
      </c>
      <c r="P21" s="40"/>
      <c r="Q21" s="64">
        <v>26573</v>
      </c>
      <c r="R21" s="65">
        <v>12.2</v>
      </c>
    </row>
    <row r="22" spans="1:18" ht="13.5" customHeight="1" x14ac:dyDescent="0.25">
      <c r="A22" s="2"/>
      <c r="B22" s="14"/>
      <c r="C22" s="53">
        <f t="shared" si="0"/>
        <v>26908</v>
      </c>
      <c r="D22" s="14">
        <f t="shared" si="1"/>
        <v>1973</v>
      </c>
      <c r="E22" s="38">
        <f t="shared" si="2"/>
        <v>0.113</v>
      </c>
      <c r="F22" s="38">
        <f t="shared" si="3"/>
        <v>6.8000000000000005E-2</v>
      </c>
      <c r="G22" s="2">
        <v>0</v>
      </c>
      <c r="H22" s="40"/>
      <c r="I22" s="64">
        <v>26604</v>
      </c>
      <c r="J22" s="65">
        <v>10.199999999999999</v>
      </c>
      <c r="P22" s="40"/>
      <c r="Q22" s="64">
        <v>26604</v>
      </c>
      <c r="R22" s="65">
        <v>12.3</v>
      </c>
    </row>
    <row r="23" spans="1:18" ht="13.5" customHeight="1" x14ac:dyDescent="0.25">
      <c r="A23" s="2"/>
      <c r="B23" s="14"/>
      <c r="C23" s="53">
        <f t="shared" si="0"/>
        <v>26938</v>
      </c>
      <c r="D23" s="14">
        <f t="shared" si="1"/>
        <v>1973</v>
      </c>
      <c r="E23" s="38">
        <f t="shared" si="2"/>
        <v>0.109</v>
      </c>
      <c r="F23" s="38">
        <f t="shared" si="3"/>
        <v>0.08</v>
      </c>
      <c r="G23" s="2">
        <v>0</v>
      </c>
      <c r="H23" s="40"/>
      <c r="I23" s="64">
        <v>26634</v>
      </c>
      <c r="J23" s="65">
        <v>10.199999999999999</v>
      </c>
      <c r="P23" s="40"/>
      <c r="Q23" s="64">
        <v>26634</v>
      </c>
      <c r="R23" s="65">
        <v>12.3</v>
      </c>
    </row>
    <row r="24" spans="1:18" ht="13.5" customHeight="1" x14ac:dyDescent="0.25">
      <c r="A24" s="2"/>
      <c r="B24" s="14"/>
      <c r="C24" s="53">
        <f t="shared" si="0"/>
        <v>26969</v>
      </c>
      <c r="D24" s="14">
        <f t="shared" si="1"/>
        <v>1973</v>
      </c>
      <c r="E24" s="38">
        <f t="shared" si="2"/>
        <v>0.11</v>
      </c>
      <c r="F24" s="38">
        <f t="shared" si="3"/>
        <v>0.08</v>
      </c>
      <c r="G24" s="2">
        <v>0</v>
      </c>
      <c r="H24" s="40"/>
      <c r="I24" s="64">
        <v>26665</v>
      </c>
      <c r="J24" s="65">
        <v>9.5</v>
      </c>
      <c r="P24" s="40"/>
      <c r="Q24" s="64">
        <v>26665</v>
      </c>
      <c r="R24" s="65">
        <v>12.4</v>
      </c>
    </row>
    <row r="25" spans="1:18" ht="13.5" customHeight="1" x14ac:dyDescent="0.25">
      <c r="A25" s="2"/>
      <c r="B25" s="14"/>
      <c r="C25" s="53">
        <f t="shared" si="0"/>
        <v>26999</v>
      </c>
      <c r="D25" s="14">
        <f t="shared" si="1"/>
        <v>1973</v>
      </c>
      <c r="E25" s="38">
        <f t="shared" si="2"/>
        <v>0.1</v>
      </c>
      <c r="F25" s="38">
        <f t="shared" si="3"/>
        <v>7.400000000000001E-2</v>
      </c>
      <c r="G25" s="2">
        <v>0</v>
      </c>
      <c r="H25" s="40"/>
      <c r="I25" s="64">
        <v>26696</v>
      </c>
      <c r="J25" s="65">
        <v>8.4</v>
      </c>
      <c r="P25" s="40"/>
      <c r="Q25" s="64">
        <v>26696</v>
      </c>
      <c r="R25" s="65">
        <v>11.8</v>
      </c>
    </row>
    <row r="26" spans="1:18" ht="13.5" customHeight="1" x14ac:dyDescent="0.25">
      <c r="A26" s="2"/>
      <c r="B26" s="14"/>
      <c r="C26" s="53">
        <f t="shared" si="0"/>
        <v>27030</v>
      </c>
      <c r="D26" s="14">
        <f t="shared" si="1"/>
        <v>1974</v>
      </c>
      <c r="E26" s="38">
        <f t="shared" si="2"/>
        <v>0.10099999999999999</v>
      </c>
      <c r="F26" s="38">
        <f t="shared" si="3"/>
        <v>7.2000000000000008E-2</v>
      </c>
      <c r="G26" s="2">
        <v>0</v>
      </c>
      <c r="H26" s="40"/>
      <c r="I26" s="64">
        <v>26724</v>
      </c>
      <c r="J26" s="65">
        <v>8.9</v>
      </c>
      <c r="P26" s="40"/>
      <c r="Q26" s="64">
        <v>26724</v>
      </c>
      <c r="R26" s="65">
        <v>11.5</v>
      </c>
    </row>
    <row r="27" spans="1:18" ht="13.5" customHeight="1" x14ac:dyDescent="0.25">
      <c r="A27" s="2"/>
      <c r="B27" s="14"/>
      <c r="C27" s="53">
        <f t="shared" si="0"/>
        <v>27061</v>
      </c>
      <c r="D27" s="14">
        <f t="shared" si="1"/>
        <v>1974</v>
      </c>
      <c r="E27" s="38">
        <f t="shared" si="2"/>
        <v>0.106</v>
      </c>
      <c r="F27" s="38">
        <f t="shared" si="3"/>
        <v>7.0999999999999994E-2</v>
      </c>
      <c r="G27" s="2">
        <v>0</v>
      </c>
      <c r="H27" s="40"/>
      <c r="I27" s="64">
        <v>26755</v>
      </c>
      <c r="J27" s="65">
        <v>7.5</v>
      </c>
      <c r="P27" s="40"/>
      <c r="Q27" s="64">
        <v>26755</v>
      </c>
      <c r="R27" s="65">
        <v>10.3</v>
      </c>
    </row>
    <row r="28" spans="1:18" ht="13.5" customHeight="1" x14ac:dyDescent="0.25">
      <c r="A28" s="2"/>
      <c r="B28" s="14"/>
      <c r="C28" s="53">
        <f t="shared" si="0"/>
        <v>27089</v>
      </c>
      <c r="D28" s="14">
        <f t="shared" si="1"/>
        <v>1974</v>
      </c>
      <c r="E28" s="38">
        <f t="shared" si="2"/>
        <v>0.111</v>
      </c>
      <c r="F28" s="38">
        <f t="shared" si="3"/>
        <v>7.0999999999999994E-2</v>
      </c>
      <c r="G28" s="2">
        <v>0</v>
      </c>
      <c r="H28" s="40"/>
      <c r="I28" s="64">
        <v>26785</v>
      </c>
      <c r="J28" s="65">
        <v>8</v>
      </c>
      <c r="P28" s="40"/>
      <c r="Q28" s="64">
        <v>26785</v>
      </c>
      <c r="R28" s="65">
        <v>10.7</v>
      </c>
    </row>
    <row r="29" spans="1:18" ht="13.5" customHeight="1" x14ac:dyDescent="0.25">
      <c r="A29" s="2"/>
      <c r="B29" s="14"/>
      <c r="C29" s="53">
        <f t="shared" si="0"/>
        <v>27120</v>
      </c>
      <c r="D29" s="14">
        <f t="shared" si="1"/>
        <v>1974</v>
      </c>
      <c r="E29" s="38">
        <f t="shared" si="2"/>
        <v>0.114</v>
      </c>
      <c r="F29" s="38">
        <f t="shared" si="3"/>
        <v>7.5999999999999998E-2</v>
      </c>
      <c r="G29" s="2">
        <v>0</v>
      </c>
      <c r="H29" s="40"/>
      <c r="I29" s="64">
        <v>26816</v>
      </c>
      <c r="J29" s="65">
        <v>7.5</v>
      </c>
      <c r="P29" s="40"/>
      <c r="Q29" s="64">
        <v>26816</v>
      </c>
      <c r="R29" s="65">
        <v>10.4</v>
      </c>
    </row>
    <row r="30" spans="1:18" ht="13.5" customHeight="1" x14ac:dyDescent="0.25">
      <c r="A30" s="2"/>
      <c r="B30" s="14"/>
      <c r="C30" s="53">
        <f t="shared" si="0"/>
        <v>27150</v>
      </c>
      <c r="D30" s="14">
        <f t="shared" si="1"/>
        <v>1974</v>
      </c>
      <c r="E30" s="38">
        <f t="shared" si="2"/>
        <v>0.11</v>
      </c>
      <c r="F30" s="38">
        <f t="shared" si="3"/>
        <v>7.4999999999999997E-2</v>
      </c>
      <c r="G30" s="2">
        <v>0</v>
      </c>
      <c r="H30" s="40"/>
      <c r="I30" s="64">
        <v>26846</v>
      </c>
      <c r="J30" s="65">
        <v>6.5</v>
      </c>
      <c r="P30" s="40"/>
      <c r="Q30" s="64">
        <v>26846</v>
      </c>
      <c r="R30" s="65">
        <v>10.9</v>
      </c>
    </row>
    <row r="31" spans="1:18" ht="13.5" customHeight="1" x14ac:dyDescent="0.25">
      <c r="A31" s="2"/>
      <c r="B31" s="14"/>
      <c r="C31" s="53">
        <f t="shared" si="0"/>
        <v>27181</v>
      </c>
      <c r="D31" s="14">
        <f t="shared" si="1"/>
        <v>1974</v>
      </c>
      <c r="E31" s="38">
        <f t="shared" si="2"/>
        <v>0.113</v>
      </c>
      <c r="F31" s="38">
        <f t="shared" si="3"/>
        <v>7.400000000000001E-2</v>
      </c>
      <c r="G31" s="2">
        <v>0</v>
      </c>
      <c r="H31" s="40"/>
      <c r="I31" s="64">
        <v>26877</v>
      </c>
      <c r="J31" s="65">
        <v>7.7</v>
      </c>
      <c r="P31" s="40"/>
      <c r="Q31" s="64">
        <v>26877</v>
      </c>
      <c r="R31" s="65">
        <v>10.5</v>
      </c>
    </row>
    <row r="32" spans="1:18" ht="13.5" customHeight="1" x14ac:dyDescent="0.25">
      <c r="A32" s="2"/>
      <c r="B32" s="14"/>
      <c r="C32" s="53">
        <f t="shared" si="0"/>
        <v>27211</v>
      </c>
      <c r="D32" s="14">
        <f t="shared" si="1"/>
        <v>1974</v>
      </c>
      <c r="E32" s="38">
        <f t="shared" si="2"/>
        <v>0.106</v>
      </c>
      <c r="F32" s="38">
        <f t="shared" si="3"/>
        <v>7.6999999999999999E-2</v>
      </c>
      <c r="G32" s="2">
        <v>0</v>
      </c>
      <c r="H32" s="40"/>
      <c r="I32" s="64">
        <v>26908</v>
      </c>
      <c r="J32" s="65">
        <v>6.8</v>
      </c>
      <c r="P32" s="40"/>
      <c r="Q32" s="64">
        <v>26908</v>
      </c>
      <c r="R32" s="65">
        <v>11.3</v>
      </c>
    </row>
    <row r="33" spans="1:18" ht="13.5" customHeight="1" x14ac:dyDescent="0.25">
      <c r="A33" s="2"/>
      <c r="B33" s="14"/>
      <c r="C33" s="53">
        <f t="shared" si="0"/>
        <v>27242</v>
      </c>
      <c r="D33" s="14">
        <f t="shared" si="1"/>
        <v>1974</v>
      </c>
      <c r="E33" s="38">
        <f t="shared" si="2"/>
        <v>0.113</v>
      </c>
      <c r="F33" s="38">
        <f t="shared" si="3"/>
        <v>7.6999999999999999E-2</v>
      </c>
      <c r="G33" s="2">
        <v>0</v>
      </c>
      <c r="H33" s="40"/>
      <c r="I33" s="64">
        <v>26938</v>
      </c>
      <c r="J33" s="65">
        <v>8</v>
      </c>
      <c r="P33" s="40"/>
      <c r="Q33" s="64">
        <v>26938</v>
      </c>
      <c r="R33" s="65">
        <v>10.9</v>
      </c>
    </row>
    <row r="34" spans="1:18" ht="13.5" customHeight="1" x14ac:dyDescent="0.25">
      <c r="A34" s="2"/>
      <c r="B34" s="14"/>
      <c r="C34" s="53">
        <f t="shared" si="0"/>
        <v>27273</v>
      </c>
      <c r="D34" s="14">
        <f t="shared" si="1"/>
        <v>1974</v>
      </c>
      <c r="E34" s="38">
        <f t="shared" si="2"/>
        <v>0.11599999999999999</v>
      </c>
      <c r="F34" s="38">
        <f t="shared" si="3"/>
        <v>7.2000000000000008E-2</v>
      </c>
      <c r="G34" s="2">
        <v>0</v>
      </c>
      <c r="H34" s="40"/>
      <c r="I34" s="64">
        <v>26969</v>
      </c>
      <c r="J34" s="65">
        <v>8</v>
      </c>
      <c r="P34" s="40"/>
      <c r="Q34" s="64">
        <v>26969</v>
      </c>
      <c r="R34" s="65">
        <v>11</v>
      </c>
    </row>
    <row r="35" spans="1:18" ht="13.5" customHeight="1" x14ac:dyDescent="0.25">
      <c r="A35" s="2"/>
      <c r="B35" s="14"/>
      <c r="C35" s="53">
        <f t="shared" si="0"/>
        <v>27303</v>
      </c>
      <c r="D35" s="14">
        <f t="shared" si="1"/>
        <v>1974</v>
      </c>
      <c r="E35" s="38">
        <f t="shared" si="2"/>
        <v>0.121</v>
      </c>
      <c r="F35" s="38">
        <f t="shared" si="3"/>
        <v>7.2000000000000008E-2</v>
      </c>
      <c r="G35" s="2">
        <v>0</v>
      </c>
      <c r="H35" s="40"/>
      <c r="I35" s="64">
        <v>26999</v>
      </c>
      <c r="J35" s="65">
        <v>7.4</v>
      </c>
      <c r="P35" s="40"/>
      <c r="Q35" s="64">
        <v>26999</v>
      </c>
      <c r="R35" s="65">
        <v>10</v>
      </c>
    </row>
    <row r="36" spans="1:18" ht="13.5" customHeight="1" x14ac:dyDescent="0.25">
      <c r="A36" s="2"/>
      <c r="B36" s="14"/>
      <c r="C36" s="53">
        <f t="shared" si="0"/>
        <v>27334</v>
      </c>
      <c r="D36" s="14">
        <f t="shared" si="1"/>
        <v>1974</v>
      </c>
      <c r="E36" s="38">
        <f t="shared" si="2"/>
        <v>0.114</v>
      </c>
      <c r="F36" s="38">
        <f t="shared" si="3"/>
        <v>7.0999999999999994E-2</v>
      </c>
      <c r="G36" s="2">
        <v>0</v>
      </c>
      <c r="H36" s="40"/>
      <c r="I36" s="64">
        <v>27030</v>
      </c>
      <c r="J36" s="65">
        <v>7.2</v>
      </c>
      <c r="P36" s="40"/>
      <c r="Q36" s="64">
        <v>27030</v>
      </c>
      <c r="R36" s="65">
        <v>10.1</v>
      </c>
    </row>
    <row r="37" spans="1:18" ht="13.5" customHeight="1" x14ac:dyDescent="0.25">
      <c r="A37" s="2"/>
      <c r="B37" s="14"/>
      <c r="C37" s="53">
        <f t="shared" si="0"/>
        <v>27364</v>
      </c>
      <c r="D37" s="14">
        <f t="shared" si="1"/>
        <v>1974</v>
      </c>
      <c r="E37" s="38">
        <f t="shared" si="2"/>
        <v>0.11900000000000001</v>
      </c>
      <c r="F37" s="38">
        <f t="shared" si="3"/>
        <v>8.1000000000000003E-2</v>
      </c>
      <c r="G37" s="2">
        <v>0</v>
      </c>
      <c r="H37" s="40"/>
      <c r="I37" s="64">
        <v>27061</v>
      </c>
      <c r="J37" s="65">
        <v>7.1</v>
      </c>
      <c r="P37" s="40"/>
      <c r="Q37" s="64">
        <v>27061</v>
      </c>
      <c r="R37" s="65">
        <v>10.6</v>
      </c>
    </row>
    <row r="38" spans="1:18" ht="13.5" customHeight="1" x14ac:dyDescent="0.25">
      <c r="A38" s="2"/>
      <c r="B38" s="14"/>
      <c r="C38" s="53">
        <f t="shared" si="0"/>
        <v>27395</v>
      </c>
      <c r="D38" s="14">
        <f t="shared" si="1"/>
        <v>1975</v>
      </c>
      <c r="E38" s="38">
        <f t="shared" si="2"/>
        <v>0.124</v>
      </c>
      <c r="F38" s="38">
        <f t="shared" si="3"/>
        <v>8.3000000000000004E-2</v>
      </c>
      <c r="G38" s="2">
        <v>0</v>
      </c>
      <c r="H38" s="40"/>
      <c r="I38" s="64">
        <v>27089</v>
      </c>
      <c r="J38" s="65">
        <v>7.1</v>
      </c>
      <c r="P38" s="40"/>
      <c r="Q38" s="64">
        <v>27089</v>
      </c>
      <c r="R38" s="65">
        <v>11.1</v>
      </c>
    </row>
    <row r="39" spans="1:18" ht="13.5" customHeight="1" x14ac:dyDescent="0.25">
      <c r="A39" s="2"/>
      <c r="B39" s="14"/>
      <c r="C39" s="53">
        <f t="shared" si="0"/>
        <v>27426</v>
      </c>
      <c r="D39" s="14">
        <f t="shared" si="1"/>
        <v>1975</v>
      </c>
      <c r="E39" s="38">
        <f t="shared" si="2"/>
        <v>0.152</v>
      </c>
      <c r="F39" s="38">
        <f t="shared" si="3"/>
        <v>9.6999999999999989E-2</v>
      </c>
      <c r="G39" s="2">
        <v>0</v>
      </c>
      <c r="H39" s="40"/>
      <c r="I39" s="64">
        <v>27120</v>
      </c>
      <c r="J39" s="65">
        <v>7.6</v>
      </c>
      <c r="P39" s="40"/>
      <c r="Q39" s="64">
        <v>27120</v>
      </c>
      <c r="R39" s="65">
        <v>11.4</v>
      </c>
    </row>
    <row r="40" spans="1:18" ht="13.5" customHeight="1" x14ac:dyDescent="0.25">
      <c r="A40" s="2"/>
      <c r="B40" s="14"/>
      <c r="C40" s="53">
        <f t="shared" si="0"/>
        <v>27454</v>
      </c>
      <c r="D40" s="14">
        <f t="shared" si="1"/>
        <v>1975</v>
      </c>
      <c r="E40" s="38">
        <f t="shared" si="2"/>
        <v>0.16500000000000001</v>
      </c>
      <c r="F40" s="38">
        <f t="shared" si="3"/>
        <v>9.6999999999999989E-2</v>
      </c>
      <c r="G40" s="2">
        <v>0</v>
      </c>
      <c r="H40" s="40"/>
      <c r="I40" s="64">
        <v>27150</v>
      </c>
      <c r="J40" s="65">
        <v>7.5</v>
      </c>
      <c r="P40" s="40"/>
      <c r="Q40" s="64">
        <v>27150</v>
      </c>
      <c r="R40" s="65">
        <v>11</v>
      </c>
    </row>
    <row r="41" spans="1:18" ht="13.5" customHeight="1" x14ac:dyDescent="0.25">
      <c r="A41" s="2"/>
      <c r="B41" s="14"/>
      <c r="C41" s="53">
        <f t="shared" si="0"/>
        <v>27485</v>
      </c>
      <c r="D41" s="14">
        <f t="shared" si="1"/>
        <v>1975</v>
      </c>
      <c r="E41" s="38">
        <f t="shared" si="2"/>
        <v>0.183</v>
      </c>
      <c r="F41" s="38">
        <f t="shared" si="3"/>
        <v>0.11900000000000001</v>
      </c>
      <c r="G41" s="2">
        <v>0</v>
      </c>
      <c r="H41" s="40"/>
      <c r="I41" s="64">
        <v>27181</v>
      </c>
      <c r="J41" s="65">
        <v>7.4</v>
      </c>
      <c r="P41" s="40"/>
      <c r="Q41" s="64">
        <v>27181</v>
      </c>
      <c r="R41" s="65">
        <v>11.3</v>
      </c>
    </row>
    <row r="42" spans="1:18" ht="13.5" customHeight="1" x14ac:dyDescent="0.25">
      <c r="A42" s="2"/>
      <c r="B42" s="14"/>
      <c r="C42" s="53">
        <f t="shared" si="0"/>
        <v>27515</v>
      </c>
      <c r="D42" s="14">
        <f t="shared" si="1"/>
        <v>1975</v>
      </c>
      <c r="E42" s="38">
        <f t="shared" si="2"/>
        <v>0.185</v>
      </c>
      <c r="F42" s="38">
        <f t="shared" si="3"/>
        <v>0.13</v>
      </c>
      <c r="G42" s="2">
        <v>0</v>
      </c>
      <c r="H42" s="40"/>
      <c r="I42" s="64">
        <v>27211</v>
      </c>
      <c r="J42" s="65">
        <v>7.7</v>
      </c>
      <c r="P42" s="40"/>
      <c r="Q42" s="64">
        <v>27211</v>
      </c>
      <c r="R42" s="65">
        <v>10.6</v>
      </c>
    </row>
    <row r="43" spans="1:18" ht="13.5" customHeight="1" x14ac:dyDescent="0.25">
      <c r="A43" s="2"/>
      <c r="B43" s="14"/>
      <c r="C43" s="53">
        <f t="shared" si="0"/>
        <v>27546</v>
      </c>
      <c r="D43" s="14">
        <f t="shared" si="1"/>
        <v>1975</v>
      </c>
      <c r="E43" s="38">
        <f t="shared" si="2"/>
        <v>0.187</v>
      </c>
      <c r="F43" s="38">
        <f t="shared" si="3"/>
        <v>0.158</v>
      </c>
      <c r="G43" s="2">
        <v>0</v>
      </c>
      <c r="H43" s="40"/>
      <c r="I43" s="64">
        <v>27242</v>
      </c>
      <c r="J43" s="65">
        <v>7.7</v>
      </c>
      <c r="P43" s="40"/>
      <c r="Q43" s="64">
        <v>27242</v>
      </c>
      <c r="R43" s="65">
        <v>11.3</v>
      </c>
    </row>
    <row r="44" spans="1:18" ht="13.5" customHeight="1" x14ac:dyDescent="0.25">
      <c r="A44" s="2"/>
      <c r="B44" s="14"/>
      <c r="C44" s="53">
        <f t="shared" si="0"/>
        <v>27576</v>
      </c>
      <c r="D44" s="14">
        <f t="shared" si="1"/>
        <v>1975</v>
      </c>
      <c r="E44" s="38">
        <f t="shared" si="2"/>
        <v>0.191</v>
      </c>
      <c r="F44" s="38">
        <f t="shared" si="3"/>
        <v>0.17300000000000001</v>
      </c>
      <c r="G44" s="2">
        <v>0</v>
      </c>
      <c r="H44" s="40"/>
      <c r="I44" s="64">
        <v>27273</v>
      </c>
      <c r="J44" s="65">
        <v>7.2</v>
      </c>
      <c r="P44" s="40"/>
      <c r="Q44" s="64">
        <v>27273</v>
      </c>
      <c r="R44" s="65">
        <v>11.6</v>
      </c>
    </row>
    <row r="45" spans="1:18" ht="13.5" customHeight="1" x14ac:dyDescent="0.25">
      <c r="A45" s="2"/>
      <c r="B45" s="14"/>
      <c r="C45" s="53">
        <f t="shared" si="0"/>
        <v>27607</v>
      </c>
      <c r="D45" s="14">
        <f t="shared" si="1"/>
        <v>1975</v>
      </c>
      <c r="E45" s="38">
        <f t="shared" si="2"/>
        <v>0.17300000000000001</v>
      </c>
      <c r="F45" s="38">
        <f t="shared" si="3"/>
        <v>0.183</v>
      </c>
      <c r="G45" s="2">
        <v>0</v>
      </c>
      <c r="H45" s="40"/>
      <c r="I45" s="64">
        <v>27303</v>
      </c>
      <c r="J45" s="65">
        <v>7.2</v>
      </c>
      <c r="P45" s="40"/>
      <c r="Q45" s="64">
        <v>27303</v>
      </c>
      <c r="R45" s="65">
        <v>12.1</v>
      </c>
    </row>
    <row r="46" spans="1:18" ht="13.5" customHeight="1" x14ac:dyDescent="0.25">
      <c r="A46" s="2"/>
      <c r="B46" s="14"/>
      <c r="C46" s="53">
        <f t="shared" si="0"/>
        <v>27638</v>
      </c>
      <c r="D46" s="14">
        <f t="shared" si="1"/>
        <v>1975</v>
      </c>
      <c r="E46" s="38">
        <f t="shared" si="2"/>
        <v>0.161</v>
      </c>
      <c r="F46" s="38">
        <f t="shared" si="3"/>
        <v>0.19600000000000001</v>
      </c>
      <c r="G46" s="2">
        <v>0</v>
      </c>
      <c r="H46" s="40"/>
      <c r="I46" s="64">
        <v>27334</v>
      </c>
      <c r="J46" s="65">
        <v>7.1</v>
      </c>
      <c r="P46" s="40"/>
      <c r="Q46" s="64">
        <v>27334</v>
      </c>
      <c r="R46" s="65">
        <v>11.4</v>
      </c>
    </row>
    <row r="47" spans="1:18" ht="13.5" customHeight="1" x14ac:dyDescent="0.25">
      <c r="A47" s="2"/>
      <c r="B47" s="14"/>
      <c r="C47" s="53">
        <f t="shared" si="0"/>
        <v>27668</v>
      </c>
      <c r="D47" s="14">
        <f t="shared" si="1"/>
        <v>1975</v>
      </c>
      <c r="E47" s="38">
        <f t="shared" si="2"/>
        <v>0.154</v>
      </c>
      <c r="F47" s="38">
        <f t="shared" si="3"/>
        <v>0.18</v>
      </c>
      <c r="G47" s="2">
        <v>0</v>
      </c>
      <c r="H47" s="40"/>
      <c r="I47" s="64">
        <v>27364</v>
      </c>
      <c r="J47" s="65">
        <v>8.1</v>
      </c>
      <c r="P47" s="40"/>
      <c r="Q47" s="64">
        <v>27364</v>
      </c>
      <c r="R47" s="65">
        <v>11.9</v>
      </c>
    </row>
    <row r="48" spans="1:18" ht="13.5" customHeight="1" x14ac:dyDescent="0.25">
      <c r="A48" s="2"/>
      <c r="B48" s="14"/>
      <c r="C48" s="53">
        <f t="shared" si="0"/>
        <v>27699</v>
      </c>
      <c r="D48" s="14">
        <f t="shared" si="1"/>
        <v>1975</v>
      </c>
      <c r="E48" s="38">
        <f t="shared" si="2"/>
        <v>0.14599999999999999</v>
      </c>
      <c r="F48" s="38">
        <f t="shared" si="3"/>
        <v>0.21</v>
      </c>
      <c r="G48" s="2">
        <v>0</v>
      </c>
      <c r="H48" s="40"/>
      <c r="I48" s="64">
        <v>27395</v>
      </c>
      <c r="J48" s="65">
        <v>8.3000000000000007</v>
      </c>
      <c r="P48" s="40"/>
      <c r="Q48" s="64">
        <v>27395</v>
      </c>
      <c r="R48" s="65">
        <v>12.4</v>
      </c>
    </row>
    <row r="49" spans="1:18" ht="13.5" customHeight="1" x14ac:dyDescent="0.25">
      <c r="A49" s="2"/>
      <c r="B49" s="14"/>
      <c r="C49" s="53">
        <f t="shared" si="0"/>
        <v>27729</v>
      </c>
      <c r="D49" s="14">
        <f t="shared" si="1"/>
        <v>1975</v>
      </c>
      <c r="E49" s="38">
        <f t="shared" si="2"/>
        <v>0.16399999999999998</v>
      </c>
      <c r="F49" s="38">
        <f t="shared" si="3"/>
        <v>0.20300000000000001</v>
      </c>
      <c r="G49" s="2">
        <v>0</v>
      </c>
      <c r="H49" s="40"/>
      <c r="I49" s="64">
        <v>27426</v>
      </c>
      <c r="J49" s="65">
        <v>9.6999999999999993</v>
      </c>
      <c r="P49" s="40"/>
      <c r="Q49" s="64">
        <v>27426</v>
      </c>
      <c r="R49" s="65">
        <v>15.2</v>
      </c>
    </row>
    <row r="50" spans="1:18" ht="13.5" customHeight="1" x14ac:dyDescent="0.25">
      <c r="A50" s="2"/>
      <c r="B50" s="14"/>
      <c r="C50" s="53">
        <f t="shared" si="0"/>
        <v>27760</v>
      </c>
      <c r="D50" s="14">
        <f t="shared" si="1"/>
        <v>1976</v>
      </c>
      <c r="E50" s="38">
        <f t="shared" si="2"/>
        <v>0.14899999999999999</v>
      </c>
      <c r="F50" s="38">
        <f t="shared" si="3"/>
        <v>0.20800000000000002</v>
      </c>
      <c r="G50" s="2">
        <v>0</v>
      </c>
      <c r="H50" s="40"/>
      <c r="I50" s="64">
        <v>27454</v>
      </c>
      <c r="J50" s="65">
        <v>9.6999999999999993</v>
      </c>
      <c r="P50" s="40"/>
      <c r="Q50" s="64">
        <v>27454</v>
      </c>
      <c r="R50" s="65">
        <v>16.5</v>
      </c>
    </row>
    <row r="51" spans="1:18" ht="13.5" customHeight="1" x14ac:dyDescent="0.25">
      <c r="A51" s="2"/>
      <c r="B51" s="14"/>
      <c r="C51" s="53">
        <f t="shared" si="0"/>
        <v>27791</v>
      </c>
      <c r="D51" s="14">
        <f t="shared" si="1"/>
        <v>1976</v>
      </c>
      <c r="E51" s="38">
        <f t="shared" si="2"/>
        <v>0.13500000000000001</v>
      </c>
      <c r="F51" s="38">
        <f t="shared" si="3"/>
        <v>0.21</v>
      </c>
      <c r="G51" s="2">
        <v>0</v>
      </c>
      <c r="H51" s="40"/>
      <c r="I51" s="64">
        <v>27485</v>
      </c>
      <c r="J51" s="65">
        <v>11.9</v>
      </c>
      <c r="P51" s="40"/>
      <c r="Q51" s="64">
        <v>27485</v>
      </c>
      <c r="R51" s="65">
        <v>18.3</v>
      </c>
    </row>
    <row r="52" spans="1:18" ht="13.5" customHeight="1" x14ac:dyDescent="0.25">
      <c r="A52" s="2"/>
      <c r="B52" s="14"/>
      <c r="C52" s="53">
        <f t="shared" si="0"/>
        <v>27820</v>
      </c>
      <c r="D52" s="14">
        <f t="shared" si="1"/>
        <v>1976</v>
      </c>
      <c r="E52" s="38">
        <f t="shared" si="2"/>
        <v>0.13900000000000001</v>
      </c>
      <c r="F52" s="38">
        <f t="shared" si="3"/>
        <v>0.20699999999999999</v>
      </c>
      <c r="G52" s="2">
        <v>0</v>
      </c>
      <c r="H52" s="40"/>
      <c r="I52" s="64">
        <v>27515</v>
      </c>
      <c r="J52" s="65">
        <v>13</v>
      </c>
      <c r="P52" s="40"/>
      <c r="Q52" s="64">
        <v>27515</v>
      </c>
      <c r="R52" s="65">
        <v>18.5</v>
      </c>
    </row>
    <row r="53" spans="1:18" ht="13.5" customHeight="1" x14ac:dyDescent="0.25">
      <c r="A53" s="2"/>
      <c r="B53" s="14"/>
      <c r="C53" s="53">
        <f t="shared" si="0"/>
        <v>27851</v>
      </c>
      <c r="D53" s="14">
        <f t="shared" si="1"/>
        <v>1976</v>
      </c>
      <c r="E53" s="38">
        <f t="shared" si="2"/>
        <v>0.11199999999999999</v>
      </c>
      <c r="F53" s="38">
        <f t="shared" si="3"/>
        <v>0.19699999999999998</v>
      </c>
      <c r="G53" s="2">
        <v>0</v>
      </c>
      <c r="H53" s="40"/>
      <c r="I53" s="64">
        <v>27546</v>
      </c>
      <c r="J53" s="65">
        <v>15.8</v>
      </c>
      <c r="P53" s="40"/>
      <c r="Q53" s="64">
        <v>27546</v>
      </c>
      <c r="R53" s="65">
        <v>18.7</v>
      </c>
    </row>
    <row r="54" spans="1:18" ht="13.5" customHeight="1" x14ac:dyDescent="0.25">
      <c r="A54" s="2"/>
      <c r="B54" s="14"/>
      <c r="C54" s="53">
        <f t="shared" si="0"/>
        <v>27881</v>
      </c>
      <c r="D54" s="14">
        <f t="shared" si="1"/>
        <v>1976</v>
      </c>
      <c r="E54" s="38">
        <f t="shared" si="2"/>
        <v>0.129</v>
      </c>
      <c r="F54" s="38">
        <f t="shared" si="3"/>
        <v>0.17499999999999999</v>
      </c>
      <c r="G54" s="2">
        <v>0</v>
      </c>
      <c r="H54" s="40"/>
      <c r="I54" s="64">
        <v>27576</v>
      </c>
      <c r="J54" s="65">
        <v>17.3</v>
      </c>
      <c r="P54" s="40"/>
      <c r="Q54" s="64">
        <v>27576</v>
      </c>
      <c r="R54" s="65">
        <v>19.100000000000001</v>
      </c>
    </row>
    <row r="55" spans="1:18" ht="13.5" customHeight="1" x14ac:dyDescent="0.25">
      <c r="A55" s="2"/>
      <c r="B55" s="14"/>
      <c r="C55" s="53">
        <f t="shared" si="0"/>
        <v>27912</v>
      </c>
      <c r="D55" s="14">
        <f t="shared" si="1"/>
        <v>1976</v>
      </c>
      <c r="E55" s="38">
        <f t="shared" si="2"/>
        <v>0.13200000000000001</v>
      </c>
      <c r="F55" s="38">
        <f t="shared" si="3"/>
        <v>0.183</v>
      </c>
      <c r="G55" s="2">
        <v>0</v>
      </c>
      <c r="H55" s="40"/>
      <c r="I55" s="64">
        <v>27607</v>
      </c>
      <c r="J55" s="65">
        <v>18.3</v>
      </c>
      <c r="P55" s="40"/>
      <c r="Q55" s="64">
        <v>27607</v>
      </c>
      <c r="R55" s="65">
        <v>17.3</v>
      </c>
    </row>
    <row r="56" spans="1:18" ht="13.5" customHeight="1" x14ac:dyDescent="0.25">
      <c r="A56" s="2"/>
      <c r="B56" s="14"/>
      <c r="C56" s="53">
        <f t="shared" si="0"/>
        <v>27942</v>
      </c>
      <c r="D56" s="14">
        <f t="shared" si="1"/>
        <v>1976</v>
      </c>
      <c r="E56" s="38">
        <f t="shared" si="2"/>
        <v>0.14300000000000002</v>
      </c>
      <c r="F56" s="38">
        <f t="shared" si="3"/>
        <v>0.16800000000000001</v>
      </c>
      <c r="G56" s="2">
        <v>0</v>
      </c>
      <c r="H56" s="40"/>
      <c r="I56" s="64">
        <v>27638</v>
      </c>
      <c r="J56" s="65">
        <v>19.600000000000001</v>
      </c>
      <c r="P56" s="40"/>
      <c r="Q56" s="64">
        <v>27638</v>
      </c>
      <c r="R56" s="65">
        <v>16.100000000000001</v>
      </c>
    </row>
    <row r="57" spans="1:18" ht="13.5" customHeight="1" x14ac:dyDescent="0.25">
      <c r="A57" s="2"/>
      <c r="B57" s="14"/>
      <c r="C57" s="53">
        <f t="shared" si="0"/>
        <v>27973</v>
      </c>
      <c r="D57" s="14">
        <f t="shared" si="1"/>
        <v>1976</v>
      </c>
      <c r="E57" s="38">
        <f t="shared" si="2"/>
        <v>0.14499999999999999</v>
      </c>
      <c r="F57" s="38">
        <f t="shared" si="3"/>
        <v>0.16899999999999998</v>
      </c>
      <c r="G57" s="2">
        <v>0</v>
      </c>
      <c r="H57" s="40"/>
      <c r="I57" s="64">
        <v>27668</v>
      </c>
      <c r="J57" s="65">
        <v>18</v>
      </c>
      <c r="P57" s="40"/>
      <c r="Q57" s="64">
        <v>27668</v>
      </c>
      <c r="R57" s="65">
        <v>15.4</v>
      </c>
    </row>
    <row r="58" spans="1:18" ht="13.5" customHeight="1" x14ac:dyDescent="0.25">
      <c r="A58" s="2"/>
      <c r="B58" s="14"/>
      <c r="C58" s="53">
        <f t="shared" si="0"/>
        <v>28004</v>
      </c>
      <c r="D58" s="14">
        <f t="shared" si="1"/>
        <v>1976</v>
      </c>
      <c r="E58" s="38">
        <f t="shared" si="2"/>
        <v>0.14499999999999999</v>
      </c>
      <c r="F58" s="38">
        <f t="shared" si="3"/>
        <v>0.16</v>
      </c>
      <c r="G58" s="2">
        <v>0</v>
      </c>
      <c r="H58" s="40"/>
      <c r="I58" s="64">
        <v>27699</v>
      </c>
      <c r="J58" s="65">
        <v>21</v>
      </c>
      <c r="P58" s="40"/>
      <c r="Q58" s="64">
        <v>27699</v>
      </c>
      <c r="R58" s="65">
        <v>14.6</v>
      </c>
    </row>
    <row r="59" spans="1:18" ht="13.5" customHeight="1" x14ac:dyDescent="0.25">
      <c r="A59" s="2"/>
      <c r="B59" s="14"/>
      <c r="C59" s="53">
        <f t="shared" si="0"/>
        <v>28034</v>
      </c>
      <c r="D59" s="14">
        <f t="shared" si="1"/>
        <v>1976</v>
      </c>
      <c r="E59" s="38">
        <f t="shared" si="2"/>
        <v>0.14099999999999999</v>
      </c>
      <c r="F59" s="38">
        <f t="shared" si="3"/>
        <v>0.16399999999999998</v>
      </c>
      <c r="G59" s="2">
        <v>0</v>
      </c>
      <c r="H59" s="40"/>
      <c r="I59" s="64">
        <v>27729</v>
      </c>
      <c r="J59" s="65">
        <v>20.3</v>
      </c>
      <c r="P59" s="40"/>
      <c r="Q59" s="64">
        <v>27729</v>
      </c>
      <c r="R59" s="65">
        <v>16.399999999999999</v>
      </c>
    </row>
    <row r="60" spans="1:18" ht="13.5" customHeight="1" x14ac:dyDescent="0.25">
      <c r="A60" s="2"/>
      <c r="B60" s="14"/>
      <c r="C60" s="53">
        <f t="shared" si="0"/>
        <v>28065</v>
      </c>
      <c r="D60" s="14">
        <f t="shared" si="1"/>
        <v>1976</v>
      </c>
      <c r="E60" s="38">
        <f t="shared" si="2"/>
        <v>0.14099999999999999</v>
      </c>
      <c r="F60" s="38">
        <f t="shared" si="3"/>
        <v>0.16800000000000001</v>
      </c>
      <c r="G60" s="2">
        <v>0</v>
      </c>
      <c r="H60" s="40"/>
      <c r="I60" s="64">
        <v>27760</v>
      </c>
      <c r="J60" s="65">
        <v>20.8</v>
      </c>
      <c r="P60" s="40"/>
      <c r="Q60" s="64">
        <v>27760</v>
      </c>
      <c r="R60" s="65">
        <v>14.9</v>
      </c>
    </row>
    <row r="61" spans="1:18" ht="13.5" customHeight="1" x14ac:dyDescent="0.25">
      <c r="A61" s="2"/>
      <c r="B61" s="14"/>
      <c r="C61" s="53">
        <f t="shared" si="0"/>
        <v>28095</v>
      </c>
      <c r="D61" s="14">
        <f t="shared" si="1"/>
        <v>1976</v>
      </c>
      <c r="E61" s="38">
        <f t="shared" si="2"/>
        <v>0.13699999999999998</v>
      </c>
      <c r="F61" s="38">
        <f t="shared" si="3"/>
        <v>0.17600000000000002</v>
      </c>
      <c r="G61" s="2">
        <v>0</v>
      </c>
      <c r="H61" s="40"/>
      <c r="I61" s="64">
        <v>27791</v>
      </c>
      <c r="J61" s="65">
        <v>21</v>
      </c>
      <c r="P61" s="40"/>
      <c r="Q61" s="64">
        <v>27791</v>
      </c>
      <c r="R61" s="65">
        <v>13.5</v>
      </c>
    </row>
    <row r="62" spans="1:18" ht="13.5" customHeight="1" x14ac:dyDescent="0.25">
      <c r="A62" s="2"/>
      <c r="B62" s="14"/>
      <c r="C62" s="53">
        <f t="shared" si="0"/>
        <v>28126</v>
      </c>
      <c r="D62" s="14">
        <f t="shared" si="1"/>
        <v>1977</v>
      </c>
      <c r="E62" s="38">
        <f t="shared" si="2"/>
        <v>0.13500000000000001</v>
      </c>
      <c r="F62" s="38">
        <f t="shared" si="3"/>
        <v>0.16600000000000001</v>
      </c>
      <c r="G62" s="2">
        <v>0</v>
      </c>
      <c r="H62" s="40"/>
      <c r="I62" s="64">
        <v>27820</v>
      </c>
      <c r="J62" s="65">
        <v>20.7</v>
      </c>
      <c r="P62" s="40"/>
      <c r="Q62" s="64">
        <v>27820</v>
      </c>
      <c r="R62" s="65">
        <v>13.9</v>
      </c>
    </row>
    <row r="63" spans="1:18" ht="13.5" customHeight="1" x14ac:dyDescent="0.25">
      <c r="A63" s="2"/>
      <c r="B63" s="14"/>
      <c r="C63" s="53">
        <f t="shared" si="0"/>
        <v>28157</v>
      </c>
      <c r="D63" s="14">
        <f t="shared" si="1"/>
        <v>1977</v>
      </c>
      <c r="E63" s="38">
        <f t="shared" si="2"/>
        <v>0.13</v>
      </c>
      <c r="F63" s="38">
        <f t="shared" si="3"/>
        <v>0.16200000000000001</v>
      </c>
      <c r="G63" s="2">
        <v>0</v>
      </c>
      <c r="H63" s="40"/>
      <c r="I63" s="64">
        <v>27851</v>
      </c>
      <c r="J63" s="65">
        <v>19.7</v>
      </c>
      <c r="P63" s="40"/>
      <c r="Q63" s="64">
        <v>27851</v>
      </c>
      <c r="R63" s="65">
        <v>11.2</v>
      </c>
    </row>
    <row r="64" spans="1:18" ht="13.5" customHeight="1" x14ac:dyDescent="0.25">
      <c r="A64" s="2"/>
      <c r="B64" s="14"/>
      <c r="C64" s="53">
        <f t="shared" si="0"/>
        <v>28185</v>
      </c>
      <c r="D64" s="14">
        <f t="shared" si="1"/>
        <v>1977</v>
      </c>
      <c r="E64" s="38">
        <f t="shared" si="2"/>
        <v>0.12300000000000001</v>
      </c>
      <c r="F64" s="38">
        <f t="shared" si="3"/>
        <v>0.16</v>
      </c>
      <c r="G64" s="2">
        <v>0</v>
      </c>
      <c r="H64" s="40"/>
      <c r="I64" s="64">
        <v>27881</v>
      </c>
      <c r="J64" s="65">
        <v>17.5</v>
      </c>
      <c r="P64" s="40"/>
      <c r="Q64" s="64">
        <v>27881</v>
      </c>
      <c r="R64" s="65">
        <v>12.9</v>
      </c>
    </row>
    <row r="65" spans="1:18" ht="13.5" customHeight="1" x14ac:dyDescent="0.25">
      <c r="A65" s="2"/>
      <c r="B65" s="14"/>
      <c r="C65" s="53">
        <f t="shared" si="0"/>
        <v>28216</v>
      </c>
      <c r="D65" s="14">
        <f t="shared" si="1"/>
        <v>1977</v>
      </c>
      <c r="E65" s="38">
        <f t="shared" si="2"/>
        <v>0.11699999999999999</v>
      </c>
      <c r="F65" s="38">
        <f t="shared" si="3"/>
        <v>0.161</v>
      </c>
      <c r="G65" s="2">
        <v>0</v>
      </c>
      <c r="H65" s="40"/>
      <c r="I65" s="64">
        <v>27912</v>
      </c>
      <c r="J65" s="65">
        <v>18.3</v>
      </c>
      <c r="P65" s="40"/>
      <c r="Q65" s="64">
        <v>27912</v>
      </c>
      <c r="R65" s="65">
        <v>13.2</v>
      </c>
    </row>
    <row r="66" spans="1:18" ht="13.5" customHeight="1" x14ac:dyDescent="0.25">
      <c r="A66" s="2"/>
      <c r="B66" s="14"/>
      <c r="C66" s="53">
        <f t="shared" ref="C66:C129" si="4">I76</f>
        <v>28246</v>
      </c>
      <c r="D66" s="14">
        <f t="shared" ref="D66:D129" si="5">YEAR(C66)</f>
        <v>1977</v>
      </c>
      <c r="E66" s="38">
        <f t="shared" ref="E66:E129" si="6">R76/100</f>
        <v>0.125</v>
      </c>
      <c r="F66" s="38">
        <f t="shared" ref="F66:F129" si="7">J76/100</f>
        <v>0.156</v>
      </c>
      <c r="G66" s="2">
        <v>0</v>
      </c>
      <c r="H66" s="40"/>
      <c r="I66" s="64">
        <v>27942</v>
      </c>
      <c r="J66" s="65">
        <v>16.8</v>
      </c>
      <c r="P66" s="40"/>
      <c r="Q66" s="64">
        <v>27942</v>
      </c>
      <c r="R66" s="65">
        <v>14.3</v>
      </c>
    </row>
    <row r="67" spans="1:18" ht="13.5" customHeight="1" x14ac:dyDescent="0.25">
      <c r="A67" s="2"/>
      <c r="B67" s="14"/>
      <c r="C67" s="53">
        <f t="shared" si="4"/>
        <v>28277</v>
      </c>
      <c r="D67" s="14">
        <f t="shared" si="5"/>
        <v>1977</v>
      </c>
      <c r="E67" s="38">
        <f t="shared" si="6"/>
        <v>0.125</v>
      </c>
      <c r="F67" s="38">
        <f t="shared" si="7"/>
        <v>0.14400000000000002</v>
      </c>
      <c r="G67" s="2">
        <v>0</v>
      </c>
      <c r="H67" s="40"/>
      <c r="I67" s="64">
        <v>27973</v>
      </c>
      <c r="J67" s="65">
        <v>16.899999999999999</v>
      </c>
      <c r="P67" s="40"/>
      <c r="Q67" s="64">
        <v>27973</v>
      </c>
      <c r="R67" s="65">
        <v>14.5</v>
      </c>
    </row>
    <row r="68" spans="1:18" ht="13.5" customHeight="1" x14ac:dyDescent="0.25">
      <c r="A68" s="2"/>
      <c r="B68" s="14"/>
      <c r="C68" s="53">
        <f t="shared" si="4"/>
        <v>28307</v>
      </c>
      <c r="D68" s="14">
        <f t="shared" si="5"/>
        <v>1977</v>
      </c>
      <c r="E68" s="38">
        <f t="shared" si="6"/>
        <v>0.13699999999999998</v>
      </c>
      <c r="F68" s="38">
        <f t="shared" si="7"/>
        <v>0.14300000000000002</v>
      </c>
      <c r="G68" s="2">
        <v>0</v>
      </c>
      <c r="H68" s="40"/>
      <c r="I68" s="64">
        <v>28004</v>
      </c>
      <c r="J68" s="65">
        <v>16</v>
      </c>
      <c r="P68" s="40"/>
      <c r="Q68" s="64">
        <v>28004</v>
      </c>
      <c r="R68" s="65">
        <v>14.5</v>
      </c>
    </row>
    <row r="69" spans="1:18" ht="13.5" customHeight="1" x14ac:dyDescent="0.25">
      <c r="A69" s="2"/>
      <c r="B69" s="14"/>
      <c r="C69" s="53">
        <f t="shared" si="4"/>
        <v>28338</v>
      </c>
      <c r="D69" s="14">
        <f t="shared" si="5"/>
        <v>1977</v>
      </c>
      <c r="E69" s="38">
        <f t="shared" si="6"/>
        <v>0.13500000000000001</v>
      </c>
      <c r="F69" s="38">
        <f t="shared" si="7"/>
        <v>0.129</v>
      </c>
      <c r="G69" s="2">
        <v>0</v>
      </c>
      <c r="H69" s="40"/>
      <c r="I69" s="64">
        <v>28034</v>
      </c>
      <c r="J69" s="65">
        <v>16.399999999999999</v>
      </c>
      <c r="P69" s="40"/>
      <c r="Q69" s="64">
        <v>28034</v>
      </c>
      <c r="R69" s="65">
        <v>14.1</v>
      </c>
    </row>
    <row r="70" spans="1:18" ht="13.5" customHeight="1" x14ac:dyDescent="0.25">
      <c r="A70" s="2"/>
      <c r="B70" s="14"/>
      <c r="C70" s="53">
        <f t="shared" si="4"/>
        <v>28369</v>
      </c>
      <c r="D70" s="14">
        <f t="shared" si="5"/>
        <v>1977</v>
      </c>
      <c r="E70" s="38">
        <f t="shared" si="6"/>
        <v>0.13300000000000001</v>
      </c>
      <c r="F70" s="38">
        <f t="shared" si="7"/>
        <v>0.13699999999999998</v>
      </c>
      <c r="G70" s="2">
        <v>0</v>
      </c>
      <c r="H70" s="40"/>
      <c r="I70" s="64">
        <v>28065</v>
      </c>
      <c r="J70" s="65">
        <v>16.8</v>
      </c>
      <c r="P70" s="40"/>
      <c r="Q70" s="64">
        <v>28065</v>
      </c>
      <c r="R70" s="65">
        <v>14.1</v>
      </c>
    </row>
    <row r="71" spans="1:18" ht="13.5" customHeight="1" x14ac:dyDescent="0.25">
      <c r="A71" s="2"/>
      <c r="B71" s="14"/>
      <c r="C71" s="53">
        <f t="shared" si="4"/>
        <v>28399</v>
      </c>
      <c r="D71" s="14">
        <f t="shared" si="5"/>
        <v>1977</v>
      </c>
      <c r="E71" s="38">
        <f t="shared" si="6"/>
        <v>0.129</v>
      </c>
      <c r="F71" s="38">
        <f t="shared" si="7"/>
        <v>0.13400000000000001</v>
      </c>
      <c r="G71" s="2">
        <v>0</v>
      </c>
      <c r="H71" s="40"/>
      <c r="I71" s="64">
        <v>28095</v>
      </c>
      <c r="J71" s="65">
        <v>17.600000000000001</v>
      </c>
      <c r="P71" s="40"/>
      <c r="Q71" s="64">
        <v>28095</v>
      </c>
      <c r="R71" s="65">
        <v>13.7</v>
      </c>
    </row>
    <row r="72" spans="1:18" ht="13.5" customHeight="1" x14ac:dyDescent="0.25">
      <c r="A72" s="2"/>
      <c r="B72" s="14"/>
      <c r="C72" s="53">
        <f t="shared" si="4"/>
        <v>28430</v>
      </c>
      <c r="D72" s="14">
        <f t="shared" si="5"/>
        <v>1977</v>
      </c>
      <c r="E72" s="38">
        <f t="shared" si="6"/>
        <v>0.13300000000000001</v>
      </c>
      <c r="F72" s="38">
        <f t="shared" si="7"/>
        <v>0.13200000000000001</v>
      </c>
      <c r="G72" s="2">
        <v>0</v>
      </c>
      <c r="H72" s="40"/>
      <c r="I72" s="64">
        <v>28126</v>
      </c>
      <c r="J72" s="65">
        <v>16.600000000000001</v>
      </c>
      <c r="P72" s="40"/>
      <c r="Q72" s="64">
        <v>28126</v>
      </c>
      <c r="R72" s="65">
        <v>13.5</v>
      </c>
    </row>
    <row r="73" spans="1:18" ht="13.5" customHeight="1" x14ac:dyDescent="0.25">
      <c r="A73" s="2"/>
      <c r="B73" s="14"/>
      <c r="C73" s="53">
        <f t="shared" si="4"/>
        <v>28460</v>
      </c>
      <c r="D73" s="14">
        <f t="shared" si="5"/>
        <v>1977</v>
      </c>
      <c r="E73" s="38">
        <f t="shared" si="6"/>
        <v>0.13400000000000001</v>
      </c>
      <c r="F73" s="38">
        <f t="shared" si="7"/>
        <v>0.13400000000000001</v>
      </c>
      <c r="G73" s="2">
        <v>0</v>
      </c>
      <c r="H73" s="40"/>
      <c r="I73" s="64">
        <v>28157</v>
      </c>
      <c r="J73" s="65">
        <v>16.2</v>
      </c>
      <c r="P73" s="40"/>
      <c r="Q73" s="64">
        <v>28157</v>
      </c>
      <c r="R73" s="65">
        <v>13</v>
      </c>
    </row>
    <row r="74" spans="1:18" ht="13.5" customHeight="1" x14ac:dyDescent="0.25">
      <c r="A74" s="2"/>
      <c r="B74" s="14"/>
      <c r="C74" s="53">
        <f t="shared" si="4"/>
        <v>28491</v>
      </c>
      <c r="D74" s="14">
        <f t="shared" si="5"/>
        <v>1978</v>
      </c>
      <c r="E74" s="38">
        <f t="shared" si="6"/>
        <v>0.129</v>
      </c>
      <c r="F74" s="38">
        <f t="shared" si="7"/>
        <v>0.126</v>
      </c>
      <c r="G74" s="2">
        <v>0</v>
      </c>
      <c r="H74" s="40"/>
      <c r="I74" s="64">
        <v>28185</v>
      </c>
      <c r="J74" s="65">
        <v>16</v>
      </c>
      <c r="P74" s="40"/>
      <c r="Q74" s="64">
        <v>28185</v>
      </c>
      <c r="R74" s="65">
        <v>12.3</v>
      </c>
    </row>
    <row r="75" spans="1:18" ht="13.5" customHeight="1" x14ac:dyDescent="0.25">
      <c r="A75" s="2"/>
      <c r="B75" s="14"/>
      <c r="C75" s="53">
        <f t="shared" si="4"/>
        <v>28522</v>
      </c>
      <c r="D75" s="14">
        <f t="shared" si="5"/>
        <v>1978</v>
      </c>
      <c r="E75" s="38">
        <f t="shared" si="6"/>
        <v>0.14599999999999999</v>
      </c>
      <c r="F75" s="38">
        <f t="shared" si="7"/>
        <v>0.106</v>
      </c>
      <c r="G75" s="2">
        <v>0</v>
      </c>
      <c r="H75" s="40"/>
      <c r="I75" s="64">
        <v>28216</v>
      </c>
      <c r="J75" s="65">
        <v>16.100000000000001</v>
      </c>
      <c r="P75" s="40"/>
      <c r="Q75" s="64">
        <v>28216</v>
      </c>
      <c r="R75" s="65">
        <v>11.7</v>
      </c>
    </row>
    <row r="76" spans="1:18" ht="13.5" customHeight="1" x14ac:dyDescent="0.25">
      <c r="A76" s="2"/>
      <c r="B76" s="14"/>
      <c r="C76" s="53">
        <f t="shared" si="4"/>
        <v>28550</v>
      </c>
      <c r="D76" s="14">
        <f t="shared" si="5"/>
        <v>1978</v>
      </c>
      <c r="E76" s="38">
        <f t="shared" si="6"/>
        <v>0.128</v>
      </c>
      <c r="F76" s="38">
        <f t="shared" si="7"/>
        <v>0.11199999999999999</v>
      </c>
      <c r="G76" s="2">
        <v>0</v>
      </c>
      <c r="H76" s="40"/>
      <c r="I76" s="64">
        <v>28246</v>
      </c>
      <c r="J76" s="65">
        <v>15.6</v>
      </c>
      <c r="P76" s="40"/>
      <c r="Q76" s="64">
        <v>28246</v>
      </c>
      <c r="R76" s="65">
        <v>12.5</v>
      </c>
    </row>
    <row r="77" spans="1:18" ht="13.5" customHeight="1" x14ac:dyDescent="0.25">
      <c r="A77" s="2"/>
      <c r="B77" s="14"/>
      <c r="C77" s="53">
        <f t="shared" si="4"/>
        <v>28581</v>
      </c>
      <c r="D77" s="14">
        <f t="shared" si="5"/>
        <v>1978</v>
      </c>
      <c r="E77" s="38">
        <f t="shared" si="6"/>
        <v>0.13400000000000001</v>
      </c>
      <c r="F77" s="38">
        <f t="shared" si="7"/>
        <v>0.111</v>
      </c>
      <c r="G77" s="2">
        <v>0</v>
      </c>
      <c r="H77" s="40"/>
      <c r="I77" s="64">
        <v>28277</v>
      </c>
      <c r="J77" s="65">
        <v>14.4</v>
      </c>
      <c r="P77" s="40"/>
      <c r="Q77" s="64">
        <v>28277</v>
      </c>
      <c r="R77" s="65">
        <v>12.5</v>
      </c>
    </row>
    <row r="78" spans="1:18" ht="13.5" customHeight="1" x14ac:dyDescent="0.25">
      <c r="A78" s="2"/>
      <c r="B78" s="14"/>
      <c r="C78" s="53">
        <f t="shared" si="4"/>
        <v>28611</v>
      </c>
      <c r="D78" s="14">
        <f t="shared" si="5"/>
        <v>1978</v>
      </c>
      <c r="E78" s="38">
        <f t="shared" si="6"/>
        <v>0.11900000000000001</v>
      </c>
      <c r="F78" s="38">
        <f t="shared" si="7"/>
        <v>0.113</v>
      </c>
      <c r="G78" s="2">
        <v>0</v>
      </c>
      <c r="H78" s="40"/>
      <c r="I78" s="64">
        <v>28307</v>
      </c>
      <c r="J78" s="65">
        <v>14.3</v>
      </c>
      <c r="P78" s="40"/>
      <c r="Q78" s="64">
        <v>28307</v>
      </c>
      <c r="R78" s="65">
        <v>13.7</v>
      </c>
    </row>
    <row r="79" spans="1:18" ht="13.5" customHeight="1" x14ac:dyDescent="0.25">
      <c r="A79" s="2"/>
      <c r="B79" s="14"/>
      <c r="C79" s="53">
        <f t="shared" si="4"/>
        <v>28642</v>
      </c>
      <c r="D79" s="14">
        <f t="shared" si="5"/>
        <v>1978</v>
      </c>
      <c r="E79" s="38">
        <f t="shared" si="6"/>
        <v>0.11699999999999999</v>
      </c>
      <c r="F79" s="38">
        <f t="shared" si="7"/>
        <v>0.105</v>
      </c>
      <c r="G79" s="2">
        <v>0</v>
      </c>
      <c r="H79" s="40"/>
      <c r="I79" s="64">
        <v>28338</v>
      </c>
      <c r="J79" s="65">
        <v>12.9</v>
      </c>
      <c r="P79" s="40"/>
      <c r="Q79" s="64">
        <v>28338</v>
      </c>
      <c r="R79" s="65">
        <v>13.5</v>
      </c>
    </row>
    <row r="80" spans="1:18" ht="13.5" customHeight="1" x14ac:dyDescent="0.25">
      <c r="A80" s="2"/>
      <c r="B80" s="14"/>
      <c r="C80" s="53">
        <f t="shared" si="4"/>
        <v>28672</v>
      </c>
      <c r="D80" s="14">
        <f t="shared" si="5"/>
        <v>1978</v>
      </c>
      <c r="E80" s="38">
        <f t="shared" si="6"/>
        <v>0.113</v>
      </c>
      <c r="F80" s="38">
        <f t="shared" si="7"/>
        <v>0.10400000000000001</v>
      </c>
      <c r="G80" s="2">
        <v>0</v>
      </c>
      <c r="H80" s="40"/>
      <c r="I80" s="64">
        <v>28369</v>
      </c>
      <c r="J80" s="65">
        <v>13.7</v>
      </c>
      <c r="P80" s="40"/>
      <c r="Q80" s="64">
        <v>28369</v>
      </c>
      <c r="R80" s="65">
        <v>13.3</v>
      </c>
    </row>
    <row r="81" spans="1:18" ht="13.5" customHeight="1" x14ac:dyDescent="0.25">
      <c r="A81" s="2"/>
      <c r="B81" s="14"/>
      <c r="C81" s="53">
        <f t="shared" si="4"/>
        <v>28703</v>
      </c>
      <c r="D81" s="14">
        <f t="shared" si="5"/>
        <v>1978</v>
      </c>
      <c r="E81" s="38">
        <f t="shared" si="6"/>
        <v>0.10400000000000001</v>
      </c>
      <c r="F81" s="38">
        <f t="shared" si="7"/>
        <v>0.10099999999999999</v>
      </c>
      <c r="G81" s="2">
        <v>0</v>
      </c>
      <c r="H81" s="40"/>
      <c r="I81" s="64">
        <v>28399</v>
      </c>
      <c r="J81" s="65">
        <v>13.4</v>
      </c>
      <c r="P81" s="40"/>
      <c r="Q81" s="64">
        <v>28399</v>
      </c>
      <c r="R81" s="65">
        <v>12.9</v>
      </c>
    </row>
    <row r="82" spans="1:18" ht="13.5" customHeight="1" x14ac:dyDescent="0.25">
      <c r="A82" s="2"/>
      <c r="B82" s="14"/>
      <c r="C82" s="53">
        <f t="shared" si="4"/>
        <v>28734</v>
      </c>
      <c r="D82" s="14">
        <f t="shared" si="5"/>
        <v>1978</v>
      </c>
      <c r="E82" s="38">
        <f t="shared" si="6"/>
        <v>0.11199999999999999</v>
      </c>
      <c r="F82" s="38">
        <f t="shared" si="7"/>
        <v>0.10199999999999999</v>
      </c>
      <c r="G82" s="2">
        <v>0</v>
      </c>
      <c r="H82" s="40"/>
      <c r="I82" s="64">
        <v>28430</v>
      </c>
      <c r="J82" s="65">
        <v>13.2</v>
      </c>
      <c r="P82" s="40"/>
      <c r="Q82" s="64">
        <v>28430</v>
      </c>
      <c r="R82" s="65">
        <v>13.3</v>
      </c>
    </row>
    <row r="83" spans="1:18" ht="13.5" customHeight="1" x14ac:dyDescent="0.25">
      <c r="A83" s="2"/>
      <c r="B83" s="14"/>
      <c r="C83" s="53">
        <f t="shared" si="4"/>
        <v>28764</v>
      </c>
      <c r="D83" s="14">
        <f t="shared" si="5"/>
        <v>1978</v>
      </c>
      <c r="E83" s="38">
        <f t="shared" si="6"/>
        <v>0.122</v>
      </c>
      <c r="F83" s="38">
        <f t="shared" si="7"/>
        <v>0.1</v>
      </c>
      <c r="G83" s="2">
        <v>0</v>
      </c>
      <c r="H83" s="40"/>
      <c r="I83" s="64">
        <v>28460</v>
      </c>
      <c r="J83" s="65">
        <v>13.4</v>
      </c>
      <c r="P83" s="40"/>
      <c r="Q83" s="64">
        <v>28460</v>
      </c>
      <c r="R83" s="65">
        <v>13.4</v>
      </c>
    </row>
    <row r="84" spans="1:18" ht="13.5" customHeight="1" x14ac:dyDescent="0.25">
      <c r="A84" s="2"/>
      <c r="B84" s="14"/>
      <c r="C84" s="53">
        <f t="shared" si="4"/>
        <v>28795</v>
      </c>
      <c r="D84" s="14">
        <f t="shared" si="5"/>
        <v>1978</v>
      </c>
      <c r="E84" s="38">
        <f t="shared" si="6"/>
        <v>0.11800000000000001</v>
      </c>
      <c r="F84" s="38">
        <f t="shared" si="7"/>
        <v>8.8000000000000009E-2</v>
      </c>
      <c r="G84" s="2">
        <v>0</v>
      </c>
      <c r="H84" s="40"/>
      <c r="I84" s="64">
        <v>28491</v>
      </c>
      <c r="J84" s="65">
        <v>12.6</v>
      </c>
      <c r="P84" s="40"/>
      <c r="Q84" s="64">
        <v>28491</v>
      </c>
      <c r="R84" s="65">
        <v>12.9</v>
      </c>
    </row>
    <row r="85" spans="1:18" ht="13.5" customHeight="1" x14ac:dyDescent="0.25">
      <c r="A85" s="2"/>
      <c r="B85" s="14"/>
      <c r="C85" s="53">
        <f t="shared" si="4"/>
        <v>28825</v>
      </c>
      <c r="D85" s="14">
        <f t="shared" si="5"/>
        <v>1978</v>
      </c>
      <c r="E85" s="38">
        <f t="shared" si="6"/>
        <v>0.121</v>
      </c>
      <c r="F85" s="38">
        <f t="shared" si="7"/>
        <v>8.199999999999999E-2</v>
      </c>
      <c r="G85" s="2">
        <v>0</v>
      </c>
      <c r="H85" s="40"/>
      <c r="I85" s="64">
        <v>28522</v>
      </c>
      <c r="J85" s="65">
        <v>10.6</v>
      </c>
      <c r="P85" s="40"/>
      <c r="Q85" s="64">
        <v>28522</v>
      </c>
      <c r="R85" s="65">
        <v>14.6</v>
      </c>
    </row>
    <row r="86" spans="1:18" ht="13.5" customHeight="1" x14ac:dyDescent="0.25">
      <c r="A86" s="2"/>
      <c r="B86" s="14"/>
      <c r="C86" s="53">
        <f t="shared" si="4"/>
        <v>28856</v>
      </c>
      <c r="D86" s="14">
        <f t="shared" si="5"/>
        <v>1979</v>
      </c>
      <c r="E86" s="38">
        <f t="shared" si="6"/>
        <v>0.11900000000000001</v>
      </c>
      <c r="F86" s="38">
        <f t="shared" si="7"/>
        <v>8.8000000000000009E-2</v>
      </c>
      <c r="G86" s="2">
        <v>0</v>
      </c>
      <c r="H86" s="40"/>
      <c r="I86" s="64">
        <v>28550</v>
      </c>
      <c r="J86" s="65">
        <v>11.2</v>
      </c>
      <c r="P86" s="40"/>
      <c r="Q86" s="64">
        <v>28550</v>
      </c>
      <c r="R86" s="65">
        <v>12.8</v>
      </c>
    </row>
    <row r="87" spans="1:18" ht="13.5" customHeight="1" x14ac:dyDescent="0.25">
      <c r="A87" s="2"/>
      <c r="B87" s="14"/>
      <c r="C87" s="53">
        <f t="shared" si="4"/>
        <v>28887</v>
      </c>
      <c r="D87" s="14">
        <f t="shared" si="5"/>
        <v>1979</v>
      </c>
      <c r="E87" s="38">
        <f t="shared" si="6"/>
        <v>0.121</v>
      </c>
      <c r="F87" s="38">
        <f t="shared" si="7"/>
        <v>0.09</v>
      </c>
      <c r="G87" s="2">
        <v>0</v>
      </c>
      <c r="H87" s="40"/>
      <c r="I87" s="64">
        <v>28581</v>
      </c>
      <c r="J87" s="65">
        <v>11.1</v>
      </c>
      <c r="P87" s="40"/>
      <c r="Q87" s="64">
        <v>28581</v>
      </c>
      <c r="R87" s="65">
        <v>13.4</v>
      </c>
    </row>
    <row r="88" spans="1:18" ht="13.5" customHeight="1" x14ac:dyDescent="0.25">
      <c r="A88" s="2"/>
      <c r="B88" s="14"/>
      <c r="C88" s="53">
        <f t="shared" si="4"/>
        <v>28915</v>
      </c>
      <c r="D88" s="14">
        <f t="shared" si="5"/>
        <v>1979</v>
      </c>
      <c r="E88" s="38">
        <f t="shared" si="6"/>
        <v>0.126</v>
      </c>
      <c r="F88" s="38">
        <f t="shared" si="7"/>
        <v>9.6000000000000002E-2</v>
      </c>
      <c r="G88" s="2">
        <v>0</v>
      </c>
      <c r="H88" s="40"/>
      <c r="I88" s="64">
        <v>28611</v>
      </c>
      <c r="J88" s="65">
        <v>11.3</v>
      </c>
      <c r="P88" s="40"/>
      <c r="Q88" s="64">
        <v>28611</v>
      </c>
      <c r="R88" s="65">
        <v>11.9</v>
      </c>
    </row>
    <row r="89" spans="1:18" ht="13.5" customHeight="1" x14ac:dyDescent="0.25">
      <c r="A89" s="2"/>
      <c r="B89" s="14"/>
      <c r="C89" s="53">
        <f t="shared" si="4"/>
        <v>28946</v>
      </c>
      <c r="D89" s="14">
        <f t="shared" si="5"/>
        <v>1979</v>
      </c>
      <c r="E89" s="38">
        <f t="shared" si="6"/>
        <v>0.11800000000000001</v>
      </c>
      <c r="F89" s="38">
        <f t="shared" si="7"/>
        <v>0.09</v>
      </c>
      <c r="G89" s="2">
        <v>0</v>
      </c>
      <c r="H89" s="40"/>
      <c r="I89" s="64">
        <v>28642</v>
      </c>
      <c r="J89" s="65">
        <v>10.5</v>
      </c>
      <c r="P89" s="40"/>
      <c r="Q89" s="64">
        <v>28642</v>
      </c>
      <c r="R89" s="65">
        <v>11.7</v>
      </c>
    </row>
    <row r="90" spans="1:18" ht="13.5" customHeight="1" x14ac:dyDescent="0.25">
      <c r="A90" s="2"/>
      <c r="B90" s="14"/>
      <c r="C90" s="53">
        <f t="shared" si="4"/>
        <v>28976</v>
      </c>
      <c r="D90" s="14">
        <f t="shared" si="5"/>
        <v>1979</v>
      </c>
      <c r="E90" s="38">
        <f t="shared" si="6"/>
        <v>0.122</v>
      </c>
      <c r="F90" s="38">
        <f t="shared" si="7"/>
        <v>8.8000000000000009E-2</v>
      </c>
      <c r="G90" s="2">
        <v>0</v>
      </c>
      <c r="H90" s="40"/>
      <c r="I90" s="64">
        <v>28672</v>
      </c>
      <c r="J90" s="65">
        <v>10.4</v>
      </c>
      <c r="P90" s="40"/>
      <c r="Q90" s="64">
        <v>28672</v>
      </c>
      <c r="R90" s="65">
        <v>11.3</v>
      </c>
    </row>
    <row r="91" spans="1:18" ht="13.5" customHeight="1" x14ac:dyDescent="0.25">
      <c r="A91" s="2"/>
      <c r="B91" s="14"/>
      <c r="C91" s="53">
        <f t="shared" si="4"/>
        <v>29007</v>
      </c>
      <c r="D91" s="14">
        <f t="shared" si="5"/>
        <v>1979</v>
      </c>
      <c r="E91" s="38">
        <f t="shared" si="6"/>
        <v>0.11</v>
      </c>
      <c r="F91" s="38">
        <f t="shared" si="7"/>
        <v>8.8000000000000009E-2</v>
      </c>
      <c r="G91" s="2">
        <v>0</v>
      </c>
      <c r="H91" s="40"/>
      <c r="I91" s="64">
        <v>28703</v>
      </c>
      <c r="J91" s="65">
        <v>10.1</v>
      </c>
      <c r="P91" s="40"/>
      <c r="Q91" s="64">
        <v>28703</v>
      </c>
      <c r="R91" s="65">
        <v>10.4</v>
      </c>
    </row>
    <row r="92" spans="1:18" ht="13.5" customHeight="1" x14ac:dyDescent="0.25">
      <c r="A92" s="2"/>
      <c r="B92" s="14"/>
      <c r="C92" s="53">
        <f t="shared" si="4"/>
        <v>29037</v>
      </c>
      <c r="D92" s="14">
        <f t="shared" si="5"/>
        <v>1979</v>
      </c>
      <c r="E92" s="38">
        <f t="shared" si="6"/>
        <v>0.109</v>
      </c>
      <c r="F92" s="38">
        <f t="shared" si="7"/>
        <v>7.8E-2</v>
      </c>
      <c r="G92" s="2">
        <v>0</v>
      </c>
      <c r="H92" s="40"/>
      <c r="I92" s="64">
        <v>28734</v>
      </c>
      <c r="J92" s="65">
        <v>10.199999999999999</v>
      </c>
      <c r="P92" s="40"/>
      <c r="Q92" s="64">
        <v>28734</v>
      </c>
      <c r="R92" s="65">
        <v>11.2</v>
      </c>
    </row>
    <row r="93" spans="1:18" ht="13.5" customHeight="1" x14ac:dyDescent="0.25">
      <c r="A93" s="2"/>
      <c r="B93" s="14"/>
      <c r="C93" s="53">
        <f t="shared" si="4"/>
        <v>29068</v>
      </c>
      <c r="D93" s="14">
        <f t="shared" si="5"/>
        <v>1979</v>
      </c>
      <c r="E93" s="38">
        <f t="shared" si="6"/>
        <v>0.106</v>
      </c>
      <c r="F93" s="38">
        <f t="shared" si="7"/>
        <v>8.5000000000000006E-2</v>
      </c>
      <c r="G93" s="2">
        <v>0</v>
      </c>
      <c r="H93" s="40"/>
      <c r="I93" s="64">
        <v>28764</v>
      </c>
      <c r="J93" s="65">
        <v>10</v>
      </c>
      <c r="P93" s="40"/>
      <c r="Q93" s="64">
        <v>28764</v>
      </c>
      <c r="R93" s="65">
        <v>12.2</v>
      </c>
    </row>
    <row r="94" spans="1:18" ht="13.5" customHeight="1" x14ac:dyDescent="0.25">
      <c r="A94" s="2"/>
      <c r="B94" s="14"/>
      <c r="C94" s="53">
        <f t="shared" si="4"/>
        <v>29099</v>
      </c>
      <c r="D94" s="14">
        <f t="shared" si="5"/>
        <v>1979</v>
      </c>
      <c r="E94" s="38">
        <f t="shared" si="6"/>
        <v>0.10400000000000001</v>
      </c>
      <c r="F94" s="38">
        <f t="shared" si="7"/>
        <v>8.5999999999999993E-2</v>
      </c>
      <c r="G94" s="2">
        <v>0</v>
      </c>
      <c r="H94" s="40"/>
      <c r="I94" s="64">
        <v>28795</v>
      </c>
      <c r="J94" s="65">
        <v>8.8000000000000007</v>
      </c>
      <c r="P94" s="40"/>
      <c r="Q94" s="64">
        <v>28795</v>
      </c>
      <c r="R94" s="65">
        <v>11.8</v>
      </c>
    </row>
    <row r="95" spans="1:18" ht="13.5" customHeight="1" x14ac:dyDescent="0.25">
      <c r="A95" s="2"/>
      <c r="B95" s="14"/>
      <c r="C95" s="53">
        <f t="shared" si="4"/>
        <v>29129</v>
      </c>
      <c r="D95" s="14">
        <f t="shared" si="5"/>
        <v>1979</v>
      </c>
      <c r="E95" s="38">
        <f t="shared" si="6"/>
        <v>0.11</v>
      </c>
      <c r="F95" s="38">
        <f t="shared" si="7"/>
        <v>8.5000000000000006E-2</v>
      </c>
      <c r="G95" s="2">
        <v>0</v>
      </c>
      <c r="H95" s="40"/>
      <c r="I95" s="64">
        <v>28825</v>
      </c>
      <c r="J95" s="65">
        <v>8.1999999999999993</v>
      </c>
      <c r="P95" s="40"/>
      <c r="Q95" s="64">
        <v>28825</v>
      </c>
      <c r="R95" s="65">
        <v>12.1</v>
      </c>
    </row>
    <row r="96" spans="1:18" ht="13.5" customHeight="1" x14ac:dyDescent="0.25">
      <c r="A96" s="2"/>
      <c r="B96" s="14"/>
      <c r="C96" s="53">
        <f t="shared" si="4"/>
        <v>29160</v>
      </c>
      <c r="D96" s="14">
        <f t="shared" si="5"/>
        <v>1979</v>
      </c>
      <c r="E96" s="38">
        <f t="shared" si="6"/>
        <v>0.11199999999999999</v>
      </c>
      <c r="F96" s="38">
        <f t="shared" si="7"/>
        <v>0.09</v>
      </c>
      <c r="G96" s="2">
        <v>0</v>
      </c>
      <c r="H96" s="40"/>
      <c r="I96" s="64">
        <v>28856</v>
      </c>
      <c r="J96" s="65">
        <v>8.8000000000000007</v>
      </c>
      <c r="P96" s="40"/>
      <c r="Q96" s="64">
        <v>28856</v>
      </c>
      <c r="R96" s="65">
        <v>11.9</v>
      </c>
    </row>
    <row r="97" spans="1:18" ht="13.5" customHeight="1" x14ac:dyDescent="0.25">
      <c r="A97" s="2"/>
      <c r="B97" s="14"/>
      <c r="C97" s="53">
        <f t="shared" si="4"/>
        <v>29190</v>
      </c>
      <c r="D97" s="14">
        <f t="shared" si="5"/>
        <v>1979</v>
      </c>
      <c r="E97" s="38">
        <f t="shared" si="6"/>
        <v>0.11599999999999999</v>
      </c>
      <c r="F97" s="38">
        <f t="shared" si="7"/>
        <v>8.5999999999999993E-2</v>
      </c>
      <c r="G97" s="2">
        <v>0</v>
      </c>
      <c r="H97" s="40"/>
      <c r="I97" s="64">
        <v>28887</v>
      </c>
      <c r="J97" s="65">
        <v>9</v>
      </c>
      <c r="P97" s="40"/>
      <c r="Q97" s="64">
        <v>28887</v>
      </c>
      <c r="R97" s="65">
        <v>12.1</v>
      </c>
    </row>
    <row r="98" spans="1:18" ht="13.5" customHeight="1" x14ac:dyDescent="0.25">
      <c r="A98" s="2"/>
      <c r="B98" s="14"/>
      <c r="C98" s="53">
        <f t="shared" si="4"/>
        <v>29221</v>
      </c>
      <c r="D98" s="14">
        <f t="shared" si="5"/>
        <v>1980</v>
      </c>
      <c r="E98" s="38">
        <f t="shared" si="6"/>
        <v>0.121</v>
      </c>
      <c r="F98" s="38">
        <f t="shared" si="7"/>
        <v>8.3000000000000004E-2</v>
      </c>
      <c r="G98" s="2">
        <v>0</v>
      </c>
      <c r="H98" s="40"/>
      <c r="I98" s="64">
        <v>28915</v>
      </c>
      <c r="J98" s="65">
        <v>9.6</v>
      </c>
      <c r="P98" s="40"/>
      <c r="Q98" s="64">
        <v>28915</v>
      </c>
      <c r="R98" s="65">
        <v>12.6</v>
      </c>
    </row>
    <row r="99" spans="1:18" ht="13.5" customHeight="1" x14ac:dyDescent="0.25">
      <c r="A99" s="2"/>
      <c r="B99" s="14"/>
      <c r="C99" s="53">
        <f t="shared" si="4"/>
        <v>29252</v>
      </c>
      <c r="D99" s="14">
        <f t="shared" si="5"/>
        <v>1980</v>
      </c>
      <c r="E99" s="38">
        <f t="shared" si="6"/>
        <v>0.127</v>
      </c>
      <c r="F99" s="38">
        <f t="shared" si="7"/>
        <v>7.5999999999999998E-2</v>
      </c>
      <c r="G99" s="2">
        <v>0</v>
      </c>
      <c r="H99" s="40"/>
      <c r="I99" s="64">
        <v>28946</v>
      </c>
      <c r="J99" s="65">
        <v>9</v>
      </c>
      <c r="P99" s="40"/>
      <c r="Q99" s="64">
        <v>28946</v>
      </c>
      <c r="R99" s="65">
        <v>11.8</v>
      </c>
    </row>
    <row r="100" spans="1:18" ht="13.5" customHeight="1" x14ac:dyDescent="0.25">
      <c r="A100" s="2"/>
      <c r="B100" s="14"/>
      <c r="C100" s="53">
        <f t="shared" si="4"/>
        <v>29281</v>
      </c>
      <c r="D100" s="14">
        <f t="shared" si="5"/>
        <v>1980</v>
      </c>
      <c r="E100" s="38">
        <f t="shared" si="6"/>
        <v>0.122</v>
      </c>
      <c r="F100" s="38">
        <f t="shared" si="7"/>
        <v>9.0999999999999998E-2</v>
      </c>
      <c r="G100" s="2">
        <v>0</v>
      </c>
      <c r="H100" s="40"/>
      <c r="I100" s="64">
        <v>28976</v>
      </c>
      <c r="J100" s="65">
        <v>8.8000000000000007</v>
      </c>
      <c r="P100" s="40"/>
      <c r="Q100" s="64">
        <v>28976</v>
      </c>
      <c r="R100" s="65">
        <v>12.2</v>
      </c>
    </row>
    <row r="101" spans="1:18" ht="13.5" customHeight="1" x14ac:dyDescent="0.25">
      <c r="A101" s="2"/>
      <c r="B101" s="14"/>
      <c r="C101" s="53">
        <f t="shared" si="4"/>
        <v>29312</v>
      </c>
      <c r="D101" s="14">
        <f t="shared" si="5"/>
        <v>1980</v>
      </c>
      <c r="E101" s="38">
        <f t="shared" si="6"/>
        <v>0.13500000000000001</v>
      </c>
      <c r="F101" s="38">
        <f t="shared" si="7"/>
        <v>9.3000000000000013E-2</v>
      </c>
      <c r="G101" s="2">
        <v>0</v>
      </c>
      <c r="H101" s="40"/>
      <c r="I101" s="64">
        <v>29007</v>
      </c>
      <c r="J101" s="65">
        <v>8.8000000000000007</v>
      </c>
      <c r="P101" s="40"/>
      <c r="Q101" s="64">
        <v>29007</v>
      </c>
      <c r="R101" s="65">
        <v>11</v>
      </c>
    </row>
    <row r="102" spans="1:18" ht="13.5" customHeight="1" x14ac:dyDescent="0.25">
      <c r="A102" s="2"/>
      <c r="B102" s="14"/>
      <c r="C102" s="53">
        <f t="shared" si="4"/>
        <v>29342</v>
      </c>
      <c r="D102" s="14">
        <f t="shared" si="5"/>
        <v>1980</v>
      </c>
      <c r="E102" s="38">
        <f t="shared" si="6"/>
        <v>0.126</v>
      </c>
      <c r="F102" s="38">
        <f t="shared" si="7"/>
        <v>8.900000000000001E-2</v>
      </c>
      <c r="G102" s="2">
        <v>0</v>
      </c>
      <c r="H102" s="40"/>
      <c r="I102" s="64">
        <v>29037</v>
      </c>
      <c r="J102" s="65">
        <v>7.8</v>
      </c>
      <c r="P102" s="40"/>
      <c r="Q102" s="64">
        <v>29037</v>
      </c>
      <c r="R102" s="65">
        <v>10.9</v>
      </c>
    </row>
    <row r="103" spans="1:18" ht="13.5" customHeight="1" x14ac:dyDescent="0.25">
      <c r="A103" s="2"/>
      <c r="B103" s="14"/>
      <c r="C103" s="53">
        <f t="shared" si="4"/>
        <v>29373</v>
      </c>
      <c r="D103" s="14">
        <f t="shared" si="5"/>
        <v>1980</v>
      </c>
      <c r="E103" s="38">
        <f t="shared" si="6"/>
        <v>0.12300000000000001</v>
      </c>
      <c r="F103" s="38">
        <f t="shared" si="7"/>
        <v>9.6000000000000002E-2</v>
      </c>
      <c r="G103" s="2">
        <v>0</v>
      </c>
      <c r="H103" s="40"/>
      <c r="I103" s="64">
        <v>29068</v>
      </c>
      <c r="J103" s="65">
        <v>8.5</v>
      </c>
      <c r="P103" s="40"/>
      <c r="Q103" s="64">
        <v>29068</v>
      </c>
      <c r="R103" s="65">
        <v>10.6</v>
      </c>
    </row>
    <row r="104" spans="1:18" ht="13.5" customHeight="1" x14ac:dyDescent="0.25">
      <c r="A104" s="2"/>
      <c r="B104" s="14"/>
      <c r="C104" s="53">
        <f t="shared" si="4"/>
        <v>29403</v>
      </c>
      <c r="D104" s="14">
        <f t="shared" si="5"/>
        <v>1980</v>
      </c>
      <c r="E104" s="38">
        <f t="shared" si="6"/>
        <v>0.13400000000000001</v>
      </c>
      <c r="F104" s="38">
        <f t="shared" si="7"/>
        <v>0.107</v>
      </c>
      <c r="G104" s="2">
        <v>0</v>
      </c>
      <c r="H104" s="40"/>
      <c r="I104" s="64">
        <v>29099</v>
      </c>
      <c r="J104" s="65">
        <v>8.6</v>
      </c>
      <c r="P104" s="40"/>
      <c r="Q104" s="64">
        <v>29099</v>
      </c>
      <c r="R104" s="65">
        <v>10.4</v>
      </c>
    </row>
    <row r="105" spans="1:18" ht="13.5" customHeight="1" x14ac:dyDescent="0.25">
      <c r="A105" s="2"/>
      <c r="B105" s="14"/>
      <c r="C105" s="53">
        <f t="shared" si="4"/>
        <v>29434</v>
      </c>
      <c r="D105" s="14">
        <f t="shared" si="5"/>
        <v>1980</v>
      </c>
      <c r="E105" s="38">
        <f t="shared" si="6"/>
        <v>0.15</v>
      </c>
      <c r="F105" s="38">
        <f t="shared" si="7"/>
        <v>0.113</v>
      </c>
      <c r="G105" s="2">
        <v>0</v>
      </c>
      <c r="H105" s="40"/>
      <c r="I105" s="64">
        <v>29129</v>
      </c>
      <c r="J105" s="65">
        <v>8.5</v>
      </c>
      <c r="P105" s="40"/>
      <c r="Q105" s="64">
        <v>29129</v>
      </c>
      <c r="R105" s="65">
        <v>11</v>
      </c>
    </row>
    <row r="106" spans="1:18" ht="13.5" customHeight="1" x14ac:dyDescent="0.25">
      <c r="A106" s="2"/>
      <c r="B106" s="14"/>
      <c r="C106" s="53">
        <f t="shared" si="4"/>
        <v>29465</v>
      </c>
      <c r="D106" s="14">
        <f t="shared" si="5"/>
        <v>1980</v>
      </c>
      <c r="E106" s="38">
        <f t="shared" si="6"/>
        <v>0.16600000000000001</v>
      </c>
      <c r="F106" s="38">
        <f t="shared" si="7"/>
        <v>0.12</v>
      </c>
      <c r="G106" s="2">
        <v>0</v>
      </c>
      <c r="H106" s="40"/>
      <c r="I106" s="64">
        <v>29160</v>
      </c>
      <c r="J106" s="65">
        <v>9</v>
      </c>
      <c r="P106" s="40"/>
      <c r="Q106" s="64">
        <v>29160</v>
      </c>
      <c r="R106" s="65">
        <v>11.2</v>
      </c>
    </row>
    <row r="107" spans="1:18" ht="13.5" customHeight="1" x14ac:dyDescent="0.25">
      <c r="A107" s="2"/>
      <c r="B107" s="14"/>
      <c r="C107" s="53">
        <f t="shared" si="4"/>
        <v>29495</v>
      </c>
      <c r="D107" s="14">
        <f t="shared" si="5"/>
        <v>1980</v>
      </c>
      <c r="E107" s="38">
        <f t="shared" si="6"/>
        <v>0.154</v>
      </c>
      <c r="F107" s="38">
        <f t="shared" si="7"/>
        <v>0.13100000000000001</v>
      </c>
      <c r="G107" s="2">
        <v>0</v>
      </c>
      <c r="H107" s="40"/>
      <c r="I107" s="64">
        <v>29190</v>
      </c>
      <c r="J107" s="65">
        <v>8.6</v>
      </c>
      <c r="P107" s="40"/>
      <c r="Q107" s="64">
        <v>29190</v>
      </c>
      <c r="R107" s="65">
        <v>11.6</v>
      </c>
    </row>
    <row r="108" spans="1:18" ht="13.5" customHeight="1" x14ac:dyDescent="0.25">
      <c r="A108" s="2"/>
      <c r="B108" s="14"/>
      <c r="C108" s="53">
        <f t="shared" si="4"/>
        <v>29526</v>
      </c>
      <c r="D108" s="14">
        <f t="shared" si="5"/>
        <v>1980</v>
      </c>
      <c r="E108" s="38">
        <f t="shared" si="6"/>
        <v>0.15</v>
      </c>
      <c r="F108" s="38">
        <f t="shared" si="7"/>
        <v>0.14199999999999999</v>
      </c>
      <c r="G108" s="2">
        <v>0</v>
      </c>
      <c r="H108" s="40"/>
      <c r="I108" s="64">
        <v>29221</v>
      </c>
      <c r="J108" s="65">
        <v>8.3000000000000007</v>
      </c>
      <c r="P108" s="40"/>
      <c r="Q108" s="64">
        <v>29221</v>
      </c>
      <c r="R108" s="65">
        <v>12.1</v>
      </c>
    </row>
    <row r="109" spans="1:18" ht="13.5" customHeight="1" x14ac:dyDescent="0.25">
      <c r="A109" s="2"/>
      <c r="B109" s="14"/>
      <c r="C109" s="53">
        <f t="shared" si="4"/>
        <v>29556</v>
      </c>
      <c r="D109" s="14">
        <f t="shared" si="5"/>
        <v>1980</v>
      </c>
      <c r="E109" s="38">
        <f t="shared" si="6"/>
        <v>0.16300000000000001</v>
      </c>
      <c r="F109" s="38">
        <f t="shared" si="7"/>
        <v>0.14800000000000002</v>
      </c>
      <c r="G109" s="2">
        <v>0</v>
      </c>
      <c r="H109" s="40"/>
      <c r="I109" s="64">
        <v>29252</v>
      </c>
      <c r="J109" s="65">
        <v>7.6</v>
      </c>
      <c r="P109" s="40"/>
      <c r="Q109" s="64">
        <v>29252</v>
      </c>
      <c r="R109" s="65">
        <v>12.7</v>
      </c>
    </row>
    <row r="110" spans="1:18" ht="13.5" customHeight="1" x14ac:dyDescent="0.25">
      <c r="A110" s="2"/>
      <c r="B110" s="14"/>
      <c r="C110" s="53">
        <f t="shared" si="4"/>
        <v>29587</v>
      </c>
      <c r="D110" s="14">
        <f t="shared" si="5"/>
        <v>1981</v>
      </c>
      <c r="E110" s="38">
        <f t="shared" si="6"/>
        <v>0.14000000000000001</v>
      </c>
      <c r="F110" s="38">
        <f t="shared" si="7"/>
        <v>0.157</v>
      </c>
      <c r="G110" s="2">
        <v>0</v>
      </c>
      <c r="H110" s="40"/>
      <c r="I110" s="64">
        <v>29281</v>
      </c>
      <c r="J110" s="65">
        <v>9.1</v>
      </c>
      <c r="P110" s="40"/>
      <c r="Q110" s="64">
        <v>29281</v>
      </c>
      <c r="R110" s="65">
        <v>12.2</v>
      </c>
    </row>
    <row r="111" spans="1:18" ht="13.5" customHeight="1" x14ac:dyDescent="0.25">
      <c r="A111" s="2"/>
      <c r="B111" s="14"/>
      <c r="C111" s="53">
        <f t="shared" si="4"/>
        <v>29618</v>
      </c>
      <c r="D111" s="14">
        <f t="shared" si="5"/>
        <v>1981</v>
      </c>
      <c r="E111" s="38">
        <f t="shared" si="6"/>
        <v>0.13699999999999998</v>
      </c>
      <c r="F111" s="38">
        <f t="shared" si="7"/>
        <v>0.155</v>
      </c>
      <c r="G111" s="2">
        <v>0</v>
      </c>
      <c r="H111" s="40"/>
      <c r="I111" s="64">
        <v>29312</v>
      </c>
      <c r="J111" s="65">
        <v>9.3000000000000007</v>
      </c>
      <c r="P111" s="40"/>
      <c r="Q111" s="64">
        <v>29312</v>
      </c>
      <c r="R111" s="65">
        <v>13.5</v>
      </c>
    </row>
    <row r="112" spans="1:18" ht="13.5" customHeight="1" x14ac:dyDescent="0.25">
      <c r="A112" s="2"/>
      <c r="B112" s="14"/>
      <c r="C112" s="53">
        <f t="shared" si="4"/>
        <v>29646</v>
      </c>
      <c r="D112" s="14">
        <f t="shared" si="5"/>
        <v>1981</v>
      </c>
      <c r="E112" s="38">
        <f t="shared" si="6"/>
        <v>0.13200000000000001</v>
      </c>
      <c r="F112" s="38">
        <f t="shared" si="7"/>
        <v>0.152</v>
      </c>
      <c r="G112" s="2">
        <v>0</v>
      </c>
      <c r="H112" s="40"/>
      <c r="I112" s="64">
        <v>29342</v>
      </c>
      <c r="J112" s="65">
        <v>8.9</v>
      </c>
      <c r="P112" s="40"/>
      <c r="Q112" s="64">
        <v>29342</v>
      </c>
      <c r="R112" s="65">
        <v>12.6</v>
      </c>
    </row>
    <row r="113" spans="1:18" ht="13.5" customHeight="1" x14ac:dyDescent="0.25">
      <c r="A113" s="2"/>
      <c r="B113" s="14"/>
      <c r="C113" s="53">
        <f t="shared" si="4"/>
        <v>29677</v>
      </c>
      <c r="D113" s="14">
        <f t="shared" si="5"/>
        <v>1981</v>
      </c>
      <c r="E113" s="38">
        <f t="shared" si="6"/>
        <v>0.14000000000000001</v>
      </c>
      <c r="F113" s="38">
        <f t="shared" si="7"/>
        <v>0.14400000000000002</v>
      </c>
      <c r="G113" s="2">
        <v>0</v>
      </c>
      <c r="H113" s="40"/>
      <c r="I113" s="64">
        <v>29373</v>
      </c>
      <c r="J113" s="65">
        <v>9.6</v>
      </c>
      <c r="P113" s="40"/>
      <c r="Q113" s="64">
        <v>29373</v>
      </c>
      <c r="R113" s="65">
        <v>12.3</v>
      </c>
    </row>
    <row r="114" spans="1:18" ht="13.5" customHeight="1" x14ac:dyDescent="0.25">
      <c r="A114" s="2"/>
      <c r="B114" s="14"/>
      <c r="C114" s="53">
        <f t="shared" si="4"/>
        <v>29707</v>
      </c>
      <c r="D114" s="14">
        <f t="shared" si="5"/>
        <v>1981</v>
      </c>
      <c r="E114" s="38">
        <f t="shared" si="6"/>
        <v>0.13</v>
      </c>
      <c r="F114" s="38">
        <f t="shared" si="7"/>
        <v>0.14000000000000001</v>
      </c>
      <c r="G114" s="2">
        <v>0</v>
      </c>
      <c r="H114" s="40"/>
      <c r="I114" s="64">
        <v>29403</v>
      </c>
      <c r="J114" s="65">
        <v>10.7</v>
      </c>
      <c r="P114" s="40"/>
      <c r="Q114" s="64">
        <v>29403</v>
      </c>
      <c r="R114" s="65">
        <v>13.4</v>
      </c>
    </row>
    <row r="115" spans="1:18" ht="13.5" customHeight="1" x14ac:dyDescent="0.25">
      <c r="A115" s="2"/>
      <c r="B115" s="14"/>
      <c r="C115" s="53">
        <f t="shared" si="4"/>
        <v>29738</v>
      </c>
      <c r="D115" s="14">
        <f t="shared" si="5"/>
        <v>1981</v>
      </c>
      <c r="E115" s="38">
        <f t="shared" si="6"/>
        <v>0.14099999999999999</v>
      </c>
      <c r="F115" s="38">
        <f t="shared" si="7"/>
        <v>0.14000000000000001</v>
      </c>
      <c r="G115" s="2">
        <v>0</v>
      </c>
      <c r="H115" s="40"/>
      <c r="I115" s="64">
        <v>29434</v>
      </c>
      <c r="J115" s="65">
        <v>11.3</v>
      </c>
      <c r="P115" s="40"/>
      <c r="Q115" s="64">
        <v>29434</v>
      </c>
      <c r="R115" s="65">
        <v>15</v>
      </c>
    </row>
    <row r="116" spans="1:18" ht="13.5" customHeight="1" x14ac:dyDescent="0.25">
      <c r="A116" s="2"/>
      <c r="B116" s="14"/>
      <c r="C116" s="53">
        <f t="shared" si="4"/>
        <v>29768</v>
      </c>
      <c r="D116" s="14">
        <f t="shared" si="5"/>
        <v>1981</v>
      </c>
      <c r="E116" s="38">
        <f t="shared" si="6"/>
        <v>0.13699999999999998</v>
      </c>
      <c r="F116" s="38">
        <f t="shared" si="7"/>
        <v>0.13800000000000001</v>
      </c>
      <c r="G116" s="2">
        <v>0</v>
      </c>
      <c r="H116" s="40"/>
      <c r="I116" s="64">
        <v>29465</v>
      </c>
      <c r="J116" s="65">
        <v>12</v>
      </c>
      <c r="P116" s="40"/>
      <c r="Q116" s="64">
        <v>29465</v>
      </c>
      <c r="R116" s="65">
        <v>16.600000000000001</v>
      </c>
    </row>
    <row r="117" spans="1:18" ht="13.5" customHeight="1" x14ac:dyDescent="0.25">
      <c r="A117" s="2"/>
      <c r="B117" s="14"/>
      <c r="C117" s="53">
        <f t="shared" si="4"/>
        <v>29799</v>
      </c>
      <c r="D117" s="14">
        <f t="shared" si="5"/>
        <v>1981</v>
      </c>
      <c r="E117" s="38">
        <f t="shared" si="6"/>
        <v>0.13400000000000001</v>
      </c>
      <c r="F117" s="38">
        <f t="shared" si="7"/>
        <v>0.14499999999999999</v>
      </c>
      <c r="G117" s="2">
        <v>0</v>
      </c>
      <c r="H117" s="40"/>
      <c r="I117" s="64">
        <v>29495</v>
      </c>
      <c r="J117" s="65">
        <v>13.1</v>
      </c>
      <c r="P117" s="40"/>
      <c r="Q117" s="64">
        <v>29495</v>
      </c>
      <c r="R117" s="65">
        <v>15.4</v>
      </c>
    </row>
    <row r="118" spans="1:18" ht="13.5" customHeight="1" x14ac:dyDescent="0.25">
      <c r="A118" s="2"/>
      <c r="B118" s="14"/>
      <c r="C118" s="53">
        <f t="shared" si="4"/>
        <v>29830</v>
      </c>
      <c r="D118" s="14">
        <f t="shared" si="5"/>
        <v>1981</v>
      </c>
      <c r="E118" s="38">
        <f t="shared" si="6"/>
        <v>0.13900000000000001</v>
      </c>
      <c r="F118" s="38">
        <f t="shared" si="7"/>
        <v>0.13500000000000001</v>
      </c>
      <c r="G118" s="2">
        <v>0</v>
      </c>
      <c r="H118" s="40"/>
      <c r="I118" s="64">
        <v>29526</v>
      </c>
      <c r="J118" s="65">
        <v>14.2</v>
      </c>
      <c r="P118" s="40"/>
      <c r="Q118" s="64">
        <v>29526</v>
      </c>
      <c r="R118" s="65">
        <v>15</v>
      </c>
    </row>
    <row r="119" spans="1:18" ht="13.5" customHeight="1" x14ac:dyDescent="0.25">
      <c r="A119" s="2"/>
      <c r="B119" s="14"/>
      <c r="C119" s="53">
        <f t="shared" si="4"/>
        <v>29860</v>
      </c>
      <c r="D119" s="14">
        <f t="shared" si="5"/>
        <v>1981</v>
      </c>
      <c r="E119" s="38">
        <f t="shared" si="6"/>
        <v>0.13600000000000001</v>
      </c>
      <c r="F119" s="38">
        <f t="shared" si="7"/>
        <v>0.13200000000000001</v>
      </c>
      <c r="G119" s="2">
        <v>0</v>
      </c>
      <c r="H119" s="40"/>
      <c r="I119" s="64">
        <v>29556</v>
      </c>
      <c r="J119" s="65">
        <v>14.8</v>
      </c>
      <c r="P119" s="40"/>
      <c r="Q119" s="64">
        <v>29556</v>
      </c>
      <c r="R119" s="65">
        <v>16.3</v>
      </c>
    </row>
    <row r="120" spans="1:18" ht="13.5" customHeight="1" x14ac:dyDescent="0.25">
      <c r="A120" s="2"/>
      <c r="B120" s="14"/>
      <c r="C120" s="53">
        <f t="shared" si="4"/>
        <v>29891</v>
      </c>
      <c r="D120" s="14">
        <f t="shared" si="5"/>
        <v>1981</v>
      </c>
      <c r="E120" s="38">
        <f t="shared" si="6"/>
        <v>0.13400000000000001</v>
      </c>
      <c r="F120" s="38">
        <f t="shared" si="7"/>
        <v>0.127</v>
      </c>
      <c r="G120" s="2">
        <v>0</v>
      </c>
      <c r="H120" s="40"/>
      <c r="I120" s="64">
        <v>29587</v>
      </c>
      <c r="J120" s="65">
        <v>15.7</v>
      </c>
      <c r="P120" s="40"/>
      <c r="Q120" s="64">
        <v>29587</v>
      </c>
      <c r="R120" s="65">
        <v>14</v>
      </c>
    </row>
    <row r="121" spans="1:18" ht="13.5" customHeight="1" x14ac:dyDescent="0.25">
      <c r="A121" s="2"/>
      <c r="B121" s="14"/>
      <c r="C121" s="53">
        <f t="shared" si="4"/>
        <v>29921</v>
      </c>
      <c r="D121" s="14">
        <f t="shared" si="5"/>
        <v>1981</v>
      </c>
      <c r="E121" s="38">
        <f t="shared" si="6"/>
        <v>0.129</v>
      </c>
      <c r="F121" s="38">
        <f t="shared" si="7"/>
        <v>0.126</v>
      </c>
      <c r="G121" s="2">
        <v>0</v>
      </c>
      <c r="H121" s="40"/>
      <c r="I121" s="64">
        <v>29618</v>
      </c>
      <c r="J121" s="65">
        <v>15.5</v>
      </c>
      <c r="P121" s="40"/>
      <c r="Q121" s="64">
        <v>29618</v>
      </c>
      <c r="R121" s="65">
        <v>13.7</v>
      </c>
    </row>
    <row r="122" spans="1:18" ht="13.5" customHeight="1" x14ac:dyDescent="0.25">
      <c r="A122" s="2"/>
      <c r="B122" s="14"/>
      <c r="C122" s="53">
        <f t="shared" si="4"/>
        <v>29952</v>
      </c>
      <c r="D122" s="14">
        <f t="shared" si="5"/>
        <v>1982</v>
      </c>
      <c r="E122" s="38">
        <f t="shared" si="6"/>
        <v>0.13</v>
      </c>
      <c r="F122" s="38">
        <f t="shared" si="7"/>
        <v>0.126</v>
      </c>
      <c r="G122" s="2">
        <v>0</v>
      </c>
      <c r="H122" s="40"/>
      <c r="I122" s="64">
        <v>29646</v>
      </c>
      <c r="J122" s="65">
        <v>15.2</v>
      </c>
      <c r="P122" s="40"/>
      <c r="Q122" s="64">
        <v>29646</v>
      </c>
      <c r="R122" s="65">
        <v>13.2</v>
      </c>
    </row>
    <row r="123" spans="1:18" ht="13.5" customHeight="1" x14ac:dyDescent="0.25">
      <c r="A123" s="2"/>
      <c r="B123" s="14"/>
      <c r="C123" s="53">
        <f t="shared" si="4"/>
        <v>29983</v>
      </c>
      <c r="D123" s="14">
        <f t="shared" si="5"/>
        <v>1982</v>
      </c>
      <c r="E123" s="38">
        <f t="shared" si="6"/>
        <v>0.153</v>
      </c>
      <c r="F123" s="38">
        <f t="shared" si="7"/>
        <v>0.13200000000000001</v>
      </c>
      <c r="G123" s="2">
        <v>0</v>
      </c>
      <c r="H123" s="40"/>
      <c r="I123" s="64">
        <v>29677</v>
      </c>
      <c r="J123" s="65">
        <v>14.4</v>
      </c>
      <c r="P123" s="40"/>
      <c r="Q123" s="64">
        <v>29677</v>
      </c>
      <c r="R123" s="65">
        <v>14</v>
      </c>
    </row>
    <row r="124" spans="1:18" ht="13.5" customHeight="1" x14ac:dyDescent="0.25">
      <c r="A124" s="2"/>
      <c r="B124" s="14"/>
      <c r="C124" s="53">
        <f t="shared" si="4"/>
        <v>30011</v>
      </c>
      <c r="D124" s="14">
        <f t="shared" si="5"/>
        <v>1982</v>
      </c>
      <c r="E124" s="38">
        <f t="shared" si="6"/>
        <v>0.161</v>
      </c>
      <c r="F124" s="38">
        <f t="shared" si="7"/>
        <v>0.13600000000000001</v>
      </c>
      <c r="G124" s="2">
        <v>0</v>
      </c>
      <c r="H124" s="40"/>
      <c r="I124" s="64">
        <v>29707</v>
      </c>
      <c r="J124" s="65">
        <v>14</v>
      </c>
      <c r="P124" s="40"/>
      <c r="Q124" s="64">
        <v>29707</v>
      </c>
      <c r="R124" s="65">
        <v>13</v>
      </c>
    </row>
    <row r="125" spans="1:18" ht="13.5" customHeight="1" x14ac:dyDescent="0.25">
      <c r="A125" s="2"/>
      <c r="B125" s="14"/>
      <c r="C125" s="53">
        <f t="shared" si="4"/>
        <v>30042</v>
      </c>
      <c r="D125" s="14">
        <f t="shared" si="5"/>
        <v>1982</v>
      </c>
      <c r="E125" s="38">
        <f t="shared" si="6"/>
        <v>0.154</v>
      </c>
      <c r="F125" s="38">
        <f t="shared" si="7"/>
        <v>0.14599999999999999</v>
      </c>
      <c r="G125" s="2">
        <v>0</v>
      </c>
      <c r="H125" s="40"/>
      <c r="I125" s="64">
        <v>29738</v>
      </c>
      <c r="J125" s="65">
        <v>14</v>
      </c>
      <c r="P125" s="40"/>
      <c r="Q125" s="64">
        <v>29738</v>
      </c>
      <c r="R125" s="65">
        <v>14.1</v>
      </c>
    </row>
    <row r="126" spans="1:18" ht="13.5" customHeight="1" x14ac:dyDescent="0.25">
      <c r="A126" s="2"/>
      <c r="B126" s="14"/>
      <c r="C126" s="53">
        <f t="shared" si="4"/>
        <v>30072</v>
      </c>
      <c r="D126" s="14">
        <f t="shared" si="5"/>
        <v>1982</v>
      </c>
      <c r="E126" s="38">
        <f t="shared" si="6"/>
        <v>0.159</v>
      </c>
      <c r="F126" s="38">
        <f t="shared" si="7"/>
        <v>0.155</v>
      </c>
      <c r="G126" s="2">
        <v>0</v>
      </c>
      <c r="H126" s="40"/>
      <c r="I126" s="64">
        <v>29768</v>
      </c>
      <c r="J126" s="65">
        <v>13.8</v>
      </c>
      <c r="P126" s="40"/>
      <c r="Q126" s="64">
        <v>29768</v>
      </c>
      <c r="R126" s="65">
        <v>13.7</v>
      </c>
    </row>
    <row r="127" spans="1:18" ht="13.5" customHeight="1" x14ac:dyDescent="0.25">
      <c r="A127" s="2"/>
      <c r="B127" s="14"/>
      <c r="C127" s="53">
        <f t="shared" si="4"/>
        <v>30103</v>
      </c>
      <c r="D127" s="14">
        <f t="shared" si="5"/>
        <v>1982</v>
      </c>
      <c r="E127" s="38">
        <f t="shared" si="6"/>
        <v>0.159</v>
      </c>
      <c r="F127" s="38">
        <f t="shared" si="7"/>
        <v>0.17</v>
      </c>
      <c r="G127" s="2">
        <v>0</v>
      </c>
      <c r="H127" s="40"/>
      <c r="I127" s="64">
        <v>29799</v>
      </c>
      <c r="J127" s="65">
        <v>14.5</v>
      </c>
      <c r="P127" s="40"/>
      <c r="Q127" s="64">
        <v>29799</v>
      </c>
      <c r="R127" s="65">
        <v>13.4</v>
      </c>
    </row>
    <row r="128" spans="1:18" ht="13.5" customHeight="1" x14ac:dyDescent="0.25">
      <c r="A128" s="2"/>
      <c r="B128" s="14"/>
      <c r="C128" s="53">
        <f t="shared" si="4"/>
        <v>30133</v>
      </c>
      <c r="D128" s="14">
        <f t="shared" si="5"/>
        <v>1982</v>
      </c>
      <c r="E128" s="38">
        <f t="shared" si="6"/>
        <v>0.161</v>
      </c>
      <c r="F128" s="38">
        <f t="shared" si="7"/>
        <v>0.16800000000000001</v>
      </c>
      <c r="G128" s="2">
        <v>0</v>
      </c>
      <c r="H128" s="40"/>
      <c r="I128" s="64">
        <v>29830</v>
      </c>
      <c r="J128" s="65">
        <v>13.5</v>
      </c>
      <c r="P128" s="40"/>
      <c r="Q128" s="64">
        <v>29830</v>
      </c>
      <c r="R128" s="65">
        <v>13.9</v>
      </c>
    </row>
    <row r="129" spans="1:18" ht="13.5" customHeight="1" x14ac:dyDescent="0.25">
      <c r="A129" s="2"/>
      <c r="B129" s="14"/>
      <c r="C129" s="53">
        <f t="shared" si="4"/>
        <v>30164</v>
      </c>
      <c r="D129" s="14">
        <f t="shared" si="5"/>
        <v>1982</v>
      </c>
      <c r="E129" s="38">
        <f t="shared" si="6"/>
        <v>0.16699999999999998</v>
      </c>
      <c r="F129" s="38">
        <f t="shared" si="7"/>
        <v>0.17</v>
      </c>
      <c r="G129" s="2">
        <v>0</v>
      </c>
      <c r="H129" s="40"/>
      <c r="I129" s="64">
        <v>29860</v>
      </c>
      <c r="J129" s="65">
        <v>13.2</v>
      </c>
      <c r="P129" s="40"/>
      <c r="Q129" s="64">
        <v>29860</v>
      </c>
      <c r="R129" s="65">
        <v>13.6</v>
      </c>
    </row>
    <row r="130" spans="1:18" ht="13.5" customHeight="1" x14ac:dyDescent="0.25">
      <c r="A130" s="2"/>
      <c r="B130" s="14"/>
      <c r="C130" s="53">
        <f t="shared" ref="C130:C193" si="8">I140</f>
        <v>30195</v>
      </c>
      <c r="D130" s="14">
        <f t="shared" ref="D130:D193" si="9">YEAR(C130)</f>
        <v>1982</v>
      </c>
      <c r="E130" s="38">
        <f t="shared" ref="E130:E193" si="10">R140/100</f>
        <v>0.16500000000000001</v>
      </c>
      <c r="F130" s="38">
        <f t="shared" ref="F130:F193" si="11">J140/100</f>
        <v>0.17800000000000002</v>
      </c>
      <c r="G130" s="2">
        <v>0</v>
      </c>
      <c r="H130" s="40"/>
      <c r="I130" s="64">
        <v>29891</v>
      </c>
      <c r="J130" s="65">
        <v>12.7</v>
      </c>
      <c r="P130" s="40"/>
      <c r="Q130" s="64">
        <v>29891</v>
      </c>
      <c r="R130" s="65">
        <v>13.4</v>
      </c>
    </row>
    <row r="131" spans="1:18" ht="13.5" customHeight="1" x14ac:dyDescent="0.25">
      <c r="A131" s="2"/>
      <c r="B131" s="14"/>
      <c r="C131" s="53">
        <f t="shared" si="8"/>
        <v>30225</v>
      </c>
      <c r="D131" s="14">
        <f t="shared" si="9"/>
        <v>1982</v>
      </c>
      <c r="E131" s="38">
        <f t="shared" si="10"/>
        <v>0.16800000000000001</v>
      </c>
      <c r="F131" s="38">
        <f t="shared" si="11"/>
        <v>0.19500000000000001</v>
      </c>
      <c r="G131" s="2">
        <v>0</v>
      </c>
      <c r="H131" s="40"/>
      <c r="I131" s="64">
        <v>29921</v>
      </c>
      <c r="J131" s="65">
        <v>12.6</v>
      </c>
      <c r="P131" s="40"/>
      <c r="Q131" s="64">
        <v>29921</v>
      </c>
      <c r="R131" s="65">
        <v>12.9</v>
      </c>
    </row>
    <row r="132" spans="1:18" ht="13.5" customHeight="1" x14ac:dyDescent="0.25">
      <c r="A132" s="2"/>
      <c r="B132" s="14"/>
      <c r="C132" s="53">
        <f t="shared" si="8"/>
        <v>30256</v>
      </c>
      <c r="D132" s="14">
        <f t="shared" si="9"/>
        <v>1982</v>
      </c>
      <c r="E132" s="38">
        <f t="shared" si="10"/>
        <v>0.17899999999999999</v>
      </c>
      <c r="F132" s="38">
        <f t="shared" si="11"/>
        <v>0.19500000000000001</v>
      </c>
      <c r="G132" s="2">
        <v>0</v>
      </c>
      <c r="H132" s="40"/>
      <c r="I132" s="64">
        <v>29952</v>
      </c>
      <c r="J132" s="65">
        <v>12.6</v>
      </c>
      <c r="P132" s="40"/>
      <c r="Q132" s="64">
        <v>29952</v>
      </c>
      <c r="R132" s="65">
        <v>13</v>
      </c>
    </row>
    <row r="133" spans="1:18" ht="13.5" customHeight="1" x14ac:dyDescent="0.25">
      <c r="A133" s="2"/>
      <c r="B133" s="14"/>
      <c r="C133" s="53">
        <f t="shared" si="8"/>
        <v>30286</v>
      </c>
      <c r="D133" s="14">
        <f t="shared" si="9"/>
        <v>1982</v>
      </c>
      <c r="E133" s="38">
        <f t="shared" si="10"/>
        <v>0.17399999999999999</v>
      </c>
      <c r="F133" s="38">
        <f t="shared" si="11"/>
        <v>0.21299999999999999</v>
      </c>
      <c r="G133" s="2">
        <v>0</v>
      </c>
      <c r="H133" s="40"/>
      <c r="I133" s="64">
        <v>29983</v>
      </c>
      <c r="J133" s="65">
        <v>13.2</v>
      </c>
      <c r="P133" s="40"/>
      <c r="Q133" s="64">
        <v>29983</v>
      </c>
      <c r="R133" s="65">
        <v>15.3</v>
      </c>
    </row>
    <row r="134" spans="1:18" ht="13.5" customHeight="1" x14ac:dyDescent="0.25">
      <c r="A134" s="2"/>
      <c r="B134" s="14"/>
      <c r="C134" s="53">
        <f t="shared" si="8"/>
        <v>30317</v>
      </c>
      <c r="D134" s="14">
        <f t="shared" si="9"/>
        <v>1983</v>
      </c>
      <c r="E134" s="38">
        <f t="shared" si="10"/>
        <v>0.17199999999999999</v>
      </c>
      <c r="F134" s="38">
        <f t="shared" si="11"/>
        <v>0.22899999999999998</v>
      </c>
      <c r="G134" s="2">
        <v>0</v>
      </c>
      <c r="H134" s="40"/>
      <c r="I134" s="64">
        <v>30011</v>
      </c>
      <c r="J134" s="65">
        <v>13.6</v>
      </c>
      <c r="P134" s="40"/>
      <c r="Q134" s="64">
        <v>30011</v>
      </c>
      <c r="R134" s="65">
        <v>16.100000000000001</v>
      </c>
    </row>
    <row r="135" spans="1:18" ht="13.5" customHeight="1" x14ac:dyDescent="0.25">
      <c r="A135" s="2"/>
      <c r="B135" s="14"/>
      <c r="C135" s="53">
        <f t="shared" si="8"/>
        <v>30348</v>
      </c>
      <c r="D135" s="14">
        <f t="shared" si="9"/>
        <v>1983</v>
      </c>
      <c r="E135" s="38">
        <f t="shared" si="10"/>
        <v>0.16699999999999998</v>
      </c>
      <c r="F135" s="38">
        <f t="shared" si="11"/>
        <v>0.23499999999999999</v>
      </c>
      <c r="G135" s="2">
        <v>0</v>
      </c>
      <c r="H135" s="40"/>
      <c r="I135" s="64">
        <v>30042</v>
      </c>
      <c r="J135" s="65">
        <v>14.6</v>
      </c>
      <c r="P135" s="40"/>
      <c r="Q135" s="64">
        <v>30042</v>
      </c>
      <c r="R135" s="65">
        <v>15.4</v>
      </c>
    </row>
    <row r="136" spans="1:18" ht="13.5" customHeight="1" x14ac:dyDescent="0.25">
      <c r="A136" s="2"/>
      <c r="B136" s="14"/>
      <c r="C136" s="53">
        <f t="shared" si="8"/>
        <v>30376</v>
      </c>
      <c r="D136" s="14">
        <f t="shared" si="9"/>
        <v>1983</v>
      </c>
      <c r="E136" s="38">
        <f t="shared" si="10"/>
        <v>0.16600000000000001</v>
      </c>
      <c r="F136" s="38">
        <f t="shared" si="11"/>
        <v>0.24399999999999999</v>
      </c>
      <c r="G136" s="2">
        <v>0</v>
      </c>
      <c r="H136" s="40"/>
      <c r="I136" s="64">
        <v>30072</v>
      </c>
      <c r="J136" s="65">
        <v>15.5</v>
      </c>
      <c r="P136" s="40"/>
      <c r="Q136" s="64">
        <v>30072</v>
      </c>
      <c r="R136" s="65">
        <v>15.9</v>
      </c>
    </row>
    <row r="137" spans="1:18" ht="13.5" customHeight="1" x14ac:dyDescent="0.25">
      <c r="A137" s="2"/>
      <c r="B137" s="14"/>
      <c r="C137" s="53">
        <f t="shared" si="8"/>
        <v>30407</v>
      </c>
      <c r="D137" s="14">
        <f t="shared" si="9"/>
        <v>1983</v>
      </c>
      <c r="E137" s="38">
        <f t="shared" si="10"/>
        <v>0.151</v>
      </c>
      <c r="F137" s="38">
        <f t="shared" si="11"/>
        <v>0.24600000000000002</v>
      </c>
      <c r="G137" s="2">
        <v>0</v>
      </c>
      <c r="H137" s="40"/>
      <c r="I137" s="64">
        <v>30103</v>
      </c>
      <c r="J137" s="65">
        <v>17</v>
      </c>
      <c r="P137" s="40"/>
      <c r="Q137" s="64">
        <v>30103</v>
      </c>
      <c r="R137" s="65">
        <v>15.9</v>
      </c>
    </row>
    <row r="138" spans="1:18" ht="13.5" customHeight="1" x14ac:dyDescent="0.25">
      <c r="A138" s="2"/>
      <c r="B138" s="14"/>
      <c r="C138" s="53">
        <f t="shared" si="8"/>
        <v>30437</v>
      </c>
      <c r="D138" s="14">
        <f t="shared" si="9"/>
        <v>1983</v>
      </c>
      <c r="E138" s="38">
        <f t="shared" si="10"/>
        <v>0.16200000000000001</v>
      </c>
      <c r="F138" s="38">
        <f t="shared" si="11"/>
        <v>0.249</v>
      </c>
      <c r="G138" s="2">
        <v>0</v>
      </c>
      <c r="H138" s="40"/>
      <c r="I138" s="64">
        <v>30133</v>
      </c>
      <c r="J138" s="65">
        <v>16.8</v>
      </c>
      <c r="P138" s="40"/>
      <c r="Q138" s="64">
        <v>30133</v>
      </c>
      <c r="R138" s="65">
        <v>16.100000000000001</v>
      </c>
    </row>
    <row r="139" spans="1:18" ht="13.5" customHeight="1" x14ac:dyDescent="0.25">
      <c r="A139" s="2"/>
      <c r="B139" s="14"/>
      <c r="C139" s="53">
        <f t="shared" si="8"/>
        <v>30468</v>
      </c>
      <c r="D139" s="14">
        <f t="shared" si="9"/>
        <v>1983</v>
      </c>
      <c r="E139" s="38">
        <f t="shared" si="10"/>
        <v>0.14300000000000002</v>
      </c>
      <c r="F139" s="38">
        <f t="shared" si="11"/>
        <v>0.26</v>
      </c>
      <c r="G139" s="2">
        <v>0</v>
      </c>
      <c r="H139" s="40"/>
      <c r="I139" s="64">
        <v>30164</v>
      </c>
      <c r="J139" s="65">
        <v>17</v>
      </c>
      <c r="P139" s="40"/>
      <c r="Q139" s="64">
        <v>30164</v>
      </c>
      <c r="R139" s="65">
        <v>16.7</v>
      </c>
    </row>
    <row r="140" spans="1:18" ht="13.5" customHeight="1" x14ac:dyDescent="0.25">
      <c r="A140" s="2"/>
      <c r="B140" s="14"/>
      <c r="C140" s="53">
        <f t="shared" si="8"/>
        <v>30498</v>
      </c>
      <c r="D140" s="14">
        <f t="shared" si="9"/>
        <v>1983</v>
      </c>
      <c r="E140" s="38">
        <f t="shared" si="10"/>
        <v>0.16399999999999998</v>
      </c>
      <c r="F140" s="38">
        <f t="shared" si="11"/>
        <v>0.245</v>
      </c>
      <c r="G140" s="2">
        <v>0</v>
      </c>
      <c r="H140" s="40"/>
      <c r="I140" s="64">
        <v>30195</v>
      </c>
      <c r="J140" s="65">
        <v>17.8</v>
      </c>
      <c r="P140" s="40"/>
      <c r="Q140" s="64">
        <v>30195</v>
      </c>
      <c r="R140" s="65">
        <v>16.5</v>
      </c>
    </row>
    <row r="141" spans="1:18" ht="13.5" customHeight="1" x14ac:dyDescent="0.25">
      <c r="A141" s="2"/>
      <c r="B141" s="14"/>
      <c r="C141" s="53">
        <f t="shared" si="8"/>
        <v>30529</v>
      </c>
      <c r="D141" s="14">
        <f t="shared" si="9"/>
        <v>1983</v>
      </c>
      <c r="E141" s="38">
        <f t="shared" si="10"/>
        <v>0.14300000000000002</v>
      </c>
      <c r="F141" s="38">
        <f t="shared" si="11"/>
        <v>0.23600000000000002</v>
      </c>
      <c r="G141" s="2">
        <v>0</v>
      </c>
      <c r="H141" s="40"/>
      <c r="I141" s="64">
        <v>30225</v>
      </c>
      <c r="J141" s="65">
        <v>19.5</v>
      </c>
      <c r="P141" s="40"/>
      <c r="Q141" s="64">
        <v>30225</v>
      </c>
      <c r="R141" s="65">
        <v>16.8</v>
      </c>
    </row>
    <row r="142" spans="1:18" ht="13.5" customHeight="1" x14ac:dyDescent="0.25">
      <c r="A142" s="2"/>
      <c r="B142" s="14"/>
      <c r="C142" s="53">
        <f t="shared" si="8"/>
        <v>30560</v>
      </c>
      <c r="D142" s="14">
        <f t="shared" si="9"/>
        <v>1983</v>
      </c>
      <c r="E142" s="38">
        <f t="shared" si="10"/>
        <v>0.13600000000000001</v>
      </c>
      <c r="F142" s="38">
        <f t="shared" si="11"/>
        <v>0.23499999999999999</v>
      </c>
      <c r="G142" s="2">
        <v>0</v>
      </c>
      <c r="H142" s="40"/>
      <c r="I142" s="64">
        <v>30256</v>
      </c>
      <c r="J142" s="65">
        <v>19.5</v>
      </c>
      <c r="P142" s="40"/>
      <c r="Q142" s="64">
        <v>30256</v>
      </c>
      <c r="R142" s="65">
        <v>17.899999999999999</v>
      </c>
    </row>
    <row r="143" spans="1:18" ht="13.5" customHeight="1" x14ac:dyDescent="0.25">
      <c r="A143" s="2"/>
      <c r="B143" s="14"/>
      <c r="C143" s="53">
        <f t="shared" si="8"/>
        <v>30590</v>
      </c>
      <c r="D143" s="14">
        <f t="shared" si="9"/>
        <v>1983</v>
      </c>
      <c r="E143" s="38">
        <f t="shared" si="10"/>
        <v>0.13900000000000001</v>
      </c>
      <c r="F143" s="38">
        <f t="shared" si="11"/>
        <v>0.23100000000000001</v>
      </c>
      <c r="G143" s="2">
        <v>0</v>
      </c>
      <c r="H143" s="40"/>
      <c r="I143" s="64">
        <v>30286</v>
      </c>
      <c r="J143" s="65">
        <v>21.3</v>
      </c>
      <c r="P143" s="40"/>
      <c r="Q143" s="64">
        <v>30286</v>
      </c>
      <c r="R143" s="65">
        <v>17.399999999999999</v>
      </c>
    </row>
    <row r="144" spans="1:18" ht="13.5" customHeight="1" x14ac:dyDescent="0.25">
      <c r="A144" s="2"/>
      <c r="B144" s="14"/>
      <c r="C144" s="53">
        <f t="shared" si="8"/>
        <v>30621</v>
      </c>
      <c r="D144" s="14">
        <f t="shared" si="9"/>
        <v>1983</v>
      </c>
      <c r="E144" s="38">
        <f t="shared" si="10"/>
        <v>0.14400000000000002</v>
      </c>
      <c r="F144" s="38">
        <f t="shared" si="11"/>
        <v>0.22699999999999998</v>
      </c>
      <c r="G144" s="2">
        <v>0</v>
      </c>
      <c r="H144" s="40"/>
      <c r="I144" s="64">
        <v>30317</v>
      </c>
      <c r="J144" s="65">
        <v>22.9</v>
      </c>
      <c r="P144" s="40"/>
      <c r="Q144" s="64">
        <v>30317</v>
      </c>
      <c r="R144" s="65">
        <v>17.2</v>
      </c>
    </row>
    <row r="145" spans="1:18" ht="13.5" customHeight="1" x14ac:dyDescent="0.25">
      <c r="A145" s="2"/>
      <c r="B145" s="14"/>
      <c r="C145" s="53">
        <f t="shared" si="8"/>
        <v>30651</v>
      </c>
      <c r="D145" s="14">
        <f t="shared" si="9"/>
        <v>1983</v>
      </c>
      <c r="E145" s="38">
        <f t="shared" si="10"/>
        <v>0.14099999999999999</v>
      </c>
      <c r="F145" s="38">
        <f t="shared" si="11"/>
        <v>0.22</v>
      </c>
      <c r="G145" s="2">
        <v>0</v>
      </c>
      <c r="H145" s="40"/>
      <c r="I145" s="64">
        <v>30348</v>
      </c>
      <c r="J145" s="65">
        <v>23.5</v>
      </c>
      <c r="P145" s="40"/>
      <c r="Q145" s="64">
        <v>30348</v>
      </c>
      <c r="R145" s="65">
        <v>16.7</v>
      </c>
    </row>
    <row r="146" spans="1:18" ht="13.5" customHeight="1" x14ac:dyDescent="0.25">
      <c r="A146" s="2"/>
      <c r="B146" s="14"/>
      <c r="C146" s="53">
        <f t="shared" si="8"/>
        <v>30682</v>
      </c>
      <c r="D146" s="14">
        <f t="shared" si="9"/>
        <v>1984</v>
      </c>
      <c r="E146" s="38">
        <f t="shared" si="10"/>
        <v>0.13300000000000001</v>
      </c>
      <c r="F146" s="38">
        <f t="shared" si="11"/>
        <v>0.22399999999999998</v>
      </c>
      <c r="G146" s="2">
        <v>0</v>
      </c>
      <c r="H146" s="40"/>
      <c r="I146" s="64">
        <v>30376</v>
      </c>
      <c r="J146" s="65">
        <v>24.4</v>
      </c>
      <c r="P146" s="40"/>
      <c r="Q146" s="64">
        <v>30376</v>
      </c>
      <c r="R146" s="65">
        <v>16.600000000000001</v>
      </c>
    </row>
    <row r="147" spans="1:18" ht="13.5" customHeight="1" x14ac:dyDescent="0.25">
      <c r="A147" s="2"/>
      <c r="B147" s="14"/>
      <c r="C147" s="53">
        <f t="shared" si="8"/>
        <v>30713</v>
      </c>
      <c r="D147" s="14">
        <f t="shared" si="9"/>
        <v>1984</v>
      </c>
      <c r="E147" s="38">
        <f t="shared" si="10"/>
        <v>0.13100000000000001</v>
      </c>
      <c r="F147" s="38">
        <f t="shared" si="11"/>
        <v>0.20800000000000002</v>
      </c>
      <c r="G147" s="2">
        <v>0</v>
      </c>
      <c r="H147" s="40"/>
      <c r="I147" s="64">
        <v>30407</v>
      </c>
      <c r="J147" s="65">
        <v>24.6</v>
      </c>
      <c r="P147" s="40"/>
      <c r="Q147" s="64">
        <v>30407</v>
      </c>
      <c r="R147" s="65">
        <v>15.1</v>
      </c>
    </row>
    <row r="148" spans="1:18" ht="13.5" customHeight="1" x14ac:dyDescent="0.25">
      <c r="A148" s="2"/>
      <c r="B148" s="14"/>
      <c r="C148" s="53">
        <f t="shared" si="8"/>
        <v>30742</v>
      </c>
      <c r="D148" s="14">
        <f t="shared" si="9"/>
        <v>1984</v>
      </c>
      <c r="E148" s="38">
        <f t="shared" si="10"/>
        <v>0.126</v>
      </c>
      <c r="F148" s="38">
        <f t="shared" si="11"/>
        <v>0.20399999999999999</v>
      </c>
      <c r="G148" s="2">
        <v>0</v>
      </c>
      <c r="H148" s="40"/>
      <c r="I148" s="64">
        <v>30437</v>
      </c>
      <c r="J148" s="65">
        <v>24.9</v>
      </c>
      <c r="P148" s="40"/>
      <c r="Q148" s="64">
        <v>30437</v>
      </c>
      <c r="R148" s="65">
        <v>16.2</v>
      </c>
    </row>
    <row r="149" spans="1:18" ht="13.5" customHeight="1" x14ac:dyDescent="0.25">
      <c r="A149" s="2"/>
      <c r="B149" s="14"/>
      <c r="C149" s="53">
        <f t="shared" si="8"/>
        <v>30773</v>
      </c>
      <c r="D149" s="14">
        <f t="shared" si="9"/>
        <v>1984</v>
      </c>
      <c r="E149" s="38">
        <f t="shared" si="10"/>
        <v>0.126</v>
      </c>
      <c r="F149" s="38">
        <f t="shared" si="11"/>
        <v>0.20300000000000001</v>
      </c>
      <c r="G149" s="2">
        <v>0</v>
      </c>
      <c r="H149" s="40"/>
      <c r="I149" s="64">
        <v>30468</v>
      </c>
      <c r="J149" s="65">
        <v>26</v>
      </c>
      <c r="P149" s="40"/>
      <c r="Q149" s="64">
        <v>30468</v>
      </c>
      <c r="R149" s="65">
        <v>14.3</v>
      </c>
    </row>
    <row r="150" spans="1:18" ht="13.5" customHeight="1" x14ac:dyDescent="0.25">
      <c r="A150" s="2"/>
      <c r="B150" s="14"/>
      <c r="C150" s="53">
        <f t="shared" si="8"/>
        <v>30803</v>
      </c>
      <c r="D150" s="14">
        <f t="shared" si="9"/>
        <v>1984</v>
      </c>
      <c r="E150" s="38">
        <f t="shared" si="10"/>
        <v>0.14099999999999999</v>
      </c>
      <c r="F150" s="38">
        <f t="shared" si="11"/>
        <v>0.2</v>
      </c>
      <c r="G150" s="2">
        <v>0</v>
      </c>
      <c r="H150" s="40"/>
      <c r="I150" s="64">
        <v>30498</v>
      </c>
      <c r="J150" s="65">
        <v>24.5</v>
      </c>
      <c r="P150" s="40"/>
      <c r="Q150" s="64">
        <v>30498</v>
      </c>
      <c r="R150" s="65">
        <v>16.399999999999999</v>
      </c>
    </row>
    <row r="151" spans="1:18" ht="13.5" customHeight="1" x14ac:dyDescent="0.25">
      <c r="A151" s="2"/>
      <c r="B151" s="14"/>
      <c r="C151" s="53">
        <f t="shared" si="8"/>
        <v>30834</v>
      </c>
      <c r="D151" s="14">
        <f t="shared" si="9"/>
        <v>1984</v>
      </c>
      <c r="E151" s="38">
        <f t="shared" si="10"/>
        <v>0.127</v>
      </c>
      <c r="F151" s="38">
        <f t="shared" si="11"/>
        <v>0.193</v>
      </c>
      <c r="G151" s="2">
        <v>0</v>
      </c>
      <c r="H151" s="40"/>
      <c r="I151" s="64">
        <v>30529</v>
      </c>
      <c r="J151" s="65">
        <v>23.6</v>
      </c>
      <c r="P151" s="40"/>
      <c r="Q151" s="64">
        <v>30529</v>
      </c>
      <c r="R151" s="65">
        <v>14.3</v>
      </c>
    </row>
    <row r="152" spans="1:18" ht="13.5" customHeight="1" x14ac:dyDescent="0.25">
      <c r="A152" s="2"/>
      <c r="B152" s="14"/>
      <c r="C152" s="53">
        <f t="shared" si="8"/>
        <v>30864</v>
      </c>
      <c r="D152" s="14">
        <f t="shared" si="9"/>
        <v>1984</v>
      </c>
      <c r="E152" s="38">
        <f t="shared" si="10"/>
        <v>0.12300000000000001</v>
      </c>
      <c r="F152" s="38">
        <f t="shared" si="11"/>
        <v>0.187</v>
      </c>
      <c r="G152" s="2">
        <v>0</v>
      </c>
      <c r="H152" s="40"/>
      <c r="I152" s="64">
        <v>30560</v>
      </c>
      <c r="J152" s="65">
        <v>23.5</v>
      </c>
      <c r="P152" s="40"/>
      <c r="Q152" s="64">
        <v>30560</v>
      </c>
      <c r="R152" s="65">
        <v>13.6</v>
      </c>
    </row>
    <row r="153" spans="1:18" ht="13.5" customHeight="1" x14ac:dyDescent="0.25">
      <c r="A153" s="2"/>
      <c r="B153" s="14"/>
      <c r="C153" s="53">
        <f t="shared" si="8"/>
        <v>30895</v>
      </c>
      <c r="D153" s="14">
        <f t="shared" si="9"/>
        <v>1984</v>
      </c>
      <c r="E153" s="38">
        <f t="shared" si="10"/>
        <v>0.127</v>
      </c>
      <c r="F153" s="38">
        <f t="shared" si="11"/>
        <v>0.17600000000000002</v>
      </c>
      <c r="G153" s="2">
        <v>0</v>
      </c>
      <c r="H153" s="40"/>
      <c r="I153" s="64">
        <v>30590</v>
      </c>
      <c r="J153" s="65">
        <v>23.1</v>
      </c>
      <c r="P153" s="40"/>
      <c r="Q153" s="64">
        <v>30590</v>
      </c>
      <c r="R153" s="65">
        <v>13.9</v>
      </c>
    </row>
    <row r="154" spans="1:18" ht="13.5" customHeight="1" x14ac:dyDescent="0.25">
      <c r="A154" s="2"/>
      <c r="B154" s="14"/>
      <c r="C154" s="53">
        <f t="shared" si="8"/>
        <v>30926</v>
      </c>
      <c r="D154" s="14">
        <f t="shared" si="9"/>
        <v>1984</v>
      </c>
      <c r="E154" s="38">
        <f t="shared" si="10"/>
        <v>0.129</v>
      </c>
      <c r="F154" s="38">
        <f t="shared" si="11"/>
        <v>0.17199999999999999</v>
      </c>
      <c r="G154" s="2">
        <v>0</v>
      </c>
      <c r="H154" s="40"/>
      <c r="I154" s="64">
        <v>30621</v>
      </c>
      <c r="J154" s="65">
        <v>22.7</v>
      </c>
      <c r="P154" s="40"/>
      <c r="Q154" s="64">
        <v>30621</v>
      </c>
      <c r="R154" s="65">
        <v>14.4</v>
      </c>
    </row>
    <row r="155" spans="1:18" ht="13.5" customHeight="1" x14ac:dyDescent="0.25">
      <c r="A155" s="2"/>
      <c r="B155" s="14"/>
      <c r="C155" s="53">
        <f t="shared" si="8"/>
        <v>30956</v>
      </c>
      <c r="D155" s="14">
        <f t="shared" si="9"/>
        <v>1984</v>
      </c>
      <c r="E155" s="38">
        <f t="shared" si="10"/>
        <v>0.13200000000000001</v>
      </c>
      <c r="F155" s="38">
        <f t="shared" si="11"/>
        <v>0.17100000000000001</v>
      </c>
      <c r="G155" s="2">
        <v>0</v>
      </c>
      <c r="H155" s="40"/>
      <c r="I155" s="64">
        <v>30651</v>
      </c>
      <c r="J155" s="65">
        <v>22</v>
      </c>
      <c r="P155" s="40"/>
      <c r="Q155" s="64">
        <v>30651</v>
      </c>
      <c r="R155" s="65">
        <v>14.1</v>
      </c>
    </row>
    <row r="156" spans="1:18" ht="13.5" customHeight="1" x14ac:dyDescent="0.25">
      <c r="A156" s="2"/>
      <c r="B156" s="14"/>
      <c r="C156" s="53">
        <f t="shared" si="8"/>
        <v>30987</v>
      </c>
      <c r="D156" s="14">
        <f t="shared" si="9"/>
        <v>1984</v>
      </c>
      <c r="E156" s="38">
        <f t="shared" si="10"/>
        <v>0.124</v>
      </c>
      <c r="F156" s="38">
        <f t="shared" si="11"/>
        <v>0.17399999999999999</v>
      </c>
      <c r="G156" s="2">
        <v>0</v>
      </c>
      <c r="H156" s="40"/>
      <c r="I156" s="64">
        <v>30682</v>
      </c>
      <c r="J156" s="65">
        <v>22.4</v>
      </c>
      <c r="P156" s="40"/>
      <c r="Q156" s="64">
        <v>30682</v>
      </c>
      <c r="R156" s="65">
        <v>13.3</v>
      </c>
    </row>
    <row r="157" spans="1:18" ht="13.5" customHeight="1" x14ac:dyDescent="0.25">
      <c r="A157" s="2"/>
      <c r="B157" s="14"/>
      <c r="C157" s="53">
        <f t="shared" si="8"/>
        <v>31017</v>
      </c>
      <c r="D157" s="14">
        <f t="shared" si="9"/>
        <v>1984</v>
      </c>
      <c r="E157" s="38">
        <f t="shared" si="10"/>
        <v>0.121</v>
      </c>
      <c r="F157" s="38">
        <f t="shared" si="11"/>
        <v>0.16699999999999998</v>
      </c>
      <c r="G157" s="2">
        <v>0</v>
      </c>
      <c r="H157" s="40"/>
      <c r="I157" s="64">
        <v>30713</v>
      </c>
      <c r="J157" s="65">
        <v>20.8</v>
      </c>
      <c r="P157" s="40"/>
      <c r="Q157" s="64">
        <v>30713</v>
      </c>
      <c r="R157" s="65">
        <v>13.1</v>
      </c>
    </row>
    <row r="158" spans="1:18" ht="13.5" customHeight="1" x14ac:dyDescent="0.25">
      <c r="A158" s="2"/>
      <c r="B158" s="14"/>
      <c r="C158" s="53">
        <f t="shared" si="8"/>
        <v>31048</v>
      </c>
      <c r="D158" s="14">
        <f t="shared" si="9"/>
        <v>1985</v>
      </c>
      <c r="E158" s="38">
        <f t="shared" si="10"/>
        <v>0.114</v>
      </c>
      <c r="F158" s="38">
        <f t="shared" si="11"/>
        <v>0.155</v>
      </c>
      <c r="G158" s="2">
        <v>0</v>
      </c>
      <c r="H158" s="40"/>
      <c r="I158" s="64">
        <v>30742</v>
      </c>
      <c r="J158" s="65">
        <v>20.399999999999999</v>
      </c>
      <c r="P158" s="40"/>
      <c r="Q158" s="64">
        <v>30742</v>
      </c>
      <c r="R158" s="65">
        <v>12.6</v>
      </c>
    </row>
    <row r="159" spans="1:18" ht="13.5" customHeight="1" x14ac:dyDescent="0.25">
      <c r="A159" s="2"/>
      <c r="B159" s="14"/>
      <c r="C159" s="53">
        <f t="shared" si="8"/>
        <v>31079</v>
      </c>
      <c r="D159" s="14">
        <f t="shared" si="9"/>
        <v>1985</v>
      </c>
      <c r="E159" s="38">
        <f t="shared" si="10"/>
        <v>0.126</v>
      </c>
      <c r="F159" s="38">
        <f t="shared" si="11"/>
        <v>0.16200000000000001</v>
      </c>
      <c r="G159" s="2">
        <v>0</v>
      </c>
      <c r="H159" s="40"/>
      <c r="I159" s="64">
        <v>30773</v>
      </c>
      <c r="J159" s="65">
        <v>20.3</v>
      </c>
      <c r="P159" s="40"/>
      <c r="Q159" s="64">
        <v>30773</v>
      </c>
      <c r="R159" s="65">
        <v>12.6</v>
      </c>
    </row>
    <row r="160" spans="1:18" ht="13.5" customHeight="1" x14ac:dyDescent="0.25">
      <c r="A160" s="2"/>
      <c r="B160" s="14"/>
      <c r="C160" s="53">
        <f t="shared" si="8"/>
        <v>31107</v>
      </c>
      <c r="D160" s="14">
        <f t="shared" si="9"/>
        <v>1985</v>
      </c>
      <c r="E160" s="38">
        <f t="shared" si="10"/>
        <v>0.125</v>
      </c>
      <c r="F160" s="38">
        <f t="shared" si="11"/>
        <v>0.161</v>
      </c>
      <c r="G160" s="2">
        <v>0</v>
      </c>
      <c r="H160" s="40"/>
      <c r="I160" s="64">
        <v>30803</v>
      </c>
      <c r="J160" s="65">
        <v>20</v>
      </c>
      <c r="P160" s="40"/>
      <c r="Q160" s="64">
        <v>30803</v>
      </c>
      <c r="R160" s="65">
        <v>14.1</v>
      </c>
    </row>
    <row r="161" spans="1:18" ht="13.5" customHeight="1" x14ac:dyDescent="0.25">
      <c r="A161" s="2"/>
      <c r="B161" s="14"/>
      <c r="C161" s="53">
        <f t="shared" si="8"/>
        <v>31138</v>
      </c>
      <c r="D161" s="14">
        <f t="shared" si="9"/>
        <v>1985</v>
      </c>
      <c r="E161" s="38">
        <f t="shared" si="10"/>
        <v>0.121</v>
      </c>
      <c r="F161" s="38">
        <f t="shared" si="11"/>
        <v>0.16399999999999998</v>
      </c>
      <c r="G161" s="2">
        <v>0</v>
      </c>
      <c r="H161" s="40"/>
      <c r="I161" s="64">
        <v>30834</v>
      </c>
      <c r="J161" s="65">
        <v>19.3</v>
      </c>
      <c r="P161" s="40"/>
      <c r="Q161" s="64">
        <v>30834</v>
      </c>
      <c r="R161" s="65">
        <v>12.7</v>
      </c>
    </row>
    <row r="162" spans="1:18" ht="13.5" customHeight="1" x14ac:dyDescent="0.25">
      <c r="A162" s="2"/>
      <c r="B162" s="14"/>
      <c r="C162" s="53">
        <f t="shared" si="8"/>
        <v>31168</v>
      </c>
      <c r="D162" s="14">
        <f t="shared" si="9"/>
        <v>1985</v>
      </c>
      <c r="E162" s="38">
        <f t="shared" si="10"/>
        <v>0.127</v>
      </c>
      <c r="F162" s="38">
        <f t="shared" si="11"/>
        <v>0.14800000000000002</v>
      </c>
      <c r="G162" s="2">
        <v>0</v>
      </c>
      <c r="H162" s="40"/>
      <c r="I162" s="64">
        <v>30864</v>
      </c>
      <c r="J162" s="65">
        <v>18.7</v>
      </c>
      <c r="P162" s="40"/>
      <c r="Q162" s="64">
        <v>30864</v>
      </c>
      <c r="R162" s="65">
        <v>12.3</v>
      </c>
    </row>
    <row r="163" spans="1:18" ht="13.5" customHeight="1" x14ac:dyDescent="0.25">
      <c r="A163" s="2"/>
      <c r="B163" s="14"/>
      <c r="C163" s="53">
        <f t="shared" si="8"/>
        <v>31199</v>
      </c>
      <c r="D163" s="14">
        <f t="shared" si="9"/>
        <v>1985</v>
      </c>
      <c r="E163" s="38">
        <f t="shared" si="10"/>
        <v>0.12300000000000001</v>
      </c>
      <c r="F163" s="38">
        <f t="shared" si="11"/>
        <v>0.153</v>
      </c>
      <c r="G163" s="2">
        <v>0</v>
      </c>
      <c r="H163" s="40"/>
      <c r="I163" s="64">
        <v>30895</v>
      </c>
      <c r="J163" s="65">
        <v>17.600000000000001</v>
      </c>
      <c r="P163" s="40"/>
      <c r="Q163" s="64">
        <v>30895</v>
      </c>
      <c r="R163" s="65">
        <v>12.7</v>
      </c>
    </row>
    <row r="164" spans="1:18" ht="13.5" customHeight="1" x14ac:dyDescent="0.25">
      <c r="A164" s="2"/>
      <c r="B164" s="14"/>
      <c r="C164" s="53">
        <f t="shared" si="8"/>
        <v>31229</v>
      </c>
      <c r="D164" s="14">
        <f t="shared" si="9"/>
        <v>1985</v>
      </c>
      <c r="E164" s="38">
        <f t="shared" si="10"/>
        <v>0.126</v>
      </c>
      <c r="F164" s="38">
        <f t="shared" si="11"/>
        <v>0.15</v>
      </c>
      <c r="G164" s="2">
        <v>0</v>
      </c>
      <c r="H164" s="40"/>
      <c r="I164" s="64">
        <v>30926</v>
      </c>
      <c r="J164" s="65">
        <v>17.2</v>
      </c>
      <c r="P164" s="40"/>
      <c r="Q164" s="64">
        <v>30926</v>
      </c>
      <c r="R164" s="65">
        <v>12.9</v>
      </c>
    </row>
    <row r="165" spans="1:18" ht="13.5" customHeight="1" x14ac:dyDescent="0.25">
      <c r="A165" s="2"/>
      <c r="B165" s="14"/>
      <c r="C165" s="53">
        <f t="shared" si="8"/>
        <v>31260</v>
      </c>
      <c r="D165" s="14">
        <f t="shared" si="9"/>
        <v>1985</v>
      </c>
      <c r="E165" s="38">
        <f t="shared" si="10"/>
        <v>0.126</v>
      </c>
      <c r="F165" s="38">
        <f t="shared" si="11"/>
        <v>0.14899999999999999</v>
      </c>
      <c r="G165" s="2">
        <v>0</v>
      </c>
      <c r="H165" s="40"/>
      <c r="I165" s="64">
        <v>30956</v>
      </c>
      <c r="J165" s="65">
        <v>17.100000000000001</v>
      </c>
      <c r="P165" s="40"/>
      <c r="Q165" s="64">
        <v>30956</v>
      </c>
      <c r="R165" s="65">
        <v>13.2</v>
      </c>
    </row>
    <row r="166" spans="1:18" ht="13.5" customHeight="1" x14ac:dyDescent="0.25">
      <c r="A166" s="2"/>
      <c r="B166" s="14"/>
      <c r="C166" s="53">
        <f t="shared" si="8"/>
        <v>31291</v>
      </c>
      <c r="D166" s="14">
        <f t="shared" si="9"/>
        <v>1985</v>
      </c>
      <c r="E166" s="38">
        <f t="shared" si="10"/>
        <v>0.121</v>
      </c>
      <c r="F166" s="38">
        <f t="shared" si="11"/>
        <v>0.14800000000000002</v>
      </c>
      <c r="G166" s="2">
        <v>0</v>
      </c>
      <c r="H166" s="40"/>
      <c r="I166" s="64">
        <v>30987</v>
      </c>
      <c r="J166" s="65">
        <v>17.399999999999999</v>
      </c>
      <c r="P166" s="40"/>
      <c r="Q166" s="64">
        <v>30987</v>
      </c>
      <c r="R166" s="65">
        <v>12.4</v>
      </c>
    </row>
    <row r="167" spans="1:18" ht="13.5" customHeight="1" x14ac:dyDescent="0.25">
      <c r="A167" s="2"/>
      <c r="B167" s="14"/>
      <c r="C167" s="53">
        <f t="shared" si="8"/>
        <v>31321</v>
      </c>
      <c r="D167" s="14">
        <f t="shared" si="9"/>
        <v>1985</v>
      </c>
      <c r="E167" s="38">
        <f t="shared" si="10"/>
        <v>0.13300000000000001</v>
      </c>
      <c r="F167" s="38">
        <f t="shared" si="11"/>
        <v>0.14499999999999999</v>
      </c>
      <c r="G167" s="2">
        <v>0</v>
      </c>
      <c r="H167" s="40"/>
      <c r="I167" s="64">
        <v>31017</v>
      </c>
      <c r="J167" s="65">
        <v>16.7</v>
      </c>
      <c r="P167" s="40"/>
      <c r="Q167" s="64">
        <v>31017</v>
      </c>
      <c r="R167" s="65">
        <v>12.1</v>
      </c>
    </row>
    <row r="168" spans="1:18" ht="13.5" customHeight="1" x14ac:dyDescent="0.25">
      <c r="A168" s="2"/>
      <c r="B168" s="14"/>
      <c r="C168" s="53">
        <f t="shared" si="8"/>
        <v>31352</v>
      </c>
      <c r="D168" s="14">
        <f t="shared" si="9"/>
        <v>1985</v>
      </c>
      <c r="E168" s="38">
        <f t="shared" si="10"/>
        <v>0.11199999999999999</v>
      </c>
      <c r="F168" s="38">
        <f t="shared" si="11"/>
        <v>0.16</v>
      </c>
      <c r="G168" s="2">
        <v>0</v>
      </c>
      <c r="H168" s="40"/>
      <c r="I168" s="64">
        <v>31048</v>
      </c>
      <c r="J168" s="65">
        <v>15.5</v>
      </c>
      <c r="P168" s="40"/>
      <c r="Q168" s="64">
        <v>31048</v>
      </c>
      <c r="R168" s="65">
        <v>11.4</v>
      </c>
    </row>
    <row r="169" spans="1:18" ht="13.5" customHeight="1" x14ac:dyDescent="0.25">
      <c r="A169" s="2"/>
      <c r="B169" s="14"/>
      <c r="C169" s="53">
        <f t="shared" si="8"/>
        <v>31382</v>
      </c>
      <c r="D169" s="14">
        <f t="shared" si="9"/>
        <v>1985</v>
      </c>
      <c r="E169" s="38">
        <f t="shared" si="10"/>
        <v>0.12300000000000001</v>
      </c>
      <c r="F169" s="38">
        <f t="shared" si="11"/>
        <v>0.14800000000000002</v>
      </c>
      <c r="G169" s="2">
        <v>0</v>
      </c>
      <c r="H169" s="40"/>
      <c r="I169" s="64">
        <v>31079</v>
      </c>
      <c r="J169" s="65">
        <v>16.2</v>
      </c>
      <c r="P169" s="40"/>
      <c r="Q169" s="64">
        <v>31079</v>
      </c>
      <c r="R169" s="65">
        <v>12.6</v>
      </c>
    </row>
    <row r="170" spans="1:18" ht="13.5" customHeight="1" x14ac:dyDescent="0.25">
      <c r="A170" s="2"/>
      <c r="B170" s="14"/>
      <c r="C170" s="53">
        <f t="shared" si="8"/>
        <v>31413</v>
      </c>
      <c r="D170" s="14">
        <f t="shared" si="9"/>
        <v>1986</v>
      </c>
      <c r="E170" s="38">
        <f t="shared" si="10"/>
        <v>0.128</v>
      </c>
      <c r="F170" s="38">
        <f t="shared" si="11"/>
        <v>0.13900000000000001</v>
      </c>
      <c r="G170" s="2">
        <v>0</v>
      </c>
      <c r="H170" s="40"/>
      <c r="I170" s="64">
        <v>31107</v>
      </c>
      <c r="J170" s="65">
        <v>16.100000000000001</v>
      </c>
      <c r="P170" s="40"/>
      <c r="Q170" s="64">
        <v>31107</v>
      </c>
      <c r="R170" s="65">
        <v>12.5</v>
      </c>
    </row>
    <row r="171" spans="1:18" ht="13.5" customHeight="1" x14ac:dyDescent="0.25">
      <c r="A171" s="2"/>
      <c r="B171" s="14"/>
      <c r="C171" s="53">
        <f t="shared" si="8"/>
        <v>31444</v>
      </c>
      <c r="D171" s="14">
        <f t="shared" si="9"/>
        <v>1986</v>
      </c>
      <c r="E171" s="38">
        <f t="shared" si="10"/>
        <v>0.13400000000000001</v>
      </c>
      <c r="F171" s="38">
        <f t="shared" si="11"/>
        <v>0.14099999999999999</v>
      </c>
      <c r="G171" s="2">
        <v>0</v>
      </c>
      <c r="H171" s="40"/>
      <c r="I171" s="64">
        <v>31138</v>
      </c>
      <c r="J171" s="65">
        <v>16.399999999999999</v>
      </c>
      <c r="P171" s="40"/>
      <c r="Q171" s="64">
        <v>31138</v>
      </c>
      <c r="R171" s="65">
        <v>12.1</v>
      </c>
    </row>
    <row r="172" spans="1:18" ht="13.5" customHeight="1" x14ac:dyDescent="0.25">
      <c r="A172" s="2"/>
      <c r="B172" s="14"/>
      <c r="C172" s="53">
        <f t="shared" si="8"/>
        <v>31472</v>
      </c>
      <c r="D172" s="14">
        <f t="shared" si="9"/>
        <v>1986</v>
      </c>
      <c r="E172" s="38">
        <f t="shared" si="10"/>
        <v>0.13</v>
      </c>
      <c r="F172" s="38">
        <f t="shared" si="11"/>
        <v>0.14000000000000001</v>
      </c>
      <c r="G172" s="2">
        <v>0</v>
      </c>
      <c r="H172" s="40"/>
      <c r="I172" s="64">
        <v>31168</v>
      </c>
      <c r="J172" s="65">
        <v>14.8</v>
      </c>
      <c r="P172" s="40"/>
      <c r="Q172" s="64">
        <v>31168</v>
      </c>
      <c r="R172" s="65">
        <v>12.7</v>
      </c>
    </row>
    <row r="173" spans="1:18" ht="13.5" customHeight="1" x14ac:dyDescent="0.25">
      <c r="A173" s="2"/>
      <c r="B173" s="14"/>
      <c r="C173" s="53">
        <f t="shared" si="8"/>
        <v>31503</v>
      </c>
      <c r="D173" s="14">
        <f t="shared" si="9"/>
        <v>1986</v>
      </c>
      <c r="E173" s="38">
        <f t="shared" si="10"/>
        <v>0.11699999999999999</v>
      </c>
      <c r="F173" s="38">
        <f t="shared" si="11"/>
        <v>0.13900000000000001</v>
      </c>
      <c r="G173" s="2">
        <v>0</v>
      </c>
      <c r="H173" s="40"/>
      <c r="I173" s="64">
        <v>31199</v>
      </c>
      <c r="J173" s="65">
        <v>15.3</v>
      </c>
      <c r="P173" s="40"/>
      <c r="Q173" s="64">
        <v>31199</v>
      </c>
      <c r="R173" s="65">
        <v>12.3</v>
      </c>
    </row>
    <row r="174" spans="1:18" ht="13.5" customHeight="1" x14ac:dyDescent="0.25">
      <c r="A174" s="2"/>
      <c r="B174" s="14"/>
      <c r="C174" s="53">
        <f t="shared" si="8"/>
        <v>31533</v>
      </c>
      <c r="D174" s="14">
        <f t="shared" si="9"/>
        <v>1986</v>
      </c>
      <c r="E174" s="38">
        <f t="shared" si="10"/>
        <v>0.125</v>
      </c>
      <c r="F174" s="38">
        <f t="shared" si="11"/>
        <v>0.13800000000000001</v>
      </c>
      <c r="G174" s="2">
        <v>0</v>
      </c>
      <c r="H174" s="40"/>
      <c r="I174" s="64">
        <v>31229</v>
      </c>
      <c r="J174" s="65">
        <v>15</v>
      </c>
      <c r="P174" s="40"/>
      <c r="Q174" s="64">
        <v>31229</v>
      </c>
      <c r="R174" s="65">
        <v>12.6</v>
      </c>
    </row>
    <row r="175" spans="1:18" ht="13.5" customHeight="1" x14ac:dyDescent="0.25">
      <c r="A175" s="2"/>
      <c r="B175" s="14"/>
      <c r="C175" s="53">
        <f t="shared" si="8"/>
        <v>31564</v>
      </c>
      <c r="D175" s="14">
        <f t="shared" si="9"/>
        <v>1986</v>
      </c>
      <c r="E175" s="38">
        <f t="shared" si="10"/>
        <v>0.122</v>
      </c>
      <c r="F175" s="38">
        <f t="shared" si="11"/>
        <v>0.15</v>
      </c>
      <c r="G175" s="2">
        <v>0</v>
      </c>
      <c r="H175" s="40"/>
      <c r="I175" s="64">
        <v>31260</v>
      </c>
      <c r="J175" s="65">
        <v>14.9</v>
      </c>
      <c r="P175" s="40"/>
      <c r="Q175" s="64">
        <v>31260</v>
      </c>
      <c r="R175" s="65">
        <v>12.6</v>
      </c>
    </row>
    <row r="176" spans="1:18" ht="13.5" customHeight="1" x14ac:dyDescent="0.25">
      <c r="A176" s="2"/>
      <c r="B176" s="14"/>
      <c r="C176" s="53">
        <f t="shared" si="8"/>
        <v>31594</v>
      </c>
      <c r="D176" s="14">
        <f t="shared" si="9"/>
        <v>1986</v>
      </c>
      <c r="E176" s="38">
        <f t="shared" si="10"/>
        <v>0.128</v>
      </c>
      <c r="F176" s="38">
        <f t="shared" si="11"/>
        <v>0.14699999999999999</v>
      </c>
      <c r="G176" s="2">
        <v>0</v>
      </c>
      <c r="H176" s="40"/>
      <c r="I176" s="64">
        <v>31291</v>
      </c>
      <c r="J176" s="65">
        <v>14.8</v>
      </c>
      <c r="P176" s="40"/>
      <c r="Q176" s="64">
        <v>31291</v>
      </c>
      <c r="R176" s="65">
        <v>12.1</v>
      </c>
    </row>
    <row r="177" spans="1:18" ht="13.5" customHeight="1" x14ac:dyDescent="0.25">
      <c r="A177" s="2"/>
      <c r="B177" s="14"/>
      <c r="C177" s="53">
        <f t="shared" si="8"/>
        <v>31625</v>
      </c>
      <c r="D177" s="14">
        <f t="shared" si="9"/>
        <v>1986</v>
      </c>
      <c r="E177" s="38">
        <f t="shared" si="10"/>
        <v>0.13400000000000001</v>
      </c>
      <c r="F177" s="38">
        <f t="shared" si="11"/>
        <v>0.14699999999999999</v>
      </c>
      <c r="G177" s="2">
        <v>0</v>
      </c>
      <c r="H177" s="40"/>
      <c r="I177" s="64">
        <v>31321</v>
      </c>
      <c r="J177" s="65">
        <v>14.5</v>
      </c>
      <c r="P177" s="40"/>
      <c r="Q177" s="64">
        <v>31321</v>
      </c>
      <c r="R177" s="65">
        <v>13.3</v>
      </c>
    </row>
    <row r="178" spans="1:18" ht="13.5" customHeight="1" x14ac:dyDescent="0.25">
      <c r="A178" s="2"/>
      <c r="B178" s="14"/>
      <c r="C178" s="53">
        <f t="shared" si="8"/>
        <v>31656</v>
      </c>
      <c r="D178" s="14">
        <f t="shared" si="9"/>
        <v>1986</v>
      </c>
      <c r="E178" s="38">
        <f t="shared" si="10"/>
        <v>0.129</v>
      </c>
      <c r="F178" s="38">
        <f t="shared" si="11"/>
        <v>0.14800000000000002</v>
      </c>
      <c r="G178" s="2">
        <v>0</v>
      </c>
      <c r="H178" s="40"/>
      <c r="I178" s="64">
        <v>31352</v>
      </c>
      <c r="J178" s="65">
        <v>16</v>
      </c>
      <c r="P178" s="40"/>
      <c r="Q178" s="64">
        <v>31352</v>
      </c>
      <c r="R178" s="65">
        <v>11.2</v>
      </c>
    </row>
    <row r="179" spans="1:18" ht="13.5" customHeight="1" x14ac:dyDescent="0.25">
      <c r="A179" s="2"/>
      <c r="B179" s="14"/>
      <c r="C179" s="53">
        <f t="shared" si="8"/>
        <v>31686</v>
      </c>
      <c r="D179" s="14">
        <f t="shared" si="9"/>
        <v>1986</v>
      </c>
      <c r="E179" s="38">
        <f t="shared" si="10"/>
        <v>0.11900000000000001</v>
      </c>
      <c r="F179" s="38">
        <f t="shared" si="11"/>
        <v>0.14800000000000002</v>
      </c>
      <c r="G179" s="2">
        <v>0</v>
      </c>
      <c r="H179" s="40"/>
      <c r="I179" s="64">
        <v>31382</v>
      </c>
      <c r="J179" s="65">
        <v>14.8</v>
      </c>
      <c r="P179" s="40"/>
      <c r="Q179" s="64">
        <v>31382</v>
      </c>
      <c r="R179" s="65">
        <v>12.3</v>
      </c>
    </row>
    <row r="180" spans="1:18" ht="13.5" customHeight="1" x14ac:dyDescent="0.25">
      <c r="A180" s="2"/>
      <c r="B180" s="14"/>
      <c r="C180" s="53">
        <f t="shared" si="8"/>
        <v>31717</v>
      </c>
      <c r="D180" s="14">
        <f t="shared" si="9"/>
        <v>1986</v>
      </c>
      <c r="E180" s="38">
        <f t="shared" si="10"/>
        <v>0.127</v>
      </c>
      <c r="F180" s="38">
        <f t="shared" si="11"/>
        <v>0.14300000000000002</v>
      </c>
      <c r="G180" s="2">
        <v>0</v>
      </c>
      <c r="H180" s="40"/>
      <c r="I180" s="64">
        <v>31413</v>
      </c>
      <c r="J180" s="65">
        <v>13.9</v>
      </c>
      <c r="P180" s="40"/>
      <c r="Q180" s="64">
        <v>31413</v>
      </c>
      <c r="R180" s="65">
        <v>12.8</v>
      </c>
    </row>
    <row r="181" spans="1:18" ht="13.5" customHeight="1" x14ac:dyDescent="0.25">
      <c r="A181" s="2"/>
      <c r="B181" s="14"/>
      <c r="C181" s="53">
        <f t="shared" si="8"/>
        <v>31747</v>
      </c>
      <c r="D181" s="14">
        <f t="shared" si="9"/>
        <v>1986</v>
      </c>
      <c r="E181" s="38">
        <f t="shared" si="10"/>
        <v>0.129</v>
      </c>
      <c r="F181" s="38">
        <f t="shared" si="11"/>
        <v>0.14599999999999999</v>
      </c>
      <c r="G181" s="2">
        <v>0</v>
      </c>
      <c r="H181" s="40"/>
      <c r="I181" s="64">
        <v>31444</v>
      </c>
      <c r="J181" s="65">
        <v>14.1</v>
      </c>
      <c r="P181" s="40"/>
      <c r="Q181" s="64">
        <v>31444</v>
      </c>
      <c r="R181" s="65">
        <v>13.4</v>
      </c>
    </row>
    <row r="182" spans="1:18" ht="13.5" customHeight="1" x14ac:dyDescent="0.25">
      <c r="A182" s="2"/>
      <c r="B182" s="14"/>
      <c r="C182" s="53">
        <f t="shared" si="8"/>
        <v>31778</v>
      </c>
      <c r="D182" s="14">
        <f t="shared" si="9"/>
        <v>1987</v>
      </c>
      <c r="E182" s="38">
        <f t="shared" si="10"/>
        <v>0.129</v>
      </c>
      <c r="F182" s="38">
        <f t="shared" si="11"/>
        <v>0.14300000000000002</v>
      </c>
      <c r="G182" s="2">
        <v>0</v>
      </c>
      <c r="H182" s="40"/>
      <c r="I182" s="64">
        <v>31472</v>
      </c>
      <c r="J182" s="65">
        <v>14</v>
      </c>
      <c r="P182" s="40"/>
      <c r="Q182" s="64">
        <v>31472</v>
      </c>
      <c r="R182" s="65">
        <v>13</v>
      </c>
    </row>
    <row r="183" spans="1:18" ht="13.5" customHeight="1" x14ac:dyDescent="0.25">
      <c r="A183" s="2"/>
      <c r="B183" s="14"/>
      <c r="C183" s="53">
        <f t="shared" si="8"/>
        <v>31809</v>
      </c>
      <c r="D183" s="14">
        <f t="shared" si="9"/>
        <v>1987</v>
      </c>
      <c r="E183" s="38">
        <f t="shared" si="10"/>
        <v>0.128</v>
      </c>
      <c r="F183" s="38">
        <f t="shared" si="11"/>
        <v>0.14199999999999999</v>
      </c>
      <c r="G183" s="2">
        <v>0</v>
      </c>
      <c r="H183" s="40"/>
      <c r="I183" s="64">
        <v>31503</v>
      </c>
      <c r="J183" s="65">
        <v>13.9</v>
      </c>
      <c r="P183" s="40"/>
      <c r="Q183" s="64">
        <v>31503</v>
      </c>
      <c r="R183" s="65">
        <v>11.7</v>
      </c>
    </row>
    <row r="184" spans="1:18" ht="13.5" customHeight="1" x14ac:dyDescent="0.25">
      <c r="A184" s="2"/>
      <c r="B184" s="14"/>
      <c r="C184" s="53">
        <f t="shared" si="8"/>
        <v>31837</v>
      </c>
      <c r="D184" s="14">
        <f t="shared" si="9"/>
        <v>1987</v>
      </c>
      <c r="E184" s="38">
        <f t="shared" si="10"/>
        <v>0.121</v>
      </c>
      <c r="F184" s="38">
        <f t="shared" si="11"/>
        <v>0.14300000000000002</v>
      </c>
      <c r="G184" s="2">
        <v>0</v>
      </c>
      <c r="H184" s="40"/>
      <c r="I184" s="64">
        <v>31533</v>
      </c>
      <c r="J184" s="65">
        <v>13.8</v>
      </c>
      <c r="P184" s="40"/>
      <c r="Q184" s="64">
        <v>31533</v>
      </c>
      <c r="R184" s="65">
        <v>12.5</v>
      </c>
    </row>
    <row r="185" spans="1:18" ht="13.5" customHeight="1" x14ac:dyDescent="0.25">
      <c r="A185" s="2"/>
      <c r="B185" s="14"/>
      <c r="C185" s="53">
        <f t="shared" si="8"/>
        <v>31868</v>
      </c>
      <c r="D185" s="14">
        <f t="shared" si="9"/>
        <v>1987</v>
      </c>
      <c r="E185" s="38">
        <f t="shared" si="10"/>
        <v>0.13500000000000001</v>
      </c>
      <c r="F185" s="38">
        <f t="shared" si="11"/>
        <v>0.14400000000000002</v>
      </c>
      <c r="G185" s="2">
        <v>0</v>
      </c>
      <c r="H185" s="40"/>
      <c r="I185" s="64">
        <v>31564</v>
      </c>
      <c r="J185" s="65">
        <v>15</v>
      </c>
      <c r="P185" s="40"/>
      <c r="Q185" s="64">
        <v>31564</v>
      </c>
      <c r="R185" s="65">
        <v>12.2</v>
      </c>
    </row>
    <row r="186" spans="1:18" ht="13.5" customHeight="1" x14ac:dyDescent="0.25">
      <c r="A186" s="2"/>
      <c r="B186" s="14"/>
      <c r="C186" s="53">
        <f t="shared" si="8"/>
        <v>31898</v>
      </c>
      <c r="D186" s="14">
        <f t="shared" si="9"/>
        <v>1987</v>
      </c>
      <c r="E186" s="38">
        <f t="shared" si="10"/>
        <v>0.13200000000000001</v>
      </c>
      <c r="F186" s="38">
        <f t="shared" si="11"/>
        <v>0.14800000000000002</v>
      </c>
      <c r="G186" s="2">
        <v>0</v>
      </c>
      <c r="H186" s="40"/>
      <c r="I186" s="64">
        <v>31594</v>
      </c>
      <c r="J186" s="65">
        <v>14.7</v>
      </c>
      <c r="P186" s="40"/>
      <c r="Q186" s="64">
        <v>31594</v>
      </c>
      <c r="R186" s="65">
        <v>12.8</v>
      </c>
    </row>
    <row r="187" spans="1:18" ht="13.5" customHeight="1" x14ac:dyDescent="0.25">
      <c r="A187" s="2"/>
      <c r="B187" s="14"/>
      <c r="C187" s="53">
        <f t="shared" si="8"/>
        <v>31929</v>
      </c>
      <c r="D187" s="14">
        <f t="shared" si="9"/>
        <v>1987</v>
      </c>
      <c r="E187" s="38">
        <f t="shared" si="10"/>
        <v>0.13600000000000001</v>
      </c>
      <c r="F187" s="38">
        <f t="shared" si="11"/>
        <v>0.14499999999999999</v>
      </c>
      <c r="G187" s="2">
        <v>0</v>
      </c>
      <c r="H187" s="40"/>
      <c r="I187" s="64">
        <v>31625</v>
      </c>
      <c r="J187" s="65">
        <v>14.7</v>
      </c>
      <c r="P187" s="40"/>
      <c r="Q187" s="64">
        <v>31625</v>
      </c>
      <c r="R187" s="65">
        <v>13.4</v>
      </c>
    </row>
    <row r="188" spans="1:18" ht="13.5" customHeight="1" x14ac:dyDescent="0.25">
      <c r="A188" s="2"/>
      <c r="B188" s="14"/>
      <c r="C188" s="53">
        <f t="shared" si="8"/>
        <v>31959</v>
      </c>
      <c r="D188" s="14">
        <f t="shared" si="9"/>
        <v>1987</v>
      </c>
      <c r="E188" s="38">
        <f t="shared" si="10"/>
        <v>0.129</v>
      </c>
      <c r="F188" s="38">
        <f t="shared" si="11"/>
        <v>0.13500000000000001</v>
      </c>
      <c r="G188" s="2">
        <v>0</v>
      </c>
      <c r="H188" s="40"/>
      <c r="I188" s="64">
        <v>31656</v>
      </c>
      <c r="J188" s="65">
        <v>14.8</v>
      </c>
      <c r="P188" s="40"/>
      <c r="Q188" s="64">
        <v>31656</v>
      </c>
      <c r="R188" s="65">
        <v>12.9</v>
      </c>
    </row>
    <row r="189" spans="1:18" ht="13.5" customHeight="1" x14ac:dyDescent="0.25">
      <c r="A189" s="2"/>
      <c r="B189" s="14"/>
      <c r="C189" s="53">
        <f t="shared" si="8"/>
        <v>31990</v>
      </c>
      <c r="D189" s="14">
        <f t="shared" si="9"/>
        <v>1987</v>
      </c>
      <c r="E189" s="38">
        <f t="shared" si="10"/>
        <v>0.115</v>
      </c>
      <c r="F189" s="38">
        <f t="shared" si="11"/>
        <v>0.14499999999999999</v>
      </c>
      <c r="G189" s="2">
        <v>0</v>
      </c>
      <c r="H189" s="40"/>
      <c r="I189" s="64">
        <v>31686</v>
      </c>
      <c r="J189" s="65">
        <v>14.8</v>
      </c>
      <c r="P189" s="40"/>
      <c r="Q189" s="64">
        <v>31686</v>
      </c>
      <c r="R189" s="65">
        <v>11.9</v>
      </c>
    </row>
    <row r="190" spans="1:18" ht="13.5" customHeight="1" x14ac:dyDescent="0.25">
      <c r="A190" s="2"/>
      <c r="B190" s="14"/>
      <c r="C190" s="53">
        <f t="shared" si="8"/>
        <v>32021</v>
      </c>
      <c r="D190" s="14">
        <f t="shared" si="9"/>
        <v>1987</v>
      </c>
      <c r="E190" s="38">
        <f t="shared" si="10"/>
        <v>0.12300000000000001</v>
      </c>
      <c r="F190" s="38">
        <f t="shared" si="11"/>
        <v>0.13900000000000001</v>
      </c>
      <c r="G190" s="2">
        <v>0</v>
      </c>
      <c r="H190" s="40"/>
      <c r="I190" s="64">
        <v>31717</v>
      </c>
      <c r="J190" s="65">
        <v>14.3</v>
      </c>
      <c r="P190" s="40"/>
      <c r="Q190" s="64">
        <v>31717</v>
      </c>
      <c r="R190" s="65">
        <v>12.7</v>
      </c>
    </row>
    <row r="191" spans="1:18" ht="13.5" customHeight="1" x14ac:dyDescent="0.25">
      <c r="A191" s="2"/>
      <c r="B191" s="14"/>
      <c r="C191" s="53">
        <f t="shared" si="8"/>
        <v>32051</v>
      </c>
      <c r="D191" s="14">
        <f t="shared" si="9"/>
        <v>1987</v>
      </c>
      <c r="E191" s="38">
        <f t="shared" si="10"/>
        <v>0.11599999999999999</v>
      </c>
      <c r="F191" s="38">
        <f t="shared" si="11"/>
        <v>0.13300000000000001</v>
      </c>
      <c r="G191" s="2">
        <v>0</v>
      </c>
      <c r="H191" s="40"/>
      <c r="I191" s="64">
        <v>31747</v>
      </c>
      <c r="J191" s="65">
        <v>14.6</v>
      </c>
      <c r="P191" s="40"/>
      <c r="Q191" s="64">
        <v>31747</v>
      </c>
      <c r="R191" s="65">
        <v>12.9</v>
      </c>
    </row>
    <row r="192" spans="1:18" ht="13.5" customHeight="1" x14ac:dyDescent="0.25">
      <c r="A192" s="2"/>
      <c r="B192" s="14"/>
      <c r="C192" s="53">
        <f t="shared" si="8"/>
        <v>32082</v>
      </c>
      <c r="D192" s="14">
        <f t="shared" si="9"/>
        <v>1987</v>
      </c>
      <c r="E192" s="38">
        <f t="shared" si="10"/>
        <v>0.124</v>
      </c>
      <c r="F192" s="38">
        <f t="shared" si="11"/>
        <v>0.13100000000000001</v>
      </c>
      <c r="G192" s="2">
        <v>0</v>
      </c>
      <c r="H192" s="40"/>
      <c r="I192" s="64">
        <v>31778</v>
      </c>
      <c r="J192" s="65">
        <v>14.3</v>
      </c>
      <c r="P192" s="40"/>
      <c r="Q192" s="64">
        <v>31778</v>
      </c>
      <c r="R192" s="65">
        <v>12.9</v>
      </c>
    </row>
    <row r="193" spans="1:18" ht="13.5" customHeight="1" x14ac:dyDescent="0.25">
      <c r="A193" s="2"/>
      <c r="B193" s="14"/>
      <c r="C193" s="53">
        <f t="shared" si="8"/>
        <v>32112</v>
      </c>
      <c r="D193" s="14">
        <f t="shared" si="9"/>
        <v>1987</v>
      </c>
      <c r="E193" s="38">
        <f t="shared" si="10"/>
        <v>0.125</v>
      </c>
      <c r="F193" s="38">
        <f t="shared" si="11"/>
        <v>0.13</v>
      </c>
      <c r="G193" s="2">
        <v>0</v>
      </c>
      <c r="H193" s="40"/>
      <c r="I193" s="64">
        <v>31809</v>
      </c>
      <c r="J193" s="65">
        <v>14.2</v>
      </c>
      <c r="P193" s="40"/>
      <c r="Q193" s="64">
        <v>31809</v>
      </c>
      <c r="R193" s="65">
        <v>12.8</v>
      </c>
    </row>
    <row r="194" spans="1:18" ht="13.5" customHeight="1" x14ac:dyDescent="0.25">
      <c r="A194" s="2"/>
      <c r="B194" s="14"/>
      <c r="C194" s="53">
        <f t="shared" ref="C194:C257" si="12">I204</f>
        <v>32143</v>
      </c>
      <c r="D194" s="14">
        <f t="shared" ref="D194:D257" si="13">YEAR(C194)</f>
        <v>1988</v>
      </c>
      <c r="E194" s="38">
        <f t="shared" ref="E194:E257" si="14">R204/100</f>
        <v>0.122</v>
      </c>
      <c r="F194" s="38">
        <f t="shared" ref="F194:F257" si="15">J204/100</f>
        <v>0.125</v>
      </c>
      <c r="G194" s="2">
        <v>0</v>
      </c>
      <c r="H194" s="40"/>
      <c r="I194" s="64">
        <v>31837</v>
      </c>
      <c r="J194" s="65">
        <v>14.3</v>
      </c>
      <c r="P194" s="40"/>
      <c r="Q194" s="64">
        <v>31837</v>
      </c>
      <c r="R194" s="65">
        <v>12.1</v>
      </c>
    </row>
    <row r="195" spans="1:18" ht="13.5" customHeight="1" x14ac:dyDescent="0.25">
      <c r="A195" s="2"/>
      <c r="B195" s="14"/>
      <c r="C195" s="53">
        <f t="shared" si="12"/>
        <v>32174</v>
      </c>
      <c r="D195" s="14">
        <f t="shared" si="13"/>
        <v>1988</v>
      </c>
      <c r="E195" s="38">
        <f t="shared" si="14"/>
        <v>0.12300000000000001</v>
      </c>
      <c r="F195" s="38">
        <f t="shared" si="15"/>
        <v>0.129</v>
      </c>
      <c r="G195" s="2">
        <v>0</v>
      </c>
      <c r="H195" s="40"/>
      <c r="I195" s="64">
        <v>31868</v>
      </c>
      <c r="J195" s="65">
        <v>14.4</v>
      </c>
      <c r="P195" s="40"/>
      <c r="Q195" s="64">
        <v>31868</v>
      </c>
      <c r="R195" s="65">
        <v>13.5</v>
      </c>
    </row>
    <row r="196" spans="1:18" ht="13.5" customHeight="1" x14ac:dyDescent="0.25">
      <c r="A196" s="2"/>
      <c r="B196" s="14"/>
      <c r="C196" s="53">
        <f t="shared" si="12"/>
        <v>32203</v>
      </c>
      <c r="D196" s="14">
        <f t="shared" si="13"/>
        <v>1988</v>
      </c>
      <c r="E196" s="38">
        <f t="shared" si="14"/>
        <v>0.13</v>
      </c>
      <c r="F196" s="38">
        <f t="shared" si="15"/>
        <v>0.12300000000000001</v>
      </c>
      <c r="G196" s="2">
        <v>0</v>
      </c>
      <c r="H196" s="40"/>
      <c r="I196" s="64">
        <v>31898</v>
      </c>
      <c r="J196" s="65">
        <v>14.8</v>
      </c>
      <c r="P196" s="40"/>
      <c r="Q196" s="64">
        <v>31898</v>
      </c>
      <c r="R196" s="65">
        <v>13.2</v>
      </c>
    </row>
    <row r="197" spans="1:18" ht="13.5" customHeight="1" x14ac:dyDescent="0.25">
      <c r="A197" s="2"/>
      <c r="B197" s="14"/>
      <c r="C197" s="53">
        <f t="shared" si="12"/>
        <v>32234</v>
      </c>
      <c r="D197" s="14">
        <f t="shared" si="13"/>
        <v>1988</v>
      </c>
      <c r="E197" s="38">
        <f t="shared" si="14"/>
        <v>0.114</v>
      </c>
      <c r="F197" s="38">
        <f t="shared" si="15"/>
        <v>0.12300000000000001</v>
      </c>
      <c r="G197" s="2">
        <v>0</v>
      </c>
      <c r="H197" s="40"/>
      <c r="I197" s="64">
        <v>31929</v>
      </c>
      <c r="J197" s="65">
        <v>14.5</v>
      </c>
      <c r="P197" s="40"/>
      <c r="Q197" s="64">
        <v>31929</v>
      </c>
      <c r="R197" s="65">
        <v>13.6</v>
      </c>
    </row>
    <row r="198" spans="1:18" ht="13.5" customHeight="1" x14ac:dyDescent="0.25">
      <c r="A198" s="2"/>
      <c r="B198" s="14"/>
      <c r="C198" s="53">
        <f t="shared" si="12"/>
        <v>32264</v>
      </c>
      <c r="D198" s="14">
        <f t="shared" si="13"/>
        <v>1988</v>
      </c>
      <c r="E198" s="38">
        <f t="shared" si="14"/>
        <v>0.11800000000000001</v>
      </c>
      <c r="F198" s="38">
        <f t="shared" si="15"/>
        <v>0.125</v>
      </c>
      <c r="G198" s="2">
        <v>0</v>
      </c>
      <c r="H198" s="40"/>
      <c r="I198" s="64">
        <v>31959</v>
      </c>
      <c r="J198" s="65">
        <v>13.5</v>
      </c>
      <c r="P198" s="40"/>
      <c r="Q198" s="64">
        <v>31959</v>
      </c>
      <c r="R198" s="65">
        <v>12.9</v>
      </c>
    </row>
    <row r="199" spans="1:18" ht="13.5" customHeight="1" x14ac:dyDescent="0.25">
      <c r="A199" s="2"/>
      <c r="B199" s="14"/>
      <c r="C199" s="53">
        <f t="shared" si="12"/>
        <v>32295</v>
      </c>
      <c r="D199" s="14">
        <f t="shared" si="13"/>
        <v>1988</v>
      </c>
      <c r="E199" s="38">
        <f t="shared" si="14"/>
        <v>0.111</v>
      </c>
      <c r="F199" s="38">
        <f t="shared" si="15"/>
        <v>0.12300000000000001</v>
      </c>
      <c r="G199" s="2">
        <v>0</v>
      </c>
      <c r="H199" s="40"/>
      <c r="I199" s="64">
        <v>31990</v>
      </c>
      <c r="J199" s="65">
        <v>14.5</v>
      </c>
      <c r="P199" s="40"/>
      <c r="Q199" s="64">
        <v>31990</v>
      </c>
      <c r="R199" s="65">
        <v>11.5</v>
      </c>
    </row>
    <row r="200" spans="1:18" ht="13.5" customHeight="1" x14ac:dyDescent="0.25">
      <c r="A200" s="2"/>
      <c r="B200" s="14"/>
      <c r="C200" s="53">
        <f t="shared" si="12"/>
        <v>32325</v>
      </c>
      <c r="D200" s="14">
        <f t="shared" si="13"/>
        <v>1988</v>
      </c>
      <c r="E200" s="38">
        <f t="shared" si="14"/>
        <v>0.121</v>
      </c>
      <c r="F200" s="38">
        <f t="shared" si="15"/>
        <v>0.11900000000000001</v>
      </c>
      <c r="G200" s="2">
        <v>0</v>
      </c>
      <c r="H200" s="40"/>
      <c r="I200" s="64">
        <v>32021</v>
      </c>
      <c r="J200" s="65">
        <v>13.9</v>
      </c>
      <c r="P200" s="40"/>
      <c r="Q200" s="64">
        <v>32021</v>
      </c>
      <c r="R200" s="65">
        <v>12.3</v>
      </c>
    </row>
    <row r="201" spans="1:18" ht="13.5" customHeight="1" x14ac:dyDescent="0.25">
      <c r="A201" s="2"/>
      <c r="B201" s="14"/>
      <c r="C201" s="53">
        <f t="shared" si="12"/>
        <v>32356</v>
      </c>
      <c r="D201" s="14">
        <f t="shared" si="13"/>
        <v>1988</v>
      </c>
      <c r="E201" s="38">
        <f t="shared" si="14"/>
        <v>0.124</v>
      </c>
      <c r="F201" s="38">
        <f t="shared" si="15"/>
        <v>0.11699999999999999</v>
      </c>
      <c r="G201" s="2">
        <v>0</v>
      </c>
      <c r="H201" s="40"/>
      <c r="I201" s="64">
        <v>32051</v>
      </c>
      <c r="J201" s="65">
        <v>13.3</v>
      </c>
      <c r="P201" s="40"/>
      <c r="Q201" s="64">
        <v>32051</v>
      </c>
      <c r="R201" s="65">
        <v>11.6</v>
      </c>
    </row>
    <row r="202" spans="1:18" ht="13.5" customHeight="1" x14ac:dyDescent="0.25">
      <c r="A202" s="2"/>
      <c r="B202" s="14"/>
      <c r="C202" s="53">
        <f t="shared" si="12"/>
        <v>32387</v>
      </c>
      <c r="D202" s="14">
        <f t="shared" si="13"/>
        <v>1988</v>
      </c>
      <c r="E202" s="38">
        <f t="shared" si="14"/>
        <v>0.115</v>
      </c>
      <c r="F202" s="38">
        <f t="shared" si="15"/>
        <v>0.12300000000000001</v>
      </c>
      <c r="G202" s="2">
        <v>0</v>
      </c>
      <c r="H202" s="40"/>
      <c r="I202" s="64">
        <v>32082</v>
      </c>
      <c r="J202" s="65">
        <v>13.1</v>
      </c>
      <c r="P202" s="40"/>
      <c r="Q202" s="64">
        <v>32082</v>
      </c>
      <c r="R202" s="65">
        <v>12.4</v>
      </c>
    </row>
    <row r="203" spans="1:18" ht="13.5" customHeight="1" x14ac:dyDescent="0.25">
      <c r="A203" s="2"/>
      <c r="B203" s="14"/>
      <c r="C203" s="53">
        <f t="shared" si="12"/>
        <v>32417</v>
      </c>
      <c r="D203" s="14">
        <f t="shared" si="13"/>
        <v>1988</v>
      </c>
      <c r="E203" s="38">
        <f t="shared" si="14"/>
        <v>0.122</v>
      </c>
      <c r="F203" s="38">
        <f t="shared" si="15"/>
        <v>0.11800000000000001</v>
      </c>
      <c r="G203" s="2">
        <v>0</v>
      </c>
      <c r="H203" s="40"/>
      <c r="I203" s="64">
        <v>32112</v>
      </c>
      <c r="J203" s="65">
        <v>13</v>
      </c>
      <c r="P203" s="40"/>
      <c r="Q203" s="64">
        <v>32112</v>
      </c>
      <c r="R203" s="65">
        <v>12.5</v>
      </c>
    </row>
    <row r="204" spans="1:18" ht="13.5" customHeight="1" x14ac:dyDescent="0.25">
      <c r="A204" s="2"/>
      <c r="B204" s="14"/>
      <c r="C204" s="53">
        <f t="shared" si="12"/>
        <v>32448</v>
      </c>
      <c r="D204" s="14">
        <f t="shared" si="13"/>
        <v>1988</v>
      </c>
      <c r="E204" s="38">
        <f t="shared" si="14"/>
        <v>0.11699999999999999</v>
      </c>
      <c r="F204" s="38">
        <f t="shared" si="15"/>
        <v>0.10800000000000001</v>
      </c>
      <c r="G204" s="2">
        <v>0</v>
      </c>
      <c r="H204" s="40"/>
      <c r="I204" s="64">
        <v>32143</v>
      </c>
      <c r="J204" s="65">
        <v>12.5</v>
      </c>
      <c r="P204" s="40"/>
      <c r="Q204" s="64">
        <v>32143</v>
      </c>
      <c r="R204" s="65">
        <v>12.2</v>
      </c>
    </row>
    <row r="205" spans="1:18" ht="13.5" customHeight="1" x14ac:dyDescent="0.25">
      <c r="A205" s="2"/>
      <c r="B205" s="14"/>
      <c r="C205" s="53">
        <f t="shared" si="12"/>
        <v>32478</v>
      </c>
      <c r="D205" s="14">
        <f t="shared" si="13"/>
        <v>1988</v>
      </c>
      <c r="E205" s="38">
        <f t="shared" si="14"/>
        <v>0.11599999999999999</v>
      </c>
      <c r="F205" s="38">
        <f t="shared" si="15"/>
        <v>0.114</v>
      </c>
      <c r="G205" s="2">
        <v>0</v>
      </c>
      <c r="H205" s="40"/>
      <c r="I205" s="64">
        <v>32174</v>
      </c>
      <c r="J205" s="65">
        <v>12.9</v>
      </c>
      <c r="P205" s="40"/>
      <c r="Q205" s="64">
        <v>32174</v>
      </c>
      <c r="R205" s="65">
        <v>12.3</v>
      </c>
    </row>
    <row r="206" spans="1:18" ht="13.5" customHeight="1" x14ac:dyDescent="0.25">
      <c r="A206" s="2"/>
      <c r="B206" s="14"/>
      <c r="C206" s="53">
        <f t="shared" si="12"/>
        <v>32509</v>
      </c>
      <c r="D206" s="14">
        <f t="shared" si="13"/>
        <v>1989</v>
      </c>
      <c r="E206" s="38">
        <f t="shared" si="14"/>
        <v>0.113</v>
      </c>
      <c r="F206" s="38">
        <f t="shared" si="15"/>
        <v>0.11</v>
      </c>
      <c r="G206" s="2">
        <v>0</v>
      </c>
      <c r="H206" s="40"/>
      <c r="I206" s="64">
        <v>32203</v>
      </c>
      <c r="J206" s="65">
        <v>12.3</v>
      </c>
      <c r="P206" s="40"/>
      <c r="Q206" s="64">
        <v>32203</v>
      </c>
      <c r="R206" s="65">
        <v>13</v>
      </c>
    </row>
    <row r="207" spans="1:18" ht="13.5" customHeight="1" x14ac:dyDescent="0.25">
      <c r="A207" s="2"/>
      <c r="B207" s="14"/>
      <c r="C207" s="53">
        <f t="shared" si="12"/>
        <v>32540</v>
      </c>
      <c r="D207" s="14">
        <f t="shared" si="13"/>
        <v>1989</v>
      </c>
      <c r="E207" s="38">
        <f t="shared" si="14"/>
        <v>0.105</v>
      </c>
      <c r="F207" s="38">
        <f t="shared" si="15"/>
        <v>0.1</v>
      </c>
      <c r="G207" s="2">
        <v>0</v>
      </c>
      <c r="H207" s="40"/>
      <c r="I207" s="64">
        <v>32234</v>
      </c>
      <c r="J207" s="65">
        <v>12.3</v>
      </c>
      <c r="P207" s="40"/>
      <c r="Q207" s="64">
        <v>32234</v>
      </c>
      <c r="R207" s="65">
        <v>11.4</v>
      </c>
    </row>
    <row r="208" spans="1:18" ht="13.5" customHeight="1" x14ac:dyDescent="0.25">
      <c r="A208" s="2"/>
      <c r="B208" s="14"/>
      <c r="C208" s="53">
        <f t="shared" si="12"/>
        <v>32568</v>
      </c>
      <c r="D208" s="14">
        <f t="shared" si="13"/>
        <v>1989</v>
      </c>
      <c r="E208" s="38">
        <f t="shared" si="14"/>
        <v>0.109</v>
      </c>
      <c r="F208" s="38">
        <f t="shared" si="15"/>
        <v>0.107</v>
      </c>
      <c r="G208" s="2">
        <v>0</v>
      </c>
      <c r="H208" s="40"/>
      <c r="I208" s="64">
        <v>32264</v>
      </c>
      <c r="J208" s="65">
        <v>12.5</v>
      </c>
      <c r="P208" s="40"/>
      <c r="Q208" s="64">
        <v>32264</v>
      </c>
      <c r="R208" s="65">
        <v>11.8</v>
      </c>
    </row>
    <row r="209" spans="1:18" ht="13.5" customHeight="1" x14ac:dyDescent="0.25">
      <c r="A209" s="2"/>
      <c r="B209" s="14"/>
      <c r="C209" s="53">
        <f t="shared" si="12"/>
        <v>32599</v>
      </c>
      <c r="D209" s="14">
        <f t="shared" si="13"/>
        <v>1989</v>
      </c>
      <c r="E209" s="38">
        <f t="shared" si="14"/>
        <v>0.105</v>
      </c>
      <c r="F209" s="38">
        <f t="shared" si="15"/>
        <v>0.11</v>
      </c>
      <c r="G209" s="2">
        <v>0</v>
      </c>
      <c r="H209" s="40"/>
      <c r="I209" s="64">
        <v>32295</v>
      </c>
      <c r="J209" s="65">
        <v>12.3</v>
      </c>
      <c r="P209" s="40"/>
      <c r="Q209" s="64">
        <v>32295</v>
      </c>
      <c r="R209" s="65">
        <v>11.1</v>
      </c>
    </row>
    <row r="210" spans="1:18" ht="13.5" customHeight="1" x14ac:dyDescent="0.25">
      <c r="A210" s="2"/>
      <c r="B210" s="14"/>
      <c r="C210" s="53">
        <f t="shared" si="12"/>
        <v>32629</v>
      </c>
      <c r="D210" s="14">
        <f t="shared" si="13"/>
        <v>1989</v>
      </c>
      <c r="E210" s="38">
        <f t="shared" si="14"/>
        <v>0.11199999999999999</v>
      </c>
      <c r="F210" s="38">
        <f t="shared" si="15"/>
        <v>9.9000000000000005E-2</v>
      </c>
      <c r="G210" s="2">
        <v>0</v>
      </c>
      <c r="H210" s="40"/>
      <c r="I210" s="64">
        <v>32325</v>
      </c>
      <c r="J210" s="65">
        <v>11.9</v>
      </c>
      <c r="P210" s="40"/>
      <c r="Q210" s="64">
        <v>32325</v>
      </c>
      <c r="R210" s="65">
        <v>12.1</v>
      </c>
    </row>
    <row r="211" spans="1:18" ht="13.5" customHeight="1" x14ac:dyDescent="0.25">
      <c r="A211" s="2"/>
      <c r="B211" s="14"/>
      <c r="C211" s="53">
        <f t="shared" si="12"/>
        <v>32660</v>
      </c>
      <c r="D211" s="14">
        <f t="shared" si="13"/>
        <v>1989</v>
      </c>
      <c r="E211" s="38">
        <f t="shared" si="14"/>
        <v>0.10400000000000001</v>
      </c>
      <c r="F211" s="38">
        <f t="shared" si="15"/>
        <v>9.3000000000000013E-2</v>
      </c>
      <c r="G211" s="2">
        <v>0</v>
      </c>
      <c r="H211" s="40"/>
      <c r="I211" s="64">
        <v>32356</v>
      </c>
      <c r="J211" s="65">
        <v>11.7</v>
      </c>
      <c r="P211" s="40"/>
      <c r="Q211" s="64">
        <v>32356</v>
      </c>
      <c r="R211" s="65">
        <v>12.4</v>
      </c>
    </row>
    <row r="212" spans="1:18" ht="13.5" customHeight="1" x14ac:dyDescent="0.25">
      <c r="A212" s="2"/>
      <c r="B212" s="14"/>
      <c r="C212" s="53">
        <f t="shared" si="12"/>
        <v>32690</v>
      </c>
      <c r="D212" s="14">
        <f t="shared" si="13"/>
        <v>1989</v>
      </c>
      <c r="E212" s="38">
        <f t="shared" si="14"/>
        <v>0.124</v>
      </c>
      <c r="F212" s="38">
        <f t="shared" si="15"/>
        <v>9.5000000000000001E-2</v>
      </c>
      <c r="G212" s="2">
        <v>0</v>
      </c>
      <c r="H212" s="40"/>
      <c r="I212" s="64">
        <v>32387</v>
      </c>
      <c r="J212" s="65">
        <v>12.3</v>
      </c>
      <c r="P212" s="40"/>
      <c r="Q212" s="64">
        <v>32387</v>
      </c>
      <c r="R212" s="65">
        <v>11.5</v>
      </c>
    </row>
    <row r="213" spans="1:18" ht="13.5" customHeight="1" x14ac:dyDescent="0.25">
      <c r="A213" s="2"/>
      <c r="B213" s="14"/>
      <c r="C213" s="53">
        <f t="shared" si="12"/>
        <v>32721</v>
      </c>
      <c r="D213" s="14">
        <f t="shared" si="13"/>
        <v>1989</v>
      </c>
      <c r="E213" s="38">
        <f t="shared" si="14"/>
        <v>0.115</v>
      </c>
      <c r="F213" s="38">
        <f t="shared" si="15"/>
        <v>8.6999999999999994E-2</v>
      </c>
      <c r="G213" s="2">
        <v>0</v>
      </c>
      <c r="H213" s="40"/>
      <c r="I213" s="64">
        <v>32417</v>
      </c>
      <c r="J213" s="65">
        <v>11.8</v>
      </c>
      <c r="P213" s="40"/>
      <c r="Q213" s="64">
        <v>32417</v>
      </c>
      <c r="R213" s="65">
        <v>12.2</v>
      </c>
    </row>
    <row r="214" spans="1:18" ht="13.5" customHeight="1" x14ac:dyDescent="0.25">
      <c r="A214" s="2"/>
      <c r="B214" s="14"/>
      <c r="C214" s="53">
        <f t="shared" si="12"/>
        <v>32752</v>
      </c>
      <c r="D214" s="14">
        <f t="shared" si="13"/>
        <v>1989</v>
      </c>
      <c r="E214" s="38">
        <f t="shared" si="14"/>
        <v>0.11599999999999999</v>
      </c>
      <c r="F214" s="38">
        <f t="shared" si="15"/>
        <v>9.0999999999999998E-2</v>
      </c>
      <c r="G214" s="2">
        <v>0</v>
      </c>
      <c r="H214" s="40"/>
      <c r="I214" s="64">
        <v>32448</v>
      </c>
      <c r="J214" s="65">
        <v>10.8</v>
      </c>
      <c r="P214" s="40"/>
      <c r="Q214" s="64">
        <v>32448</v>
      </c>
      <c r="R214" s="65">
        <v>11.7</v>
      </c>
    </row>
    <row r="215" spans="1:18" ht="13.5" customHeight="1" x14ac:dyDescent="0.25">
      <c r="A215" s="2"/>
      <c r="B215" s="14"/>
      <c r="C215" s="53">
        <f t="shared" si="12"/>
        <v>32782</v>
      </c>
      <c r="D215" s="14">
        <f t="shared" si="13"/>
        <v>1989</v>
      </c>
      <c r="E215" s="38">
        <f t="shared" si="14"/>
        <v>0.113</v>
      </c>
      <c r="F215" s="38">
        <f t="shared" si="15"/>
        <v>9.8000000000000004E-2</v>
      </c>
      <c r="G215" s="2">
        <v>0</v>
      </c>
      <c r="H215" s="40"/>
      <c r="I215" s="64">
        <v>32478</v>
      </c>
      <c r="J215" s="65">
        <v>11.4</v>
      </c>
      <c r="P215" s="40"/>
      <c r="Q215" s="64">
        <v>32478</v>
      </c>
      <c r="R215" s="65">
        <v>11.6</v>
      </c>
    </row>
    <row r="216" spans="1:18" ht="13.5" customHeight="1" x14ac:dyDescent="0.25">
      <c r="A216" s="2"/>
      <c r="B216" s="14"/>
      <c r="C216" s="53">
        <f t="shared" si="12"/>
        <v>32813</v>
      </c>
      <c r="D216" s="14">
        <f t="shared" si="13"/>
        <v>1989</v>
      </c>
      <c r="E216" s="38">
        <f t="shared" si="14"/>
        <v>0.114</v>
      </c>
      <c r="F216" s="38">
        <f t="shared" si="15"/>
        <v>9.8000000000000004E-2</v>
      </c>
      <c r="G216" s="2">
        <v>0</v>
      </c>
      <c r="H216" s="40"/>
      <c r="I216" s="64">
        <v>32509</v>
      </c>
      <c r="J216" s="65">
        <v>11</v>
      </c>
      <c r="P216" s="40"/>
      <c r="Q216" s="64">
        <v>32509</v>
      </c>
      <c r="R216" s="65">
        <v>11.3</v>
      </c>
    </row>
    <row r="217" spans="1:18" ht="13.5" customHeight="1" x14ac:dyDescent="0.25">
      <c r="A217" s="2"/>
      <c r="B217" s="14"/>
      <c r="C217" s="53">
        <f t="shared" si="12"/>
        <v>32843</v>
      </c>
      <c r="D217" s="14">
        <f t="shared" si="13"/>
        <v>1989</v>
      </c>
      <c r="E217" s="38">
        <f t="shared" si="14"/>
        <v>0.111</v>
      </c>
      <c r="F217" s="38">
        <f t="shared" si="15"/>
        <v>9.6000000000000002E-2</v>
      </c>
      <c r="G217" s="2">
        <v>0</v>
      </c>
      <c r="H217" s="40"/>
      <c r="I217" s="64">
        <v>32540</v>
      </c>
      <c r="J217" s="65">
        <v>10</v>
      </c>
      <c r="P217" s="40"/>
      <c r="Q217" s="64">
        <v>32540</v>
      </c>
      <c r="R217" s="65">
        <v>10.5</v>
      </c>
    </row>
    <row r="218" spans="1:18" ht="13.5" customHeight="1" x14ac:dyDescent="0.25">
      <c r="A218" s="2"/>
      <c r="B218" s="14"/>
      <c r="C218" s="53">
        <f t="shared" si="12"/>
        <v>32874</v>
      </c>
      <c r="D218" s="14">
        <f t="shared" si="13"/>
        <v>1990</v>
      </c>
      <c r="E218" s="38">
        <f t="shared" si="14"/>
        <v>0.114</v>
      </c>
      <c r="F218" s="38">
        <f t="shared" si="15"/>
        <v>9.6999999999999989E-2</v>
      </c>
      <c r="G218" s="2">
        <v>0</v>
      </c>
      <c r="H218" s="40"/>
      <c r="I218" s="64">
        <v>32568</v>
      </c>
      <c r="J218" s="65">
        <v>10.7</v>
      </c>
      <c r="P218" s="40"/>
      <c r="Q218" s="64">
        <v>32568</v>
      </c>
      <c r="R218" s="65">
        <v>10.9</v>
      </c>
    </row>
    <row r="219" spans="1:18" ht="13.5" customHeight="1" x14ac:dyDescent="0.25">
      <c r="A219" s="2"/>
      <c r="B219" s="14"/>
      <c r="C219" s="53">
        <f t="shared" si="12"/>
        <v>32905</v>
      </c>
      <c r="D219" s="14">
        <f t="shared" si="13"/>
        <v>1990</v>
      </c>
      <c r="E219" s="38">
        <f t="shared" si="14"/>
        <v>0.109</v>
      </c>
      <c r="F219" s="38">
        <f t="shared" si="15"/>
        <v>9.4E-2</v>
      </c>
      <c r="G219" s="2">
        <v>0</v>
      </c>
      <c r="H219" s="40"/>
      <c r="I219" s="64">
        <v>32599</v>
      </c>
      <c r="J219" s="65">
        <v>11</v>
      </c>
      <c r="P219" s="40"/>
      <c r="Q219" s="64">
        <v>32599</v>
      </c>
      <c r="R219" s="65">
        <v>10.5</v>
      </c>
    </row>
    <row r="220" spans="1:18" ht="13.5" customHeight="1" x14ac:dyDescent="0.25">
      <c r="A220" s="2"/>
      <c r="B220" s="14"/>
      <c r="C220" s="53">
        <f t="shared" si="12"/>
        <v>32933</v>
      </c>
      <c r="D220" s="14">
        <f t="shared" si="13"/>
        <v>1990</v>
      </c>
      <c r="E220" s="38">
        <f t="shared" si="14"/>
        <v>0.105</v>
      </c>
      <c r="F220" s="38">
        <f t="shared" si="15"/>
        <v>9.6000000000000002E-2</v>
      </c>
      <c r="G220" s="2">
        <v>0</v>
      </c>
      <c r="H220" s="40"/>
      <c r="I220" s="64">
        <v>32629</v>
      </c>
      <c r="J220" s="65">
        <v>9.9</v>
      </c>
      <c r="P220" s="40"/>
      <c r="Q220" s="64">
        <v>32629</v>
      </c>
      <c r="R220" s="65">
        <v>11.2</v>
      </c>
    </row>
    <row r="221" spans="1:18" ht="13.5" customHeight="1" x14ac:dyDescent="0.25">
      <c r="A221" s="2"/>
      <c r="B221" s="14"/>
      <c r="C221" s="53">
        <f t="shared" si="12"/>
        <v>32964</v>
      </c>
      <c r="D221" s="14">
        <f t="shared" si="13"/>
        <v>1990</v>
      </c>
      <c r="E221" s="38">
        <f t="shared" si="14"/>
        <v>0.107</v>
      </c>
      <c r="F221" s="38">
        <f t="shared" si="15"/>
        <v>9.5000000000000001E-2</v>
      </c>
      <c r="G221" s="2">
        <v>0</v>
      </c>
      <c r="H221" s="40"/>
      <c r="I221" s="64">
        <v>32660</v>
      </c>
      <c r="J221" s="65">
        <v>9.3000000000000007</v>
      </c>
      <c r="P221" s="40"/>
      <c r="Q221" s="64">
        <v>32660</v>
      </c>
      <c r="R221" s="65">
        <v>10.4</v>
      </c>
    </row>
    <row r="222" spans="1:18" ht="13.5" customHeight="1" x14ac:dyDescent="0.25">
      <c r="A222" s="2"/>
      <c r="B222" s="14"/>
      <c r="C222" s="53">
        <f t="shared" si="12"/>
        <v>32994</v>
      </c>
      <c r="D222" s="14">
        <f t="shared" si="13"/>
        <v>1990</v>
      </c>
      <c r="E222" s="38">
        <f t="shared" si="14"/>
        <v>0.113</v>
      </c>
      <c r="F222" s="38">
        <f t="shared" si="15"/>
        <v>9.5000000000000001E-2</v>
      </c>
      <c r="G222" s="2">
        <v>0</v>
      </c>
      <c r="H222" s="40"/>
      <c r="I222" s="64">
        <v>32690</v>
      </c>
      <c r="J222" s="65">
        <v>9.5</v>
      </c>
      <c r="P222" s="40"/>
      <c r="Q222" s="64">
        <v>32690</v>
      </c>
      <c r="R222" s="65">
        <v>12.4</v>
      </c>
    </row>
    <row r="223" spans="1:18" ht="13.5" customHeight="1" x14ac:dyDescent="0.25">
      <c r="A223" s="2"/>
      <c r="B223" s="14"/>
      <c r="C223" s="53">
        <f t="shared" si="12"/>
        <v>33025</v>
      </c>
      <c r="D223" s="14">
        <f t="shared" si="13"/>
        <v>1990</v>
      </c>
      <c r="E223" s="38">
        <f t="shared" si="14"/>
        <v>0.11900000000000001</v>
      </c>
      <c r="F223" s="38">
        <f t="shared" si="15"/>
        <v>9.5000000000000001E-2</v>
      </c>
      <c r="G223" s="2">
        <v>0</v>
      </c>
      <c r="H223" s="40"/>
      <c r="I223" s="64">
        <v>32721</v>
      </c>
      <c r="J223" s="65">
        <v>8.6999999999999993</v>
      </c>
      <c r="P223" s="40"/>
      <c r="Q223" s="64">
        <v>32721</v>
      </c>
      <c r="R223" s="65">
        <v>11.5</v>
      </c>
    </row>
    <row r="224" spans="1:18" ht="13.5" customHeight="1" x14ac:dyDescent="0.25">
      <c r="A224" s="2"/>
      <c r="B224" s="14"/>
      <c r="C224" s="53">
        <f t="shared" si="12"/>
        <v>33055</v>
      </c>
      <c r="D224" s="14">
        <f t="shared" si="13"/>
        <v>1990</v>
      </c>
      <c r="E224" s="38">
        <f t="shared" si="14"/>
        <v>0.121</v>
      </c>
      <c r="F224" s="38">
        <f t="shared" si="15"/>
        <v>9.8000000000000004E-2</v>
      </c>
      <c r="G224" s="2">
        <v>0</v>
      </c>
      <c r="H224" s="40"/>
      <c r="I224" s="64">
        <v>32752</v>
      </c>
      <c r="J224" s="65">
        <v>9.1</v>
      </c>
      <c r="P224" s="40"/>
      <c r="Q224" s="64">
        <v>32752</v>
      </c>
      <c r="R224" s="65">
        <v>11.6</v>
      </c>
    </row>
    <row r="225" spans="1:18" ht="13.5" customHeight="1" x14ac:dyDescent="0.25">
      <c r="A225" s="2"/>
      <c r="B225" s="14"/>
      <c r="C225" s="53">
        <f t="shared" si="12"/>
        <v>33086</v>
      </c>
      <c r="D225" s="14">
        <f t="shared" si="13"/>
        <v>1990</v>
      </c>
      <c r="E225" s="38">
        <f t="shared" si="14"/>
        <v>0.122</v>
      </c>
      <c r="F225" s="38">
        <f t="shared" si="15"/>
        <v>0.10199999999999999</v>
      </c>
      <c r="G225" s="2">
        <v>0</v>
      </c>
      <c r="H225" s="40"/>
      <c r="I225" s="64">
        <v>32782</v>
      </c>
      <c r="J225" s="65">
        <v>9.8000000000000007</v>
      </c>
      <c r="P225" s="40"/>
      <c r="Q225" s="64">
        <v>32782</v>
      </c>
      <c r="R225" s="65">
        <v>11.3</v>
      </c>
    </row>
    <row r="226" spans="1:18" ht="13.5" customHeight="1" x14ac:dyDescent="0.25">
      <c r="A226" s="2"/>
      <c r="B226" s="14"/>
      <c r="C226" s="53">
        <f t="shared" si="12"/>
        <v>33117</v>
      </c>
      <c r="D226" s="14">
        <f t="shared" si="13"/>
        <v>1990</v>
      </c>
      <c r="E226" s="38">
        <f t="shared" si="14"/>
        <v>0.124</v>
      </c>
      <c r="F226" s="38">
        <f t="shared" si="15"/>
        <v>0.106</v>
      </c>
      <c r="G226" s="2">
        <v>0</v>
      </c>
      <c r="H226" s="40"/>
      <c r="I226" s="64">
        <v>32813</v>
      </c>
      <c r="J226" s="65">
        <v>9.8000000000000007</v>
      </c>
      <c r="P226" s="40"/>
      <c r="Q226" s="64">
        <v>32813</v>
      </c>
      <c r="R226" s="65">
        <v>11.4</v>
      </c>
    </row>
    <row r="227" spans="1:18" ht="13.5" customHeight="1" x14ac:dyDescent="0.25">
      <c r="A227" s="2"/>
      <c r="B227" s="14"/>
      <c r="C227" s="53">
        <f t="shared" si="12"/>
        <v>33147</v>
      </c>
      <c r="D227" s="14">
        <f t="shared" si="13"/>
        <v>1990</v>
      </c>
      <c r="E227" s="38">
        <f t="shared" si="14"/>
        <v>0.122</v>
      </c>
      <c r="F227" s="38">
        <f t="shared" si="15"/>
        <v>0.10400000000000001</v>
      </c>
      <c r="G227" s="2">
        <v>0</v>
      </c>
      <c r="H227" s="40"/>
      <c r="I227" s="64">
        <v>32843</v>
      </c>
      <c r="J227" s="65">
        <v>9.6</v>
      </c>
      <c r="P227" s="40"/>
      <c r="Q227" s="64">
        <v>32843</v>
      </c>
      <c r="R227" s="65">
        <v>11.1</v>
      </c>
    </row>
    <row r="228" spans="1:18" ht="13.5" customHeight="1" x14ac:dyDescent="0.25">
      <c r="A228" s="2"/>
      <c r="B228" s="14"/>
      <c r="C228" s="53">
        <f t="shared" si="12"/>
        <v>33178</v>
      </c>
      <c r="D228" s="14">
        <f t="shared" si="13"/>
        <v>1990</v>
      </c>
      <c r="E228" s="38">
        <f t="shared" si="14"/>
        <v>0.129</v>
      </c>
      <c r="F228" s="38">
        <f t="shared" si="15"/>
        <v>0.10800000000000001</v>
      </c>
      <c r="G228" s="2">
        <v>0</v>
      </c>
      <c r="H228" s="40"/>
      <c r="I228" s="64">
        <v>32874</v>
      </c>
      <c r="J228" s="65">
        <v>9.6999999999999993</v>
      </c>
      <c r="P228" s="40"/>
      <c r="Q228" s="64">
        <v>32874</v>
      </c>
      <c r="R228" s="65">
        <v>11.4</v>
      </c>
    </row>
    <row r="229" spans="1:18" ht="13.5" customHeight="1" x14ac:dyDescent="0.25">
      <c r="A229" s="2"/>
      <c r="B229" s="14"/>
      <c r="C229" s="53">
        <f t="shared" si="12"/>
        <v>33208</v>
      </c>
      <c r="D229" s="14">
        <f t="shared" si="13"/>
        <v>1990</v>
      </c>
      <c r="E229" s="38">
        <f t="shared" si="14"/>
        <v>0.124</v>
      </c>
      <c r="F229" s="38">
        <f t="shared" si="15"/>
        <v>0.106</v>
      </c>
      <c r="G229" s="2">
        <v>0</v>
      </c>
      <c r="H229" s="40"/>
      <c r="I229" s="64">
        <v>32905</v>
      </c>
      <c r="J229" s="65">
        <v>9.4</v>
      </c>
      <c r="P229" s="40"/>
      <c r="Q229" s="64">
        <v>32905</v>
      </c>
      <c r="R229" s="65">
        <v>10.9</v>
      </c>
    </row>
    <row r="230" spans="1:18" ht="13.5" customHeight="1" x14ac:dyDescent="0.25">
      <c r="A230" s="2"/>
      <c r="B230" s="14"/>
      <c r="C230" s="53">
        <f t="shared" si="12"/>
        <v>33239</v>
      </c>
      <c r="D230" s="14">
        <f t="shared" si="13"/>
        <v>1991</v>
      </c>
      <c r="E230" s="38">
        <f t="shared" si="14"/>
        <v>0.125</v>
      </c>
      <c r="F230" s="38">
        <f t="shared" si="15"/>
        <v>0.109</v>
      </c>
      <c r="G230" s="2">
        <v>0</v>
      </c>
      <c r="H230" s="40"/>
      <c r="I230" s="64">
        <v>32933</v>
      </c>
      <c r="J230" s="65">
        <v>9.6</v>
      </c>
      <c r="P230" s="40"/>
      <c r="Q230" s="64">
        <v>32933</v>
      </c>
      <c r="R230" s="65">
        <v>10.5</v>
      </c>
    </row>
    <row r="231" spans="1:18" ht="13.5" customHeight="1" x14ac:dyDescent="0.25">
      <c r="A231" s="2"/>
      <c r="B231" s="14"/>
      <c r="C231" s="53">
        <f t="shared" si="12"/>
        <v>33270</v>
      </c>
      <c r="D231" s="14">
        <f t="shared" si="13"/>
        <v>1991</v>
      </c>
      <c r="E231" s="38">
        <f t="shared" si="14"/>
        <v>0.127</v>
      </c>
      <c r="F231" s="38">
        <f t="shared" si="15"/>
        <v>0.109</v>
      </c>
      <c r="G231" s="2">
        <v>0</v>
      </c>
      <c r="H231" s="40"/>
      <c r="I231" s="64">
        <v>32964</v>
      </c>
      <c r="J231" s="65">
        <v>9.5</v>
      </c>
      <c r="P231" s="40"/>
      <c r="Q231" s="64">
        <v>32964</v>
      </c>
      <c r="R231" s="65">
        <v>10.7</v>
      </c>
    </row>
    <row r="232" spans="1:18" ht="13.5" customHeight="1" x14ac:dyDescent="0.25">
      <c r="A232" s="2"/>
      <c r="B232" s="14"/>
      <c r="C232" s="53">
        <f t="shared" si="12"/>
        <v>33298</v>
      </c>
      <c r="D232" s="14">
        <f t="shared" si="13"/>
        <v>1991</v>
      </c>
      <c r="E232" s="38">
        <f t="shared" si="14"/>
        <v>0.13800000000000001</v>
      </c>
      <c r="F232" s="38">
        <f t="shared" si="15"/>
        <v>0.111</v>
      </c>
      <c r="G232" s="2">
        <v>0</v>
      </c>
      <c r="H232" s="40"/>
      <c r="I232" s="64">
        <v>32994</v>
      </c>
      <c r="J232" s="65">
        <v>9.5</v>
      </c>
      <c r="P232" s="40"/>
      <c r="Q232" s="64">
        <v>32994</v>
      </c>
      <c r="R232" s="65">
        <v>11.3</v>
      </c>
    </row>
    <row r="233" spans="1:18" ht="13.5" customHeight="1" x14ac:dyDescent="0.25">
      <c r="A233" s="2"/>
      <c r="B233" s="14"/>
      <c r="C233" s="53">
        <f t="shared" si="12"/>
        <v>33329</v>
      </c>
      <c r="D233" s="14">
        <f t="shared" si="13"/>
        <v>1991</v>
      </c>
      <c r="E233" s="38">
        <f t="shared" si="14"/>
        <v>0.14599999999999999</v>
      </c>
      <c r="F233" s="38">
        <f t="shared" si="15"/>
        <v>0.11599999999999999</v>
      </c>
      <c r="G233" s="2">
        <v>0</v>
      </c>
      <c r="H233" s="40"/>
      <c r="I233" s="64">
        <v>33025</v>
      </c>
      <c r="J233" s="65">
        <v>9.5</v>
      </c>
      <c r="P233" s="40"/>
      <c r="Q233" s="64">
        <v>33025</v>
      </c>
      <c r="R233" s="65">
        <v>11.9</v>
      </c>
    </row>
    <row r="234" spans="1:18" ht="13.5" customHeight="1" x14ac:dyDescent="0.25">
      <c r="A234" s="2"/>
      <c r="B234" s="14"/>
      <c r="C234" s="53">
        <f t="shared" si="12"/>
        <v>33359</v>
      </c>
      <c r="D234" s="14">
        <f t="shared" si="13"/>
        <v>1991</v>
      </c>
      <c r="E234" s="38">
        <f t="shared" si="14"/>
        <v>0.13800000000000001</v>
      </c>
      <c r="F234" s="38">
        <f t="shared" si="15"/>
        <v>0.11900000000000001</v>
      </c>
      <c r="G234" s="2">
        <v>0</v>
      </c>
      <c r="H234" s="40"/>
      <c r="I234" s="64">
        <v>33055</v>
      </c>
      <c r="J234" s="65">
        <v>9.8000000000000007</v>
      </c>
      <c r="P234" s="40"/>
      <c r="Q234" s="64">
        <v>33055</v>
      </c>
      <c r="R234" s="65">
        <v>12.1</v>
      </c>
    </row>
    <row r="235" spans="1:18" ht="13.5" customHeight="1" x14ac:dyDescent="0.25">
      <c r="A235" s="2"/>
      <c r="B235" s="14"/>
      <c r="C235" s="53">
        <f t="shared" si="12"/>
        <v>33390</v>
      </c>
      <c r="D235" s="14">
        <f t="shared" si="13"/>
        <v>1991</v>
      </c>
      <c r="E235" s="38">
        <f t="shared" si="14"/>
        <v>0.161</v>
      </c>
      <c r="F235" s="38">
        <f t="shared" si="15"/>
        <v>0.126</v>
      </c>
      <c r="G235" s="2">
        <v>0</v>
      </c>
      <c r="H235" s="40"/>
      <c r="I235" s="64">
        <v>33086</v>
      </c>
      <c r="J235" s="65">
        <v>10.199999999999999</v>
      </c>
      <c r="P235" s="40"/>
      <c r="Q235" s="64">
        <v>33086</v>
      </c>
      <c r="R235" s="65">
        <v>12.2</v>
      </c>
    </row>
    <row r="236" spans="1:18" ht="13.5" customHeight="1" x14ac:dyDescent="0.25">
      <c r="A236" s="2"/>
      <c r="B236" s="14"/>
      <c r="C236" s="53">
        <f t="shared" si="12"/>
        <v>33420</v>
      </c>
      <c r="D236" s="14">
        <f t="shared" si="13"/>
        <v>1991</v>
      </c>
      <c r="E236" s="38">
        <f t="shared" si="14"/>
        <v>0.14899999999999999</v>
      </c>
      <c r="F236" s="38">
        <f t="shared" si="15"/>
        <v>0.129</v>
      </c>
      <c r="G236" s="2">
        <v>0</v>
      </c>
      <c r="H236" s="40"/>
      <c r="I236" s="64">
        <v>33117</v>
      </c>
      <c r="J236" s="65">
        <v>10.6</v>
      </c>
      <c r="P236" s="40"/>
      <c r="Q236" s="64">
        <v>33117</v>
      </c>
      <c r="R236" s="65">
        <v>12.4</v>
      </c>
    </row>
    <row r="237" spans="1:18" ht="13.5" customHeight="1" x14ac:dyDescent="0.25">
      <c r="A237" s="2"/>
      <c r="B237" s="14"/>
      <c r="C237" s="53">
        <f t="shared" si="12"/>
        <v>33451</v>
      </c>
      <c r="D237" s="14">
        <f t="shared" si="13"/>
        <v>1991</v>
      </c>
      <c r="E237" s="38">
        <f t="shared" si="14"/>
        <v>0.14899999999999999</v>
      </c>
      <c r="F237" s="38">
        <f t="shared" si="15"/>
        <v>0.13500000000000001</v>
      </c>
      <c r="G237" s="2">
        <v>0</v>
      </c>
      <c r="H237" s="40"/>
      <c r="I237" s="64">
        <v>33147</v>
      </c>
      <c r="J237" s="65">
        <v>10.4</v>
      </c>
      <c r="P237" s="40"/>
      <c r="Q237" s="64">
        <v>33147</v>
      </c>
      <c r="R237" s="65">
        <v>12.2</v>
      </c>
    </row>
    <row r="238" spans="1:18" ht="13.5" customHeight="1" x14ac:dyDescent="0.25">
      <c r="A238" s="2"/>
      <c r="B238" s="14"/>
      <c r="C238" s="53">
        <f t="shared" si="12"/>
        <v>33482</v>
      </c>
      <c r="D238" s="14">
        <f t="shared" si="13"/>
        <v>1991</v>
      </c>
      <c r="E238" s="38">
        <f t="shared" si="14"/>
        <v>0.15</v>
      </c>
      <c r="F238" s="38">
        <f t="shared" si="15"/>
        <v>0.13699999999999998</v>
      </c>
      <c r="G238" s="2">
        <v>0</v>
      </c>
      <c r="H238" s="40"/>
      <c r="I238" s="64">
        <v>33178</v>
      </c>
      <c r="J238" s="65">
        <v>10.8</v>
      </c>
      <c r="P238" s="40"/>
      <c r="Q238" s="64">
        <v>33178</v>
      </c>
      <c r="R238" s="65">
        <v>12.9</v>
      </c>
    </row>
    <row r="239" spans="1:18" ht="13.5" customHeight="1" x14ac:dyDescent="0.25">
      <c r="A239" s="2"/>
      <c r="B239" s="14"/>
      <c r="C239" s="53">
        <f t="shared" si="12"/>
        <v>33512</v>
      </c>
      <c r="D239" s="14">
        <f t="shared" si="13"/>
        <v>1991</v>
      </c>
      <c r="E239" s="38">
        <f t="shared" si="14"/>
        <v>0.158</v>
      </c>
      <c r="F239" s="38">
        <f t="shared" si="15"/>
        <v>0.13900000000000001</v>
      </c>
      <c r="G239" s="2">
        <v>0</v>
      </c>
      <c r="H239" s="40"/>
      <c r="I239" s="64">
        <v>33208</v>
      </c>
      <c r="J239" s="65">
        <v>10.6</v>
      </c>
      <c r="P239" s="40"/>
      <c r="Q239" s="64">
        <v>33208</v>
      </c>
      <c r="R239" s="65">
        <v>12.4</v>
      </c>
    </row>
    <row r="240" spans="1:18" ht="13.5" customHeight="1" x14ac:dyDescent="0.25">
      <c r="A240" s="2"/>
      <c r="B240" s="14"/>
      <c r="C240" s="53">
        <f t="shared" si="12"/>
        <v>33543</v>
      </c>
      <c r="D240" s="14">
        <f t="shared" si="13"/>
        <v>1991</v>
      </c>
      <c r="E240" s="38">
        <f t="shared" si="14"/>
        <v>0.15</v>
      </c>
      <c r="F240" s="38">
        <f t="shared" si="15"/>
        <v>0.154</v>
      </c>
      <c r="G240" s="2">
        <v>0</v>
      </c>
      <c r="H240" s="40"/>
      <c r="I240" s="64">
        <v>33239</v>
      </c>
      <c r="J240" s="65">
        <v>10.9</v>
      </c>
      <c r="P240" s="40"/>
      <c r="Q240" s="64">
        <v>33239</v>
      </c>
      <c r="R240" s="65">
        <v>12.5</v>
      </c>
    </row>
    <row r="241" spans="1:18" ht="13.5" customHeight="1" x14ac:dyDescent="0.25">
      <c r="A241" s="2"/>
      <c r="B241" s="14"/>
      <c r="C241" s="53">
        <f t="shared" si="12"/>
        <v>33573</v>
      </c>
      <c r="D241" s="14">
        <f t="shared" si="13"/>
        <v>1991</v>
      </c>
      <c r="E241" s="38">
        <f t="shared" si="14"/>
        <v>0.151</v>
      </c>
      <c r="F241" s="38">
        <f t="shared" si="15"/>
        <v>0.16399999999999998</v>
      </c>
      <c r="G241" s="2">
        <v>0</v>
      </c>
      <c r="H241" s="40"/>
      <c r="I241" s="64">
        <v>33270</v>
      </c>
      <c r="J241" s="65">
        <v>10.9</v>
      </c>
      <c r="P241" s="40"/>
      <c r="Q241" s="64">
        <v>33270</v>
      </c>
      <c r="R241" s="65">
        <v>12.7</v>
      </c>
    </row>
    <row r="242" spans="1:18" ht="13.5" customHeight="1" x14ac:dyDescent="0.25">
      <c r="A242" s="2"/>
      <c r="B242" s="14"/>
      <c r="C242" s="53">
        <f t="shared" si="12"/>
        <v>33604</v>
      </c>
      <c r="D242" s="14">
        <f t="shared" si="13"/>
        <v>1992</v>
      </c>
      <c r="E242" s="38">
        <f t="shared" si="14"/>
        <v>0.155</v>
      </c>
      <c r="F242" s="38">
        <f t="shared" si="15"/>
        <v>0.17499999999999999</v>
      </c>
      <c r="G242" s="2">
        <v>0</v>
      </c>
      <c r="H242" s="40"/>
      <c r="I242" s="64">
        <v>33298</v>
      </c>
      <c r="J242" s="65">
        <v>11.1</v>
      </c>
      <c r="P242" s="40"/>
      <c r="Q242" s="64">
        <v>33298</v>
      </c>
      <c r="R242" s="65">
        <v>13.8</v>
      </c>
    </row>
    <row r="243" spans="1:18" ht="13.5" customHeight="1" x14ac:dyDescent="0.25">
      <c r="A243" s="2"/>
      <c r="B243" s="14"/>
      <c r="C243" s="53">
        <f t="shared" si="12"/>
        <v>33635</v>
      </c>
      <c r="D243" s="14">
        <f t="shared" si="13"/>
        <v>1992</v>
      </c>
      <c r="E243" s="38">
        <f t="shared" si="14"/>
        <v>0.157</v>
      </c>
      <c r="F243" s="38">
        <f t="shared" si="15"/>
        <v>0.18100000000000002</v>
      </c>
      <c r="G243" s="2">
        <v>0</v>
      </c>
      <c r="H243" s="40"/>
      <c r="I243" s="64">
        <v>33329</v>
      </c>
      <c r="J243" s="65">
        <v>11.6</v>
      </c>
      <c r="P243" s="40"/>
      <c r="Q243" s="64">
        <v>33329</v>
      </c>
      <c r="R243" s="65">
        <v>14.6</v>
      </c>
    </row>
    <row r="244" spans="1:18" ht="13.5" customHeight="1" x14ac:dyDescent="0.25">
      <c r="A244" s="2"/>
      <c r="B244" s="14"/>
      <c r="C244" s="53">
        <f t="shared" si="12"/>
        <v>33664</v>
      </c>
      <c r="D244" s="14">
        <f t="shared" si="13"/>
        <v>1992</v>
      </c>
      <c r="E244" s="38">
        <f t="shared" si="14"/>
        <v>0.151</v>
      </c>
      <c r="F244" s="38">
        <f t="shared" si="15"/>
        <v>0.188</v>
      </c>
      <c r="G244" s="2">
        <v>0</v>
      </c>
      <c r="H244" s="40"/>
      <c r="I244" s="64">
        <v>33359</v>
      </c>
      <c r="J244" s="65">
        <v>11.9</v>
      </c>
      <c r="P244" s="40"/>
      <c r="Q244" s="64">
        <v>33359</v>
      </c>
      <c r="R244" s="65">
        <v>13.8</v>
      </c>
    </row>
    <row r="245" spans="1:18" ht="13.5" customHeight="1" x14ac:dyDescent="0.25">
      <c r="A245" s="2"/>
      <c r="B245" s="14"/>
      <c r="C245" s="53">
        <f t="shared" si="12"/>
        <v>33695</v>
      </c>
      <c r="D245" s="14">
        <f t="shared" si="13"/>
        <v>1992</v>
      </c>
      <c r="E245" s="38">
        <f t="shared" si="14"/>
        <v>0.14899999999999999</v>
      </c>
      <c r="F245" s="38">
        <f t="shared" si="15"/>
        <v>0.18899999999999997</v>
      </c>
      <c r="G245" s="2">
        <v>0</v>
      </c>
      <c r="H245" s="40"/>
      <c r="I245" s="64">
        <v>33390</v>
      </c>
      <c r="J245" s="65">
        <v>12.6</v>
      </c>
      <c r="P245" s="40"/>
      <c r="Q245" s="64">
        <v>33390</v>
      </c>
      <c r="R245" s="65">
        <v>16.100000000000001</v>
      </c>
    </row>
    <row r="246" spans="1:18" ht="13.5" customHeight="1" x14ac:dyDescent="0.25">
      <c r="A246" s="2"/>
      <c r="B246" s="14"/>
      <c r="C246" s="53">
        <f t="shared" si="12"/>
        <v>33725</v>
      </c>
      <c r="D246" s="14">
        <f t="shared" si="13"/>
        <v>1992</v>
      </c>
      <c r="E246" s="38">
        <f t="shared" si="14"/>
        <v>0.151</v>
      </c>
      <c r="F246" s="38">
        <f t="shared" si="15"/>
        <v>0.20600000000000002</v>
      </c>
      <c r="G246" s="2">
        <v>0</v>
      </c>
      <c r="H246" s="40"/>
      <c r="I246" s="64">
        <v>33420</v>
      </c>
      <c r="J246" s="65">
        <v>12.9</v>
      </c>
      <c r="P246" s="40"/>
      <c r="Q246" s="64">
        <v>33420</v>
      </c>
      <c r="R246" s="65">
        <v>14.9</v>
      </c>
    </row>
    <row r="247" spans="1:18" ht="13.5" customHeight="1" x14ac:dyDescent="0.25">
      <c r="A247" s="2"/>
      <c r="B247" s="14"/>
      <c r="C247" s="53">
        <f t="shared" si="12"/>
        <v>33756</v>
      </c>
      <c r="D247" s="14">
        <f t="shared" si="13"/>
        <v>1992</v>
      </c>
      <c r="E247" s="38">
        <f t="shared" si="14"/>
        <v>0.159</v>
      </c>
      <c r="F247" s="38">
        <f t="shared" si="15"/>
        <v>0.21299999999999999</v>
      </c>
      <c r="G247" s="2">
        <v>0</v>
      </c>
      <c r="H247" s="40"/>
      <c r="I247" s="64">
        <v>33451</v>
      </c>
      <c r="J247" s="65">
        <v>13.5</v>
      </c>
      <c r="P247" s="40"/>
      <c r="Q247" s="64">
        <v>33451</v>
      </c>
      <c r="R247" s="65">
        <v>14.9</v>
      </c>
    </row>
    <row r="248" spans="1:18" ht="13.5" customHeight="1" x14ac:dyDescent="0.25">
      <c r="A248" s="2"/>
      <c r="B248" s="14"/>
      <c r="C248" s="53">
        <f t="shared" si="12"/>
        <v>33786</v>
      </c>
      <c r="D248" s="14">
        <f t="shared" si="13"/>
        <v>1992</v>
      </c>
      <c r="E248" s="38">
        <f t="shared" si="14"/>
        <v>0.151</v>
      </c>
      <c r="F248" s="38">
        <f t="shared" si="15"/>
        <v>0.215</v>
      </c>
      <c r="G248" s="2">
        <v>0</v>
      </c>
      <c r="H248" s="40"/>
      <c r="I248" s="64">
        <v>33482</v>
      </c>
      <c r="J248" s="65">
        <v>13.7</v>
      </c>
      <c r="P248" s="40"/>
      <c r="Q248" s="64">
        <v>33482</v>
      </c>
      <c r="R248" s="65">
        <v>15</v>
      </c>
    </row>
    <row r="249" spans="1:18" ht="13.5" customHeight="1" x14ac:dyDescent="0.25">
      <c r="A249" s="2"/>
      <c r="B249" s="14"/>
      <c r="C249" s="53">
        <f t="shared" si="12"/>
        <v>33817</v>
      </c>
      <c r="D249" s="14">
        <f t="shared" si="13"/>
        <v>1992</v>
      </c>
      <c r="E249" s="38">
        <f t="shared" si="14"/>
        <v>0.153</v>
      </c>
      <c r="F249" s="38">
        <f t="shared" si="15"/>
        <v>0.21</v>
      </c>
      <c r="G249" s="2">
        <v>0</v>
      </c>
      <c r="H249" s="40"/>
      <c r="I249" s="64">
        <v>33512</v>
      </c>
      <c r="J249" s="65">
        <v>13.9</v>
      </c>
      <c r="P249" s="40"/>
      <c r="Q249" s="64">
        <v>33512</v>
      </c>
      <c r="R249" s="65">
        <v>15.8</v>
      </c>
    </row>
    <row r="250" spans="1:18" ht="13.5" customHeight="1" x14ac:dyDescent="0.25">
      <c r="A250" s="2"/>
      <c r="B250" s="14"/>
      <c r="C250" s="53">
        <f t="shared" si="12"/>
        <v>33848</v>
      </c>
      <c r="D250" s="14">
        <f t="shared" si="13"/>
        <v>1992</v>
      </c>
      <c r="E250" s="38">
        <f t="shared" si="14"/>
        <v>0.14199999999999999</v>
      </c>
      <c r="F250" s="38">
        <f t="shared" si="15"/>
        <v>0.215</v>
      </c>
      <c r="G250" s="2">
        <v>0</v>
      </c>
      <c r="H250" s="40"/>
      <c r="I250" s="64">
        <v>33543</v>
      </c>
      <c r="J250" s="65">
        <v>15.4</v>
      </c>
      <c r="P250" s="40"/>
      <c r="Q250" s="64">
        <v>33543</v>
      </c>
      <c r="R250" s="65">
        <v>15</v>
      </c>
    </row>
    <row r="251" spans="1:18" ht="13.5" customHeight="1" x14ac:dyDescent="0.25">
      <c r="A251" s="2"/>
      <c r="B251" s="14"/>
      <c r="C251" s="53">
        <f t="shared" si="12"/>
        <v>33878</v>
      </c>
      <c r="D251" s="14">
        <f t="shared" si="13"/>
        <v>1992</v>
      </c>
      <c r="E251" s="38">
        <f t="shared" si="14"/>
        <v>0.13800000000000001</v>
      </c>
      <c r="F251" s="38">
        <f t="shared" si="15"/>
        <v>0.23100000000000001</v>
      </c>
      <c r="G251" s="2">
        <v>0</v>
      </c>
      <c r="H251" s="40"/>
      <c r="I251" s="64">
        <v>33573</v>
      </c>
      <c r="J251" s="65">
        <v>16.399999999999999</v>
      </c>
      <c r="P251" s="40"/>
      <c r="Q251" s="64">
        <v>33573</v>
      </c>
      <c r="R251" s="65">
        <v>15.1</v>
      </c>
    </row>
    <row r="252" spans="1:18" ht="13.5" customHeight="1" x14ac:dyDescent="0.25">
      <c r="A252" s="2"/>
      <c r="B252" s="14"/>
      <c r="C252" s="53">
        <f t="shared" si="12"/>
        <v>33909</v>
      </c>
      <c r="D252" s="14">
        <f t="shared" si="13"/>
        <v>1992</v>
      </c>
      <c r="E252" s="38">
        <f t="shared" si="14"/>
        <v>0.14599999999999999</v>
      </c>
      <c r="F252" s="38">
        <f t="shared" si="15"/>
        <v>0.20699999999999999</v>
      </c>
      <c r="G252" s="2">
        <v>0</v>
      </c>
      <c r="H252" s="40"/>
      <c r="I252" s="64">
        <v>33604</v>
      </c>
      <c r="J252" s="65">
        <v>17.5</v>
      </c>
      <c r="P252" s="40"/>
      <c r="Q252" s="64">
        <v>33604</v>
      </c>
      <c r="R252" s="65">
        <v>15.5</v>
      </c>
    </row>
    <row r="253" spans="1:18" ht="13.5" customHeight="1" x14ac:dyDescent="0.25">
      <c r="A253" s="2"/>
      <c r="B253" s="14"/>
      <c r="C253" s="53">
        <f t="shared" si="12"/>
        <v>33939</v>
      </c>
      <c r="D253" s="14">
        <f t="shared" si="13"/>
        <v>1992</v>
      </c>
      <c r="E253" s="38">
        <f t="shared" si="14"/>
        <v>0.16600000000000001</v>
      </c>
      <c r="F253" s="38">
        <f t="shared" si="15"/>
        <v>0.214</v>
      </c>
      <c r="G253" s="2">
        <v>0</v>
      </c>
      <c r="H253" s="40"/>
      <c r="I253" s="64">
        <v>33635</v>
      </c>
      <c r="J253" s="65">
        <v>18.100000000000001</v>
      </c>
      <c r="P253" s="40"/>
      <c r="Q253" s="64">
        <v>33635</v>
      </c>
      <c r="R253" s="65">
        <v>15.7</v>
      </c>
    </row>
    <row r="254" spans="1:18" ht="13.5" customHeight="1" x14ac:dyDescent="0.25">
      <c r="A254" s="2"/>
      <c r="B254" s="14"/>
      <c r="C254" s="53">
        <f t="shared" si="12"/>
        <v>33970</v>
      </c>
      <c r="D254" s="14">
        <f t="shared" si="13"/>
        <v>1993</v>
      </c>
      <c r="E254" s="38">
        <f t="shared" si="14"/>
        <v>0.14800000000000002</v>
      </c>
      <c r="F254" s="38">
        <f t="shared" si="15"/>
        <v>0.21199999999999999</v>
      </c>
      <c r="G254" s="2">
        <v>0</v>
      </c>
      <c r="H254" s="40"/>
      <c r="I254" s="64">
        <v>33664</v>
      </c>
      <c r="J254" s="65">
        <v>18.8</v>
      </c>
      <c r="P254" s="40"/>
      <c r="Q254" s="64">
        <v>33664</v>
      </c>
      <c r="R254" s="65">
        <v>15.1</v>
      </c>
    </row>
    <row r="255" spans="1:18" ht="13.5" customHeight="1" x14ac:dyDescent="0.25">
      <c r="A255" s="2"/>
      <c r="B255" s="14"/>
      <c r="C255" s="53">
        <f t="shared" si="12"/>
        <v>34001</v>
      </c>
      <c r="D255" s="14">
        <f t="shared" si="13"/>
        <v>1993</v>
      </c>
      <c r="E255" s="38">
        <f t="shared" si="14"/>
        <v>0.13900000000000001</v>
      </c>
      <c r="F255" s="38">
        <f t="shared" si="15"/>
        <v>0.20699999999999999</v>
      </c>
      <c r="G255" s="2">
        <v>0</v>
      </c>
      <c r="H255" s="40"/>
      <c r="I255" s="64">
        <v>33695</v>
      </c>
      <c r="J255" s="65">
        <v>18.899999999999999</v>
      </c>
      <c r="P255" s="40"/>
      <c r="Q255" s="64">
        <v>33695</v>
      </c>
      <c r="R255" s="65">
        <v>14.9</v>
      </c>
    </row>
    <row r="256" spans="1:18" ht="13.5" customHeight="1" x14ac:dyDescent="0.25">
      <c r="A256" s="2"/>
      <c r="B256" s="14"/>
      <c r="C256" s="53">
        <f t="shared" si="12"/>
        <v>34029</v>
      </c>
      <c r="D256" s="14">
        <f t="shared" si="13"/>
        <v>1993</v>
      </c>
      <c r="E256" s="38">
        <f t="shared" si="14"/>
        <v>0.14499999999999999</v>
      </c>
      <c r="F256" s="38">
        <f t="shared" si="15"/>
        <v>0.2</v>
      </c>
      <c r="G256" s="2">
        <v>0</v>
      </c>
      <c r="H256" s="40"/>
      <c r="I256" s="64">
        <v>33725</v>
      </c>
      <c r="J256" s="65">
        <v>20.6</v>
      </c>
      <c r="P256" s="40"/>
      <c r="Q256" s="64">
        <v>33725</v>
      </c>
      <c r="R256" s="65">
        <v>15.1</v>
      </c>
    </row>
    <row r="257" spans="1:18" ht="13.5" customHeight="1" x14ac:dyDescent="0.25">
      <c r="A257" s="2"/>
      <c r="B257" s="14"/>
      <c r="C257" s="53">
        <f t="shared" si="12"/>
        <v>34060</v>
      </c>
      <c r="D257" s="14">
        <f t="shared" si="13"/>
        <v>1993</v>
      </c>
      <c r="E257" s="38">
        <f t="shared" si="14"/>
        <v>0.154</v>
      </c>
      <c r="F257" s="38">
        <f t="shared" si="15"/>
        <v>0.182</v>
      </c>
      <c r="G257" s="2">
        <v>0</v>
      </c>
      <c r="H257" s="40"/>
      <c r="I257" s="64">
        <v>33756</v>
      </c>
      <c r="J257" s="65">
        <v>21.3</v>
      </c>
      <c r="P257" s="40"/>
      <c r="Q257" s="64">
        <v>33756</v>
      </c>
      <c r="R257" s="65">
        <v>15.9</v>
      </c>
    </row>
    <row r="258" spans="1:18" ht="13.5" customHeight="1" x14ac:dyDescent="0.25">
      <c r="A258" s="2"/>
      <c r="B258" s="14"/>
      <c r="C258" s="53">
        <f t="shared" ref="C258:C321" si="16">I268</f>
        <v>34090</v>
      </c>
      <c r="D258" s="14">
        <f t="shared" ref="D258:D321" si="17">YEAR(C258)</f>
        <v>1993</v>
      </c>
      <c r="E258" s="38">
        <f t="shared" ref="E258:E321" si="18">R268/100</f>
        <v>0.14599999999999999</v>
      </c>
      <c r="F258" s="38">
        <f t="shared" ref="F258:F321" si="19">J268/100</f>
        <v>0.19600000000000001</v>
      </c>
      <c r="G258" s="2">
        <v>0</v>
      </c>
      <c r="H258" s="40"/>
      <c r="I258" s="64">
        <v>33786</v>
      </c>
      <c r="J258" s="65">
        <v>21.5</v>
      </c>
      <c r="P258" s="40"/>
      <c r="Q258" s="64">
        <v>33786</v>
      </c>
      <c r="R258" s="65">
        <v>15.1</v>
      </c>
    </row>
    <row r="259" spans="1:18" ht="13.5" customHeight="1" x14ac:dyDescent="0.25">
      <c r="A259" s="2"/>
      <c r="B259" s="14"/>
      <c r="C259" s="53">
        <f t="shared" si="16"/>
        <v>34121</v>
      </c>
      <c r="D259" s="14">
        <f t="shared" si="17"/>
        <v>1993</v>
      </c>
      <c r="E259" s="38">
        <f t="shared" si="18"/>
        <v>0.14800000000000002</v>
      </c>
      <c r="F259" s="38">
        <f t="shared" si="19"/>
        <v>0.19500000000000001</v>
      </c>
      <c r="G259" s="2">
        <v>0</v>
      </c>
      <c r="H259" s="40"/>
      <c r="I259" s="64">
        <v>33817</v>
      </c>
      <c r="J259" s="65">
        <v>21</v>
      </c>
      <c r="P259" s="40"/>
      <c r="Q259" s="64">
        <v>33817</v>
      </c>
      <c r="R259" s="65">
        <v>15.3</v>
      </c>
    </row>
    <row r="260" spans="1:18" ht="13.5" customHeight="1" x14ac:dyDescent="0.25">
      <c r="A260" s="2"/>
      <c r="B260" s="14"/>
      <c r="C260" s="53">
        <f t="shared" si="16"/>
        <v>34151</v>
      </c>
      <c r="D260" s="14">
        <f t="shared" si="17"/>
        <v>1993</v>
      </c>
      <c r="E260" s="38">
        <f t="shared" si="18"/>
        <v>0.14300000000000002</v>
      </c>
      <c r="F260" s="38">
        <f t="shared" si="19"/>
        <v>0.19800000000000001</v>
      </c>
      <c r="G260" s="2">
        <v>0</v>
      </c>
      <c r="H260" s="40"/>
      <c r="I260" s="64">
        <v>33848</v>
      </c>
      <c r="J260" s="65">
        <v>21.5</v>
      </c>
      <c r="P260" s="40"/>
      <c r="Q260" s="64">
        <v>33848</v>
      </c>
      <c r="R260" s="65">
        <v>14.2</v>
      </c>
    </row>
    <row r="261" spans="1:18" ht="13.5" customHeight="1" x14ac:dyDescent="0.25">
      <c r="A261" s="2"/>
      <c r="B261" s="14"/>
      <c r="C261" s="53">
        <f t="shared" si="16"/>
        <v>34182</v>
      </c>
      <c r="D261" s="14">
        <f t="shared" si="17"/>
        <v>1993</v>
      </c>
      <c r="E261" s="38">
        <f t="shared" si="18"/>
        <v>0.14300000000000002</v>
      </c>
      <c r="F261" s="38">
        <f t="shared" si="19"/>
        <v>0.20100000000000001</v>
      </c>
      <c r="G261" s="2">
        <v>0</v>
      </c>
      <c r="H261" s="40"/>
      <c r="I261" s="64">
        <v>33878</v>
      </c>
      <c r="J261" s="65">
        <v>23.1</v>
      </c>
      <c r="P261" s="40"/>
      <c r="Q261" s="64">
        <v>33878</v>
      </c>
      <c r="R261" s="65">
        <v>13.8</v>
      </c>
    </row>
    <row r="262" spans="1:18" ht="13.5" customHeight="1" x14ac:dyDescent="0.25">
      <c r="A262" s="2"/>
      <c r="B262" s="14"/>
      <c r="C262" s="53">
        <f t="shared" si="16"/>
        <v>34213</v>
      </c>
      <c r="D262" s="14">
        <f t="shared" si="17"/>
        <v>1993</v>
      </c>
      <c r="E262" s="38">
        <f t="shared" si="18"/>
        <v>0.14800000000000002</v>
      </c>
      <c r="F262" s="38">
        <f t="shared" si="19"/>
        <v>0.20199999999999999</v>
      </c>
      <c r="G262" s="2">
        <v>0</v>
      </c>
      <c r="H262" s="40"/>
      <c r="I262" s="64">
        <v>33909</v>
      </c>
      <c r="J262" s="65">
        <v>20.7</v>
      </c>
      <c r="P262" s="40"/>
      <c r="Q262" s="64">
        <v>33909</v>
      </c>
      <c r="R262" s="65">
        <v>14.6</v>
      </c>
    </row>
    <row r="263" spans="1:18" ht="13.5" customHeight="1" x14ac:dyDescent="0.25">
      <c r="A263" s="2"/>
      <c r="B263" s="14"/>
      <c r="C263" s="53">
        <f t="shared" si="16"/>
        <v>34243</v>
      </c>
      <c r="D263" s="14">
        <f t="shared" si="17"/>
        <v>1993</v>
      </c>
      <c r="E263" s="38">
        <f t="shared" si="18"/>
        <v>0.13699999999999998</v>
      </c>
      <c r="F263" s="38">
        <f t="shared" si="19"/>
        <v>0.20399999999999999</v>
      </c>
      <c r="G263" s="2">
        <v>0</v>
      </c>
      <c r="H263" s="40"/>
      <c r="I263" s="64">
        <v>33939</v>
      </c>
      <c r="J263" s="65">
        <v>21.4</v>
      </c>
      <c r="P263" s="40"/>
      <c r="Q263" s="64">
        <v>33939</v>
      </c>
      <c r="R263" s="65">
        <v>16.600000000000001</v>
      </c>
    </row>
    <row r="264" spans="1:18" ht="13.5" customHeight="1" x14ac:dyDescent="0.25">
      <c r="A264" s="2"/>
      <c r="B264" s="14"/>
      <c r="C264" s="53">
        <f t="shared" si="16"/>
        <v>34274</v>
      </c>
      <c r="D264" s="14">
        <f t="shared" si="17"/>
        <v>1993</v>
      </c>
      <c r="E264" s="38">
        <f t="shared" si="18"/>
        <v>0.13800000000000001</v>
      </c>
      <c r="F264" s="38">
        <f t="shared" si="19"/>
        <v>0.21</v>
      </c>
      <c r="G264" s="2">
        <v>0</v>
      </c>
      <c r="H264" s="40"/>
      <c r="I264" s="64">
        <v>33970</v>
      </c>
      <c r="J264" s="65">
        <v>21.2</v>
      </c>
      <c r="P264" s="40"/>
      <c r="Q264" s="64">
        <v>33970</v>
      </c>
      <c r="R264" s="65">
        <v>14.8</v>
      </c>
    </row>
    <row r="265" spans="1:18" ht="13.5" customHeight="1" x14ac:dyDescent="0.25">
      <c r="A265" s="2"/>
      <c r="B265" s="14"/>
      <c r="C265" s="53">
        <f t="shared" si="16"/>
        <v>34304</v>
      </c>
      <c r="D265" s="14">
        <f t="shared" si="17"/>
        <v>1993</v>
      </c>
      <c r="E265" s="38">
        <f t="shared" si="18"/>
        <v>0.13800000000000001</v>
      </c>
      <c r="F265" s="38">
        <f t="shared" si="19"/>
        <v>0.20800000000000002</v>
      </c>
      <c r="G265" s="2">
        <v>0</v>
      </c>
      <c r="H265" s="40"/>
      <c r="I265" s="64">
        <v>34001</v>
      </c>
      <c r="J265" s="65">
        <v>20.7</v>
      </c>
      <c r="P265" s="40"/>
      <c r="Q265" s="64">
        <v>34001</v>
      </c>
      <c r="R265" s="65">
        <v>13.9</v>
      </c>
    </row>
    <row r="266" spans="1:18" ht="13.5" customHeight="1" x14ac:dyDescent="0.25">
      <c r="A266" s="2"/>
      <c r="B266" s="14"/>
      <c r="C266" s="53">
        <f t="shared" si="16"/>
        <v>34335</v>
      </c>
      <c r="D266" s="14">
        <f t="shared" si="17"/>
        <v>1994</v>
      </c>
      <c r="E266" s="38">
        <f t="shared" si="18"/>
        <v>0.154</v>
      </c>
      <c r="F266" s="38">
        <f t="shared" si="19"/>
        <v>0.20100000000000001</v>
      </c>
      <c r="G266" s="2">
        <v>0</v>
      </c>
      <c r="H266" s="40"/>
      <c r="I266" s="64">
        <v>34029</v>
      </c>
      <c r="J266" s="65">
        <v>20</v>
      </c>
      <c r="P266" s="40"/>
      <c r="Q266" s="64">
        <v>34029</v>
      </c>
      <c r="R266" s="65">
        <v>14.5</v>
      </c>
    </row>
    <row r="267" spans="1:18" ht="13.5" customHeight="1" x14ac:dyDescent="0.25">
      <c r="A267" s="2"/>
      <c r="B267" s="14"/>
      <c r="C267" s="53">
        <f t="shared" si="16"/>
        <v>34366</v>
      </c>
      <c r="D267" s="14">
        <f t="shared" si="17"/>
        <v>1994</v>
      </c>
      <c r="E267" s="38">
        <f t="shared" si="18"/>
        <v>0.16</v>
      </c>
      <c r="F267" s="38">
        <f t="shared" si="19"/>
        <v>0.20699999999999999</v>
      </c>
      <c r="G267" s="2">
        <v>0</v>
      </c>
      <c r="H267" s="40"/>
      <c r="I267" s="64">
        <v>34060</v>
      </c>
      <c r="J267" s="65">
        <v>18.2</v>
      </c>
      <c r="P267" s="40"/>
      <c r="Q267" s="64">
        <v>34060</v>
      </c>
      <c r="R267" s="65">
        <v>15.4</v>
      </c>
    </row>
    <row r="268" spans="1:18" ht="13.5" customHeight="1" x14ac:dyDescent="0.25">
      <c r="A268" s="2"/>
      <c r="B268" s="14"/>
      <c r="C268" s="53">
        <f t="shared" si="16"/>
        <v>34394</v>
      </c>
      <c r="D268" s="14">
        <f t="shared" si="17"/>
        <v>1994</v>
      </c>
      <c r="E268" s="38">
        <f t="shared" si="18"/>
        <v>0.152</v>
      </c>
      <c r="F268" s="38">
        <f t="shared" si="19"/>
        <v>0.21199999999999999</v>
      </c>
      <c r="G268" s="2">
        <v>0</v>
      </c>
      <c r="H268" s="40"/>
      <c r="I268" s="64">
        <v>34090</v>
      </c>
      <c r="J268" s="65">
        <v>19.600000000000001</v>
      </c>
      <c r="P268" s="40"/>
      <c r="Q268" s="64">
        <v>34090</v>
      </c>
      <c r="R268" s="65">
        <v>14.6</v>
      </c>
    </row>
    <row r="269" spans="1:18" ht="13.5" customHeight="1" x14ac:dyDescent="0.25">
      <c r="A269" s="2"/>
      <c r="B269" s="14"/>
      <c r="C269" s="53">
        <f t="shared" si="16"/>
        <v>34425</v>
      </c>
      <c r="D269" s="14">
        <f t="shared" si="17"/>
        <v>1994</v>
      </c>
      <c r="E269" s="38">
        <f t="shared" si="18"/>
        <v>0.14300000000000002</v>
      </c>
      <c r="F269" s="38">
        <f t="shared" si="19"/>
        <v>0.21299999999999999</v>
      </c>
      <c r="G269" s="2">
        <v>0</v>
      </c>
      <c r="H269" s="40"/>
      <c r="I269" s="64">
        <v>34121</v>
      </c>
      <c r="J269" s="65">
        <v>19.5</v>
      </c>
      <c r="P269" s="40"/>
      <c r="Q269" s="64">
        <v>34121</v>
      </c>
      <c r="R269" s="65">
        <v>14.8</v>
      </c>
    </row>
    <row r="270" spans="1:18" ht="13.5" customHeight="1" x14ac:dyDescent="0.25">
      <c r="A270" s="2"/>
      <c r="B270" s="14"/>
      <c r="C270" s="53">
        <f t="shared" si="16"/>
        <v>34455</v>
      </c>
      <c r="D270" s="14">
        <f t="shared" si="17"/>
        <v>1994</v>
      </c>
      <c r="E270" s="38">
        <f t="shared" si="18"/>
        <v>0.14300000000000002</v>
      </c>
      <c r="F270" s="38">
        <f t="shared" si="19"/>
        <v>0.21299999999999999</v>
      </c>
      <c r="G270" s="2">
        <v>0</v>
      </c>
      <c r="H270" s="40"/>
      <c r="I270" s="64">
        <v>34151</v>
      </c>
      <c r="J270" s="65">
        <v>19.8</v>
      </c>
      <c r="P270" s="40"/>
      <c r="Q270" s="64">
        <v>34151</v>
      </c>
      <c r="R270" s="65">
        <v>14.3</v>
      </c>
    </row>
    <row r="271" spans="1:18" ht="13.5" customHeight="1" x14ac:dyDescent="0.25">
      <c r="A271" s="2"/>
      <c r="B271" s="14"/>
      <c r="C271" s="53">
        <f t="shared" si="16"/>
        <v>34486</v>
      </c>
      <c r="D271" s="14">
        <f t="shared" si="17"/>
        <v>1994</v>
      </c>
      <c r="E271" s="38">
        <f t="shared" si="18"/>
        <v>0.14499999999999999</v>
      </c>
      <c r="F271" s="38">
        <f t="shared" si="19"/>
        <v>0.19899999999999998</v>
      </c>
      <c r="G271" s="2">
        <v>0</v>
      </c>
      <c r="H271" s="40"/>
      <c r="I271" s="64">
        <v>34182</v>
      </c>
      <c r="J271" s="65">
        <v>20.100000000000001</v>
      </c>
      <c r="P271" s="40"/>
      <c r="Q271" s="64">
        <v>34182</v>
      </c>
      <c r="R271" s="65">
        <v>14.3</v>
      </c>
    </row>
    <row r="272" spans="1:18" ht="13.5" customHeight="1" x14ac:dyDescent="0.25">
      <c r="A272" s="2"/>
      <c r="B272" s="14"/>
      <c r="C272" s="53">
        <f t="shared" si="16"/>
        <v>34516</v>
      </c>
      <c r="D272" s="14">
        <f t="shared" si="17"/>
        <v>1994</v>
      </c>
      <c r="E272" s="38">
        <f t="shared" si="18"/>
        <v>0.158</v>
      </c>
      <c r="F272" s="38">
        <f t="shared" si="19"/>
        <v>0.19600000000000001</v>
      </c>
      <c r="G272" s="2">
        <v>0</v>
      </c>
      <c r="H272" s="40"/>
      <c r="I272" s="64">
        <v>34213</v>
      </c>
      <c r="J272" s="65">
        <v>20.2</v>
      </c>
      <c r="P272" s="40"/>
      <c r="Q272" s="64">
        <v>34213</v>
      </c>
      <c r="R272" s="65">
        <v>14.8</v>
      </c>
    </row>
    <row r="273" spans="1:18" ht="13.5" customHeight="1" x14ac:dyDescent="0.25">
      <c r="A273" s="2"/>
      <c r="B273" s="14"/>
      <c r="C273" s="53">
        <f t="shared" si="16"/>
        <v>34547</v>
      </c>
      <c r="D273" s="14">
        <f t="shared" si="17"/>
        <v>1994</v>
      </c>
      <c r="E273" s="38">
        <f t="shared" si="18"/>
        <v>0.14800000000000002</v>
      </c>
      <c r="F273" s="38">
        <f t="shared" si="19"/>
        <v>0.19600000000000001</v>
      </c>
      <c r="G273" s="2">
        <v>0</v>
      </c>
      <c r="H273" s="40"/>
      <c r="I273" s="64">
        <v>34243</v>
      </c>
      <c r="J273" s="65">
        <v>20.399999999999999</v>
      </c>
      <c r="P273" s="40"/>
      <c r="Q273" s="64">
        <v>34243</v>
      </c>
      <c r="R273" s="65">
        <v>13.7</v>
      </c>
    </row>
    <row r="274" spans="1:18" ht="13.5" customHeight="1" x14ac:dyDescent="0.25">
      <c r="A274" s="2"/>
      <c r="B274" s="14"/>
      <c r="C274" s="53">
        <f t="shared" si="16"/>
        <v>34578</v>
      </c>
      <c r="D274" s="14">
        <f t="shared" si="17"/>
        <v>1994</v>
      </c>
      <c r="E274" s="38">
        <f t="shared" si="18"/>
        <v>0.156</v>
      </c>
      <c r="F274" s="38">
        <f t="shared" si="19"/>
        <v>0.2</v>
      </c>
      <c r="G274" s="2">
        <v>0</v>
      </c>
      <c r="H274" s="40"/>
      <c r="I274" s="64">
        <v>34274</v>
      </c>
      <c r="J274" s="65">
        <v>21</v>
      </c>
      <c r="P274" s="40"/>
      <c r="Q274" s="64">
        <v>34274</v>
      </c>
      <c r="R274" s="65">
        <v>13.8</v>
      </c>
    </row>
    <row r="275" spans="1:18" ht="13.5" customHeight="1" x14ac:dyDescent="0.25">
      <c r="A275" s="2"/>
      <c r="B275" s="14"/>
      <c r="C275" s="53">
        <f t="shared" si="16"/>
        <v>34608</v>
      </c>
      <c r="D275" s="14">
        <f t="shared" si="17"/>
        <v>1994</v>
      </c>
      <c r="E275" s="38">
        <f t="shared" si="18"/>
        <v>0.17800000000000002</v>
      </c>
      <c r="F275" s="38">
        <f t="shared" si="19"/>
        <v>0.20800000000000002</v>
      </c>
      <c r="G275" s="2">
        <v>0</v>
      </c>
      <c r="H275" s="40"/>
      <c r="I275" s="64">
        <v>34304</v>
      </c>
      <c r="J275" s="65">
        <v>20.8</v>
      </c>
      <c r="P275" s="40"/>
      <c r="Q275" s="64">
        <v>34304</v>
      </c>
      <c r="R275" s="65">
        <v>13.8</v>
      </c>
    </row>
    <row r="276" spans="1:18" ht="13.5" customHeight="1" x14ac:dyDescent="0.25">
      <c r="A276" s="2"/>
      <c r="B276" s="14"/>
      <c r="C276" s="53">
        <f t="shared" si="16"/>
        <v>34639</v>
      </c>
      <c r="D276" s="14">
        <f t="shared" si="17"/>
        <v>1994</v>
      </c>
      <c r="E276" s="38">
        <f t="shared" si="18"/>
        <v>0.161</v>
      </c>
      <c r="F276" s="38">
        <f t="shared" si="19"/>
        <v>0.19699999999999998</v>
      </c>
      <c r="G276" s="2">
        <v>0</v>
      </c>
      <c r="H276" s="40"/>
      <c r="I276" s="64">
        <v>34335</v>
      </c>
      <c r="J276" s="65">
        <v>20.100000000000001</v>
      </c>
      <c r="P276" s="40"/>
      <c r="Q276" s="64">
        <v>34335</v>
      </c>
      <c r="R276" s="65">
        <v>15.4</v>
      </c>
    </row>
    <row r="277" spans="1:18" ht="13.5" customHeight="1" x14ac:dyDescent="0.25">
      <c r="A277" s="2"/>
      <c r="B277" s="14"/>
      <c r="C277" s="53">
        <f t="shared" si="16"/>
        <v>34669</v>
      </c>
      <c r="D277" s="14">
        <f t="shared" si="17"/>
        <v>1994</v>
      </c>
      <c r="E277" s="38">
        <f t="shared" si="18"/>
        <v>0.155</v>
      </c>
      <c r="F277" s="38">
        <f t="shared" si="19"/>
        <v>0.18899999999999997</v>
      </c>
      <c r="G277" s="2">
        <v>0</v>
      </c>
      <c r="H277" s="40"/>
      <c r="I277" s="64">
        <v>34366</v>
      </c>
      <c r="J277" s="65">
        <v>20.7</v>
      </c>
      <c r="P277" s="40"/>
      <c r="Q277" s="64">
        <v>34366</v>
      </c>
      <c r="R277" s="65">
        <v>16</v>
      </c>
    </row>
    <row r="278" spans="1:18" ht="13.5" customHeight="1" x14ac:dyDescent="0.25">
      <c r="A278" s="2"/>
      <c r="B278" s="14"/>
      <c r="C278" s="53">
        <f t="shared" si="16"/>
        <v>34700</v>
      </c>
      <c r="D278" s="14">
        <f t="shared" si="17"/>
        <v>1995</v>
      </c>
      <c r="E278" s="38">
        <f t="shared" si="18"/>
        <v>0.14400000000000002</v>
      </c>
      <c r="F278" s="38">
        <f t="shared" si="19"/>
        <v>0.183</v>
      </c>
      <c r="G278" s="2">
        <v>0</v>
      </c>
      <c r="H278" s="40"/>
      <c r="I278" s="64">
        <v>34394</v>
      </c>
      <c r="J278" s="65">
        <v>21.2</v>
      </c>
      <c r="P278" s="40"/>
      <c r="Q278" s="64">
        <v>34394</v>
      </c>
      <c r="R278" s="65">
        <v>15.2</v>
      </c>
    </row>
    <row r="279" spans="1:18" ht="13.5" customHeight="1" x14ac:dyDescent="0.25">
      <c r="A279" s="2"/>
      <c r="B279" s="14"/>
      <c r="C279" s="53">
        <f t="shared" si="16"/>
        <v>34731</v>
      </c>
      <c r="D279" s="14">
        <f t="shared" si="17"/>
        <v>1995</v>
      </c>
      <c r="E279" s="38">
        <f t="shared" si="18"/>
        <v>0.157</v>
      </c>
      <c r="F279" s="38">
        <f t="shared" si="19"/>
        <v>0.17199999999999999</v>
      </c>
      <c r="G279" s="2">
        <v>0</v>
      </c>
      <c r="H279" s="40"/>
      <c r="I279" s="64">
        <v>34425</v>
      </c>
      <c r="J279" s="65">
        <v>21.3</v>
      </c>
      <c r="P279" s="40"/>
      <c r="Q279" s="64">
        <v>34425</v>
      </c>
      <c r="R279" s="65">
        <v>14.3</v>
      </c>
    </row>
    <row r="280" spans="1:18" ht="13.5" customHeight="1" x14ac:dyDescent="0.25">
      <c r="A280" s="2"/>
      <c r="B280" s="14"/>
      <c r="C280" s="53">
        <f t="shared" si="16"/>
        <v>34759</v>
      </c>
      <c r="D280" s="14">
        <f t="shared" si="17"/>
        <v>1995</v>
      </c>
      <c r="E280" s="38">
        <f t="shared" si="18"/>
        <v>0.13300000000000001</v>
      </c>
      <c r="F280" s="38">
        <f t="shared" si="19"/>
        <v>0.188</v>
      </c>
      <c r="G280" s="2">
        <v>0</v>
      </c>
      <c r="H280" s="40"/>
      <c r="I280" s="64">
        <v>34455</v>
      </c>
      <c r="J280" s="65">
        <v>21.3</v>
      </c>
      <c r="P280" s="40"/>
      <c r="Q280" s="64">
        <v>34455</v>
      </c>
      <c r="R280" s="65">
        <v>14.3</v>
      </c>
    </row>
    <row r="281" spans="1:18" ht="13.5" customHeight="1" x14ac:dyDescent="0.25">
      <c r="A281" s="2"/>
      <c r="B281" s="14"/>
      <c r="C281" s="53">
        <f t="shared" si="16"/>
        <v>34790</v>
      </c>
      <c r="D281" s="14">
        <f t="shared" si="17"/>
        <v>1995</v>
      </c>
      <c r="E281" s="38">
        <f t="shared" si="18"/>
        <v>0.14000000000000001</v>
      </c>
      <c r="F281" s="38">
        <f t="shared" si="19"/>
        <v>0.187</v>
      </c>
      <c r="G281" s="2">
        <v>0</v>
      </c>
      <c r="H281" s="40"/>
      <c r="I281" s="64">
        <v>34486</v>
      </c>
      <c r="J281" s="65">
        <v>19.899999999999999</v>
      </c>
      <c r="P281" s="40"/>
      <c r="Q281" s="64">
        <v>34486</v>
      </c>
      <c r="R281" s="65">
        <v>14.5</v>
      </c>
    </row>
    <row r="282" spans="1:18" ht="13.5" customHeight="1" x14ac:dyDescent="0.25">
      <c r="A282" s="2"/>
      <c r="B282" s="14"/>
      <c r="C282" s="53">
        <f t="shared" si="16"/>
        <v>34820</v>
      </c>
      <c r="D282" s="14">
        <f t="shared" si="17"/>
        <v>1995</v>
      </c>
      <c r="E282" s="38">
        <f t="shared" si="18"/>
        <v>0.16800000000000001</v>
      </c>
      <c r="F282" s="38">
        <f t="shared" si="19"/>
        <v>0.17499999999999999</v>
      </c>
      <c r="G282" s="2">
        <v>0</v>
      </c>
      <c r="H282" s="40"/>
      <c r="I282" s="64">
        <v>34516</v>
      </c>
      <c r="J282" s="65">
        <v>19.600000000000001</v>
      </c>
      <c r="P282" s="40"/>
      <c r="Q282" s="64">
        <v>34516</v>
      </c>
      <c r="R282" s="65">
        <v>15.8</v>
      </c>
    </row>
    <row r="283" spans="1:18" ht="13.5" customHeight="1" x14ac:dyDescent="0.25">
      <c r="A283" s="2"/>
      <c r="B283" s="14"/>
      <c r="C283" s="53">
        <f t="shared" si="16"/>
        <v>34851</v>
      </c>
      <c r="D283" s="14">
        <f t="shared" si="17"/>
        <v>1995</v>
      </c>
      <c r="E283" s="38">
        <f t="shared" si="18"/>
        <v>0.14000000000000001</v>
      </c>
      <c r="F283" s="38">
        <f t="shared" si="19"/>
        <v>0.16800000000000001</v>
      </c>
      <c r="G283" s="2">
        <v>0</v>
      </c>
      <c r="H283" s="40"/>
      <c r="I283" s="64">
        <v>34547</v>
      </c>
      <c r="J283" s="65">
        <v>19.600000000000001</v>
      </c>
      <c r="P283" s="40"/>
      <c r="Q283" s="64">
        <v>34547</v>
      </c>
      <c r="R283" s="65">
        <v>14.8</v>
      </c>
    </row>
    <row r="284" spans="1:18" ht="13.5" customHeight="1" x14ac:dyDescent="0.25">
      <c r="A284" s="2"/>
      <c r="B284" s="14"/>
      <c r="C284" s="53">
        <f t="shared" si="16"/>
        <v>34881</v>
      </c>
      <c r="D284" s="14">
        <f t="shared" si="17"/>
        <v>1995</v>
      </c>
      <c r="E284" s="38">
        <f t="shared" si="18"/>
        <v>0.14099999999999999</v>
      </c>
      <c r="F284" s="38">
        <f t="shared" si="19"/>
        <v>0.16699999999999998</v>
      </c>
      <c r="G284" s="2">
        <v>0</v>
      </c>
      <c r="H284" s="40"/>
      <c r="I284" s="64">
        <v>34578</v>
      </c>
      <c r="J284" s="65">
        <v>20</v>
      </c>
      <c r="P284" s="40"/>
      <c r="Q284" s="64">
        <v>34578</v>
      </c>
      <c r="R284" s="65">
        <v>15.6</v>
      </c>
    </row>
    <row r="285" spans="1:18" ht="13.5" customHeight="1" x14ac:dyDescent="0.25">
      <c r="A285" s="2"/>
      <c r="B285" s="14"/>
      <c r="C285" s="53">
        <f t="shared" si="16"/>
        <v>34912</v>
      </c>
      <c r="D285" s="14">
        <f t="shared" si="17"/>
        <v>1995</v>
      </c>
      <c r="E285" s="38">
        <f t="shared" si="18"/>
        <v>0.153</v>
      </c>
      <c r="F285" s="38">
        <f t="shared" si="19"/>
        <v>0.16300000000000001</v>
      </c>
      <c r="G285" s="2">
        <v>0</v>
      </c>
      <c r="H285" s="40"/>
      <c r="I285" s="64">
        <v>34608</v>
      </c>
      <c r="J285" s="65">
        <v>20.8</v>
      </c>
      <c r="P285" s="40"/>
      <c r="Q285" s="64">
        <v>34608</v>
      </c>
      <c r="R285" s="65">
        <v>17.8</v>
      </c>
    </row>
    <row r="286" spans="1:18" ht="13.5" customHeight="1" x14ac:dyDescent="0.25">
      <c r="A286" s="2"/>
      <c r="B286" s="14"/>
      <c r="C286" s="53">
        <f t="shared" si="16"/>
        <v>34943</v>
      </c>
      <c r="D286" s="14">
        <f t="shared" si="17"/>
        <v>1995</v>
      </c>
      <c r="E286" s="38">
        <f t="shared" si="18"/>
        <v>0.14000000000000001</v>
      </c>
      <c r="F286" s="38">
        <f t="shared" si="19"/>
        <v>0.16899999999999998</v>
      </c>
      <c r="G286" s="2">
        <v>0</v>
      </c>
      <c r="H286" s="40"/>
      <c r="I286" s="64">
        <v>34639</v>
      </c>
      <c r="J286" s="65">
        <v>19.7</v>
      </c>
      <c r="P286" s="40"/>
      <c r="Q286" s="64">
        <v>34639</v>
      </c>
      <c r="R286" s="65">
        <v>16.100000000000001</v>
      </c>
    </row>
    <row r="287" spans="1:18" ht="13.5" customHeight="1" x14ac:dyDescent="0.25">
      <c r="A287" s="2"/>
      <c r="B287" s="14"/>
      <c r="C287" s="53">
        <f t="shared" si="16"/>
        <v>34973</v>
      </c>
      <c r="D287" s="14">
        <f t="shared" si="17"/>
        <v>1995</v>
      </c>
      <c r="E287" s="38">
        <f t="shared" si="18"/>
        <v>0.14300000000000002</v>
      </c>
      <c r="F287" s="38">
        <f t="shared" si="19"/>
        <v>0.16500000000000001</v>
      </c>
      <c r="G287" s="2">
        <v>0</v>
      </c>
      <c r="H287" s="40"/>
      <c r="I287" s="64">
        <v>34669</v>
      </c>
      <c r="J287" s="65">
        <v>18.899999999999999</v>
      </c>
      <c r="P287" s="40"/>
      <c r="Q287" s="64">
        <v>34669</v>
      </c>
      <c r="R287" s="65">
        <v>15.5</v>
      </c>
    </row>
    <row r="288" spans="1:18" ht="13.5" customHeight="1" x14ac:dyDescent="0.25">
      <c r="A288" s="2"/>
      <c r="B288" s="14"/>
      <c r="C288" s="53">
        <f t="shared" si="16"/>
        <v>35004</v>
      </c>
      <c r="D288" s="14">
        <f t="shared" si="17"/>
        <v>1995</v>
      </c>
      <c r="E288" s="38">
        <f t="shared" si="18"/>
        <v>0.14499999999999999</v>
      </c>
      <c r="F288" s="38">
        <f t="shared" si="19"/>
        <v>0.16699999999999998</v>
      </c>
      <c r="G288" s="2">
        <v>0</v>
      </c>
      <c r="H288" s="40"/>
      <c r="I288" s="64">
        <v>34700</v>
      </c>
      <c r="J288" s="65">
        <v>18.3</v>
      </c>
      <c r="P288" s="40"/>
      <c r="Q288" s="64">
        <v>34700</v>
      </c>
      <c r="R288" s="65">
        <v>14.4</v>
      </c>
    </row>
    <row r="289" spans="1:18" ht="13.5" customHeight="1" x14ac:dyDescent="0.25">
      <c r="A289" s="2"/>
      <c r="B289" s="14"/>
      <c r="C289" s="53">
        <f t="shared" si="16"/>
        <v>35034</v>
      </c>
      <c r="D289" s="14">
        <f t="shared" si="17"/>
        <v>1995</v>
      </c>
      <c r="E289" s="38">
        <f t="shared" si="18"/>
        <v>0.151</v>
      </c>
      <c r="F289" s="38">
        <f t="shared" si="19"/>
        <v>0.16399999999999998</v>
      </c>
      <c r="G289" s="2">
        <v>0</v>
      </c>
      <c r="H289" s="40"/>
      <c r="I289" s="64">
        <v>34731</v>
      </c>
      <c r="J289" s="65">
        <v>17.2</v>
      </c>
      <c r="P289" s="40"/>
      <c r="Q289" s="64">
        <v>34731</v>
      </c>
      <c r="R289" s="65">
        <v>15.7</v>
      </c>
    </row>
    <row r="290" spans="1:18" ht="13.5" customHeight="1" x14ac:dyDescent="0.25">
      <c r="A290" s="2"/>
      <c r="B290" s="14"/>
      <c r="C290" s="53">
        <f t="shared" si="16"/>
        <v>35065</v>
      </c>
      <c r="D290" s="14">
        <f t="shared" si="17"/>
        <v>1996</v>
      </c>
      <c r="E290" s="38">
        <f t="shared" si="18"/>
        <v>0.155</v>
      </c>
      <c r="F290" s="38">
        <f t="shared" si="19"/>
        <v>0.16200000000000001</v>
      </c>
      <c r="G290" s="2">
        <v>0</v>
      </c>
      <c r="H290" s="40"/>
      <c r="I290" s="64">
        <v>34759</v>
      </c>
      <c r="J290" s="65">
        <v>18.8</v>
      </c>
      <c r="P290" s="40"/>
      <c r="Q290" s="64">
        <v>34759</v>
      </c>
      <c r="R290" s="65">
        <v>13.3</v>
      </c>
    </row>
    <row r="291" spans="1:18" ht="13.5" customHeight="1" x14ac:dyDescent="0.25">
      <c r="A291" s="2"/>
      <c r="B291" s="14"/>
      <c r="C291" s="53">
        <f t="shared" si="16"/>
        <v>35096</v>
      </c>
      <c r="D291" s="14">
        <f t="shared" si="17"/>
        <v>1996</v>
      </c>
      <c r="E291" s="38">
        <f t="shared" si="18"/>
        <v>0.152</v>
      </c>
      <c r="F291" s="38">
        <f t="shared" si="19"/>
        <v>0.16500000000000001</v>
      </c>
      <c r="G291" s="2">
        <v>0</v>
      </c>
      <c r="H291" s="40"/>
      <c r="I291" s="64">
        <v>34790</v>
      </c>
      <c r="J291" s="65">
        <v>18.7</v>
      </c>
      <c r="P291" s="40"/>
      <c r="Q291" s="64">
        <v>34790</v>
      </c>
      <c r="R291" s="65">
        <v>14</v>
      </c>
    </row>
    <row r="292" spans="1:18" ht="13.5" customHeight="1" x14ac:dyDescent="0.25">
      <c r="A292" s="2"/>
      <c r="B292" s="14"/>
      <c r="C292" s="53">
        <f t="shared" si="16"/>
        <v>35125</v>
      </c>
      <c r="D292" s="14">
        <f t="shared" si="17"/>
        <v>1996</v>
      </c>
      <c r="E292" s="38">
        <f t="shared" si="18"/>
        <v>0.154</v>
      </c>
      <c r="F292" s="38">
        <f t="shared" si="19"/>
        <v>0.182</v>
      </c>
      <c r="G292" s="2">
        <v>0</v>
      </c>
      <c r="H292" s="40"/>
      <c r="I292" s="64">
        <v>34820</v>
      </c>
      <c r="J292" s="65">
        <v>17.5</v>
      </c>
      <c r="P292" s="40"/>
      <c r="Q292" s="64">
        <v>34820</v>
      </c>
      <c r="R292" s="65">
        <v>16.8</v>
      </c>
    </row>
    <row r="293" spans="1:18" ht="13.5" customHeight="1" x14ac:dyDescent="0.25">
      <c r="A293" s="2"/>
      <c r="B293" s="14"/>
      <c r="C293" s="53">
        <f t="shared" si="16"/>
        <v>35156</v>
      </c>
      <c r="D293" s="14">
        <f t="shared" si="17"/>
        <v>1996</v>
      </c>
      <c r="E293" s="38">
        <f t="shared" si="18"/>
        <v>0.151</v>
      </c>
      <c r="F293" s="38">
        <f t="shared" si="19"/>
        <v>0.183</v>
      </c>
      <c r="G293" s="2">
        <v>0</v>
      </c>
      <c r="H293" s="40"/>
      <c r="I293" s="64">
        <v>34851</v>
      </c>
      <c r="J293" s="65">
        <v>16.8</v>
      </c>
      <c r="P293" s="40"/>
      <c r="Q293" s="64">
        <v>34851</v>
      </c>
      <c r="R293" s="65">
        <v>14</v>
      </c>
    </row>
    <row r="294" spans="1:18" ht="13.5" customHeight="1" x14ac:dyDescent="0.25">
      <c r="A294" s="2"/>
      <c r="B294" s="14"/>
      <c r="C294" s="53">
        <f t="shared" si="16"/>
        <v>35186</v>
      </c>
      <c r="D294" s="14">
        <f t="shared" si="17"/>
        <v>1996</v>
      </c>
      <c r="E294" s="38">
        <f t="shared" si="18"/>
        <v>0.13900000000000001</v>
      </c>
      <c r="F294" s="38">
        <f t="shared" si="19"/>
        <v>0.18100000000000002</v>
      </c>
      <c r="G294" s="2">
        <v>0</v>
      </c>
      <c r="H294" s="40"/>
      <c r="I294" s="64">
        <v>34881</v>
      </c>
      <c r="J294" s="65">
        <v>16.7</v>
      </c>
      <c r="P294" s="40"/>
      <c r="Q294" s="64">
        <v>34881</v>
      </c>
      <c r="R294" s="65">
        <v>14.1</v>
      </c>
    </row>
    <row r="295" spans="1:18" ht="13.5" customHeight="1" x14ac:dyDescent="0.25">
      <c r="A295" s="2"/>
      <c r="B295" s="14"/>
      <c r="C295" s="53">
        <f t="shared" si="16"/>
        <v>35217</v>
      </c>
      <c r="D295" s="14">
        <f t="shared" si="17"/>
        <v>1996</v>
      </c>
      <c r="E295" s="38">
        <f t="shared" si="18"/>
        <v>0.13900000000000001</v>
      </c>
      <c r="F295" s="38">
        <f t="shared" si="19"/>
        <v>0.19399999999999998</v>
      </c>
      <c r="G295" s="2">
        <v>0</v>
      </c>
      <c r="H295" s="40"/>
      <c r="I295" s="64">
        <v>34912</v>
      </c>
      <c r="J295" s="65">
        <v>16.3</v>
      </c>
      <c r="P295" s="40"/>
      <c r="Q295" s="64">
        <v>34912</v>
      </c>
      <c r="R295" s="65">
        <v>15.3</v>
      </c>
    </row>
    <row r="296" spans="1:18" ht="13.5" customHeight="1" x14ac:dyDescent="0.25">
      <c r="A296" s="2"/>
      <c r="B296" s="14"/>
      <c r="C296" s="53">
        <f t="shared" si="16"/>
        <v>35247</v>
      </c>
      <c r="D296" s="14">
        <f t="shared" si="17"/>
        <v>1996</v>
      </c>
      <c r="E296" s="38">
        <f t="shared" si="18"/>
        <v>0.13200000000000001</v>
      </c>
      <c r="F296" s="38">
        <f t="shared" si="19"/>
        <v>0.183</v>
      </c>
      <c r="G296" s="2">
        <v>0</v>
      </c>
      <c r="H296" s="40"/>
      <c r="I296" s="64">
        <v>34943</v>
      </c>
      <c r="J296" s="65">
        <v>16.899999999999999</v>
      </c>
      <c r="P296" s="40"/>
      <c r="Q296" s="64">
        <v>34943</v>
      </c>
      <c r="R296" s="65">
        <v>14</v>
      </c>
    </row>
    <row r="297" spans="1:18" ht="13.5" customHeight="1" x14ac:dyDescent="0.25">
      <c r="A297" s="2"/>
      <c r="B297" s="14"/>
      <c r="C297" s="53">
        <f t="shared" si="16"/>
        <v>35278</v>
      </c>
      <c r="D297" s="14">
        <f t="shared" si="17"/>
        <v>1996</v>
      </c>
      <c r="E297" s="38">
        <f t="shared" si="18"/>
        <v>0.14400000000000002</v>
      </c>
      <c r="F297" s="38">
        <f t="shared" si="19"/>
        <v>0.182</v>
      </c>
      <c r="G297" s="2">
        <v>0</v>
      </c>
      <c r="H297" s="40"/>
      <c r="I297" s="64">
        <v>34973</v>
      </c>
      <c r="J297" s="65">
        <v>16.5</v>
      </c>
      <c r="P297" s="40"/>
      <c r="Q297" s="64">
        <v>34973</v>
      </c>
      <c r="R297" s="65">
        <v>14.3</v>
      </c>
    </row>
    <row r="298" spans="1:18" ht="13.5" customHeight="1" x14ac:dyDescent="0.25">
      <c r="A298" s="2"/>
      <c r="B298" s="14"/>
      <c r="C298" s="53">
        <f t="shared" si="16"/>
        <v>35309</v>
      </c>
      <c r="D298" s="14">
        <f t="shared" si="17"/>
        <v>1996</v>
      </c>
      <c r="E298" s="38">
        <f t="shared" si="18"/>
        <v>0.14499999999999999</v>
      </c>
      <c r="F298" s="38">
        <f t="shared" si="19"/>
        <v>0.17399999999999999</v>
      </c>
      <c r="G298" s="2">
        <v>0</v>
      </c>
      <c r="H298" s="40"/>
      <c r="I298" s="64">
        <v>35004</v>
      </c>
      <c r="J298" s="65">
        <v>16.7</v>
      </c>
      <c r="P298" s="40"/>
      <c r="Q298" s="64">
        <v>35004</v>
      </c>
      <c r="R298" s="65">
        <v>14.5</v>
      </c>
    </row>
    <row r="299" spans="1:18" ht="13.5" customHeight="1" x14ac:dyDescent="0.25">
      <c r="A299" s="2"/>
      <c r="B299" s="14"/>
      <c r="C299" s="53">
        <f t="shared" si="16"/>
        <v>35339</v>
      </c>
      <c r="D299" s="14">
        <f t="shared" si="17"/>
        <v>1996</v>
      </c>
      <c r="E299" s="38">
        <f t="shared" si="18"/>
        <v>0.153</v>
      </c>
      <c r="F299" s="38">
        <f t="shared" si="19"/>
        <v>0.16699999999999998</v>
      </c>
      <c r="G299" s="2">
        <v>0</v>
      </c>
      <c r="H299" s="40"/>
      <c r="I299" s="64">
        <v>35034</v>
      </c>
      <c r="J299" s="65">
        <v>16.399999999999999</v>
      </c>
      <c r="P299" s="40"/>
      <c r="Q299" s="64">
        <v>35034</v>
      </c>
      <c r="R299" s="65">
        <v>15.1</v>
      </c>
    </row>
    <row r="300" spans="1:18" ht="13.5" customHeight="1" x14ac:dyDescent="0.25">
      <c r="A300" s="2"/>
      <c r="B300" s="14"/>
      <c r="C300" s="53">
        <f t="shared" si="16"/>
        <v>35370</v>
      </c>
      <c r="D300" s="14">
        <f t="shared" si="17"/>
        <v>1996</v>
      </c>
      <c r="E300" s="38">
        <f t="shared" si="18"/>
        <v>0.13900000000000001</v>
      </c>
      <c r="F300" s="38">
        <f t="shared" si="19"/>
        <v>0.157</v>
      </c>
      <c r="G300" s="2">
        <v>0</v>
      </c>
      <c r="H300" s="40"/>
      <c r="I300" s="64">
        <v>35065</v>
      </c>
      <c r="J300" s="65">
        <v>16.2</v>
      </c>
      <c r="P300" s="40"/>
      <c r="Q300" s="64">
        <v>35065</v>
      </c>
      <c r="R300" s="65">
        <v>15.5</v>
      </c>
    </row>
    <row r="301" spans="1:18" ht="13.5" customHeight="1" x14ac:dyDescent="0.25">
      <c r="A301" s="2"/>
      <c r="B301" s="14"/>
      <c r="C301" s="53">
        <f t="shared" si="16"/>
        <v>35400</v>
      </c>
      <c r="D301" s="14">
        <f t="shared" si="17"/>
        <v>1996</v>
      </c>
      <c r="E301" s="38">
        <f t="shared" si="18"/>
        <v>0.13500000000000001</v>
      </c>
      <c r="F301" s="38">
        <f t="shared" si="19"/>
        <v>0.161</v>
      </c>
      <c r="G301" s="2">
        <v>0</v>
      </c>
      <c r="H301" s="40"/>
      <c r="I301" s="64">
        <v>35096</v>
      </c>
      <c r="J301" s="65">
        <v>16.5</v>
      </c>
      <c r="P301" s="40"/>
      <c r="Q301" s="64">
        <v>35096</v>
      </c>
      <c r="R301" s="65">
        <v>15.2</v>
      </c>
    </row>
    <row r="302" spans="1:18" ht="13.5" customHeight="1" x14ac:dyDescent="0.25">
      <c r="A302" s="2"/>
      <c r="B302" s="14"/>
      <c r="C302" s="53">
        <f t="shared" si="16"/>
        <v>35431</v>
      </c>
      <c r="D302" s="14">
        <f t="shared" si="17"/>
        <v>1997</v>
      </c>
      <c r="E302" s="38">
        <f t="shared" si="18"/>
        <v>0.14199999999999999</v>
      </c>
      <c r="F302" s="38">
        <f t="shared" si="19"/>
        <v>0.161</v>
      </c>
      <c r="G302" s="2">
        <v>0</v>
      </c>
      <c r="H302" s="40"/>
      <c r="I302" s="64">
        <v>35125</v>
      </c>
      <c r="J302" s="65">
        <v>18.2</v>
      </c>
      <c r="P302" s="40"/>
      <c r="Q302" s="64">
        <v>35125</v>
      </c>
      <c r="R302" s="65">
        <v>15.4</v>
      </c>
    </row>
    <row r="303" spans="1:18" ht="13.5" customHeight="1" x14ac:dyDescent="0.25">
      <c r="A303" s="2"/>
      <c r="B303" s="14"/>
      <c r="C303" s="53">
        <f t="shared" si="16"/>
        <v>35462</v>
      </c>
      <c r="D303" s="14">
        <f t="shared" si="17"/>
        <v>1997</v>
      </c>
      <c r="E303" s="38">
        <f t="shared" si="18"/>
        <v>0.14599999999999999</v>
      </c>
      <c r="F303" s="38">
        <f t="shared" si="19"/>
        <v>0.157</v>
      </c>
      <c r="G303" s="2">
        <v>0</v>
      </c>
      <c r="H303" s="40"/>
      <c r="I303" s="64">
        <v>35156</v>
      </c>
      <c r="J303" s="65">
        <v>18.3</v>
      </c>
      <c r="P303" s="40"/>
      <c r="Q303" s="64">
        <v>35156</v>
      </c>
      <c r="R303" s="65">
        <v>15.1</v>
      </c>
    </row>
    <row r="304" spans="1:18" ht="13.5" customHeight="1" x14ac:dyDescent="0.25">
      <c r="A304" s="2"/>
      <c r="B304" s="14"/>
      <c r="C304" s="53">
        <f t="shared" si="16"/>
        <v>35490</v>
      </c>
      <c r="D304" s="14">
        <f t="shared" si="17"/>
        <v>1997</v>
      </c>
      <c r="E304" s="38">
        <f t="shared" si="18"/>
        <v>0.14400000000000002</v>
      </c>
      <c r="F304" s="38">
        <f t="shared" si="19"/>
        <v>0.156</v>
      </c>
      <c r="G304" s="2">
        <v>0</v>
      </c>
      <c r="H304" s="40"/>
      <c r="I304" s="64">
        <v>35186</v>
      </c>
      <c r="J304" s="65">
        <v>18.100000000000001</v>
      </c>
      <c r="P304" s="40"/>
      <c r="Q304" s="64">
        <v>35186</v>
      </c>
      <c r="R304" s="65">
        <v>13.9</v>
      </c>
    </row>
    <row r="305" spans="1:18" ht="13.5" customHeight="1" x14ac:dyDescent="0.25">
      <c r="A305" s="2"/>
      <c r="B305" s="14"/>
      <c r="C305" s="53">
        <f t="shared" si="16"/>
        <v>35521</v>
      </c>
      <c r="D305" s="14">
        <f t="shared" si="17"/>
        <v>1997</v>
      </c>
      <c r="E305" s="38">
        <f t="shared" si="18"/>
        <v>0.157</v>
      </c>
      <c r="F305" s="38">
        <f t="shared" si="19"/>
        <v>0.16200000000000001</v>
      </c>
      <c r="G305" s="2">
        <v>0</v>
      </c>
      <c r="H305" s="40"/>
      <c r="I305" s="64">
        <v>35217</v>
      </c>
      <c r="J305" s="65">
        <v>19.399999999999999</v>
      </c>
      <c r="P305" s="40"/>
      <c r="Q305" s="64">
        <v>35217</v>
      </c>
      <c r="R305" s="65">
        <v>13.9</v>
      </c>
    </row>
    <row r="306" spans="1:18" ht="13.5" customHeight="1" x14ac:dyDescent="0.25">
      <c r="A306" s="2"/>
      <c r="B306" s="14"/>
      <c r="C306" s="53">
        <f t="shared" si="16"/>
        <v>35551</v>
      </c>
      <c r="D306" s="14">
        <f t="shared" si="17"/>
        <v>1997</v>
      </c>
      <c r="E306" s="38">
        <f t="shared" si="18"/>
        <v>0.159</v>
      </c>
      <c r="F306" s="38">
        <f t="shared" si="19"/>
        <v>0.157</v>
      </c>
      <c r="G306" s="2">
        <v>0</v>
      </c>
      <c r="H306" s="40"/>
      <c r="I306" s="64">
        <v>35247</v>
      </c>
      <c r="J306" s="65">
        <v>18.3</v>
      </c>
      <c r="P306" s="40"/>
      <c r="Q306" s="64">
        <v>35247</v>
      </c>
      <c r="R306" s="65">
        <v>13.2</v>
      </c>
    </row>
    <row r="307" spans="1:18" ht="13.5" customHeight="1" x14ac:dyDescent="0.25">
      <c r="A307" s="2"/>
      <c r="B307" s="14"/>
      <c r="C307" s="53">
        <f t="shared" si="16"/>
        <v>35582</v>
      </c>
      <c r="D307" s="14">
        <f t="shared" si="17"/>
        <v>1997</v>
      </c>
      <c r="E307" s="38">
        <f t="shared" si="18"/>
        <v>0.14800000000000002</v>
      </c>
      <c r="F307" s="38">
        <f t="shared" si="19"/>
        <v>0.158</v>
      </c>
      <c r="G307" s="2">
        <v>0</v>
      </c>
      <c r="H307" s="40"/>
      <c r="I307" s="64">
        <v>35278</v>
      </c>
      <c r="J307" s="65">
        <v>18.2</v>
      </c>
      <c r="P307" s="40"/>
      <c r="Q307" s="64">
        <v>35278</v>
      </c>
      <c r="R307" s="65">
        <v>14.4</v>
      </c>
    </row>
    <row r="308" spans="1:18" ht="13.5" customHeight="1" x14ac:dyDescent="0.25">
      <c r="A308" s="2"/>
      <c r="B308" s="14"/>
      <c r="C308" s="53">
        <f t="shared" si="16"/>
        <v>35612</v>
      </c>
      <c r="D308" s="14">
        <f t="shared" si="17"/>
        <v>1997</v>
      </c>
      <c r="E308" s="38">
        <f t="shared" si="18"/>
        <v>0.157</v>
      </c>
      <c r="F308" s="38">
        <f t="shared" si="19"/>
        <v>0.16300000000000001</v>
      </c>
      <c r="G308" s="2">
        <v>0</v>
      </c>
      <c r="H308" s="40"/>
      <c r="I308" s="64">
        <v>35309</v>
      </c>
      <c r="J308" s="65">
        <v>17.399999999999999</v>
      </c>
      <c r="P308" s="40"/>
      <c r="Q308" s="64">
        <v>35309</v>
      </c>
      <c r="R308" s="65">
        <v>14.5</v>
      </c>
    </row>
    <row r="309" spans="1:18" ht="13.5" customHeight="1" x14ac:dyDescent="0.25">
      <c r="A309" s="2"/>
      <c r="B309" s="14"/>
      <c r="C309" s="53">
        <f t="shared" si="16"/>
        <v>35643</v>
      </c>
      <c r="D309" s="14">
        <f t="shared" si="17"/>
        <v>1997</v>
      </c>
      <c r="E309" s="38">
        <f t="shared" si="18"/>
        <v>0.14000000000000001</v>
      </c>
      <c r="F309" s="38">
        <f t="shared" si="19"/>
        <v>0.16200000000000001</v>
      </c>
      <c r="G309" s="2">
        <v>0</v>
      </c>
      <c r="H309" s="40"/>
      <c r="I309" s="64">
        <v>35339</v>
      </c>
      <c r="J309" s="65">
        <v>16.7</v>
      </c>
      <c r="P309" s="40"/>
      <c r="Q309" s="64">
        <v>35339</v>
      </c>
      <c r="R309" s="65">
        <v>15.3</v>
      </c>
    </row>
    <row r="310" spans="1:18" ht="13.5" customHeight="1" x14ac:dyDescent="0.25">
      <c r="A310" s="2"/>
      <c r="B310" s="14"/>
      <c r="C310" s="53">
        <f t="shared" si="16"/>
        <v>35674</v>
      </c>
      <c r="D310" s="14">
        <f t="shared" si="17"/>
        <v>1997</v>
      </c>
      <c r="E310" s="38">
        <f t="shared" si="18"/>
        <v>0.15</v>
      </c>
      <c r="F310" s="38">
        <f t="shared" si="19"/>
        <v>0.16200000000000001</v>
      </c>
      <c r="G310" s="2">
        <v>0</v>
      </c>
      <c r="H310" s="40"/>
      <c r="I310" s="64">
        <v>35370</v>
      </c>
      <c r="J310" s="65">
        <v>15.7</v>
      </c>
      <c r="P310" s="40"/>
      <c r="Q310" s="64">
        <v>35370</v>
      </c>
      <c r="R310" s="65">
        <v>13.9</v>
      </c>
    </row>
    <row r="311" spans="1:18" ht="13.5" customHeight="1" x14ac:dyDescent="0.25">
      <c r="A311" s="2"/>
      <c r="B311" s="14"/>
      <c r="C311" s="53">
        <f t="shared" si="16"/>
        <v>35704</v>
      </c>
      <c r="D311" s="14">
        <f t="shared" si="17"/>
        <v>1997</v>
      </c>
      <c r="E311" s="38">
        <f t="shared" si="18"/>
        <v>0.14099999999999999</v>
      </c>
      <c r="F311" s="38">
        <f t="shared" si="19"/>
        <v>0.16</v>
      </c>
      <c r="G311" s="2">
        <v>0</v>
      </c>
      <c r="H311" s="40"/>
      <c r="I311" s="64">
        <v>35400</v>
      </c>
      <c r="J311" s="65">
        <v>16.100000000000001</v>
      </c>
      <c r="P311" s="40"/>
      <c r="Q311" s="64">
        <v>35400</v>
      </c>
      <c r="R311" s="65">
        <v>13.5</v>
      </c>
    </row>
    <row r="312" spans="1:18" ht="13.5" customHeight="1" x14ac:dyDescent="0.25">
      <c r="A312" s="2"/>
      <c r="B312" s="14"/>
      <c r="C312" s="53">
        <f t="shared" si="16"/>
        <v>35735</v>
      </c>
      <c r="D312" s="14">
        <f t="shared" si="17"/>
        <v>1997</v>
      </c>
      <c r="E312" s="38">
        <f t="shared" si="18"/>
        <v>0.13900000000000001</v>
      </c>
      <c r="F312" s="38">
        <f t="shared" si="19"/>
        <v>0.14800000000000002</v>
      </c>
      <c r="G312" s="2">
        <v>0</v>
      </c>
      <c r="H312" s="40"/>
      <c r="I312" s="64">
        <v>35431</v>
      </c>
      <c r="J312" s="65">
        <v>16.100000000000001</v>
      </c>
      <c r="P312" s="40"/>
      <c r="Q312" s="64">
        <v>35431</v>
      </c>
      <c r="R312" s="65">
        <v>14.2</v>
      </c>
    </row>
    <row r="313" spans="1:18" ht="13.5" customHeight="1" x14ac:dyDescent="0.25">
      <c r="A313" s="2"/>
      <c r="B313" s="14"/>
      <c r="C313" s="53">
        <f t="shared" si="16"/>
        <v>35765</v>
      </c>
      <c r="D313" s="14">
        <f t="shared" si="17"/>
        <v>1997</v>
      </c>
      <c r="E313" s="38">
        <f t="shared" si="18"/>
        <v>0.14400000000000002</v>
      </c>
      <c r="F313" s="38">
        <f t="shared" si="19"/>
        <v>0.154</v>
      </c>
      <c r="G313" s="2">
        <v>0</v>
      </c>
      <c r="H313" s="40"/>
      <c r="I313" s="64">
        <v>35462</v>
      </c>
      <c r="J313" s="65">
        <v>15.7</v>
      </c>
      <c r="P313" s="40"/>
      <c r="Q313" s="64">
        <v>35462</v>
      </c>
      <c r="R313" s="65">
        <v>14.6</v>
      </c>
    </row>
    <row r="314" spans="1:18" ht="13.5" customHeight="1" x14ac:dyDescent="0.25">
      <c r="A314" s="2"/>
      <c r="B314" s="14"/>
      <c r="C314" s="53">
        <f t="shared" si="16"/>
        <v>35796</v>
      </c>
      <c r="D314" s="14">
        <f t="shared" si="17"/>
        <v>1998</v>
      </c>
      <c r="E314" s="38">
        <f t="shared" si="18"/>
        <v>0.13200000000000001</v>
      </c>
      <c r="F314" s="38">
        <f t="shared" si="19"/>
        <v>0.157</v>
      </c>
      <c r="G314" s="2">
        <v>0</v>
      </c>
      <c r="H314" s="40"/>
      <c r="I314" s="64">
        <v>35490</v>
      </c>
      <c r="J314" s="65">
        <v>15.6</v>
      </c>
      <c r="P314" s="40"/>
      <c r="Q314" s="64">
        <v>35490</v>
      </c>
      <c r="R314" s="65">
        <v>14.4</v>
      </c>
    </row>
    <row r="315" spans="1:18" ht="13.5" customHeight="1" x14ac:dyDescent="0.25">
      <c r="A315" s="2"/>
      <c r="B315" s="14"/>
      <c r="C315" s="53">
        <f t="shared" si="16"/>
        <v>35827</v>
      </c>
      <c r="D315" s="14">
        <f t="shared" si="17"/>
        <v>1998</v>
      </c>
      <c r="E315" s="38">
        <f t="shared" si="18"/>
        <v>0.13500000000000001</v>
      </c>
      <c r="F315" s="38">
        <f t="shared" si="19"/>
        <v>0.152</v>
      </c>
      <c r="G315" s="2">
        <v>0</v>
      </c>
      <c r="H315" s="40"/>
      <c r="I315" s="64">
        <v>35521</v>
      </c>
      <c r="J315" s="65">
        <v>16.2</v>
      </c>
      <c r="P315" s="40"/>
      <c r="Q315" s="64">
        <v>35521</v>
      </c>
      <c r="R315" s="65">
        <v>15.7</v>
      </c>
    </row>
    <row r="316" spans="1:18" ht="13.5" customHeight="1" x14ac:dyDescent="0.25">
      <c r="A316" s="2"/>
      <c r="B316" s="14"/>
      <c r="C316" s="53">
        <f t="shared" si="16"/>
        <v>35855</v>
      </c>
      <c r="D316" s="14">
        <f t="shared" si="17"/>
        <v>1998</v>
      </c>
      <c r="E316" s="38">
        <f t="shared" si="18"/>
        <v>0.13100000000000001</v>
      </c>
      <c r="F316" s="38">
        <f t="shared" si="19"/>
        <v>0.14099999999999999</v>
      </c>
      <c r="G316" s="2">
        <v>0</v>
      </c>
      <c r="H316" s="40"/>
      <c r="I316" s="64">
        <v>35551</v>
      </c>
      <c r="J316" s="65">
        <v>15.7</v>
      </c>
      <c r="P316" s="40"/>
      <c r="Q316" s="64">
        <v>35551</v>
      </c>
      <c r="R316" s="65">
        <v>15.9</v>
      </c>
    </row>
    <row r="317" spans="1:18" ht="13.5" customHeight="1" x14ac:dyDescent="0.25">
      <c r="A317" s="2"/>
      <c r="B317" s="14"/>
      <c r="C317" s="53">
        <f t="shared" si="16"/>
        <v>35886</v>
      </c>
      <c r="D317" s="14">
        <f t="shared" si="17"/>
        <v>1998</v>
      </c>
      <c r="E317" s="38">
        <f t="shared" si="18"/>
        <v>9.9000000000000005E-2</v>
      </c>
      <c r="F317" s="38">
        <f t="shared" si="19"/>
        <v>0.14699999999999999</v>
      </c>
      <c r="G317" s="2">
        <v>0</v>
      </c>
      <c r="H317" s="40"/>
      <c r="I317" s="64">
        <v>35582</v>
      </c>
      <c r="J317" s="65">
        <v>15.8</v>
      </c>
      <c r="P317" s="40"/>
      <c r="Q317" s="64">
        <v>35582</v>
      </c>
      <c r="R317" s="65">
        <v>14.8</v>
      </c>
    </row>
    <row r="318" spans="1:18" ht="13.5" customHeight="1" x14ac:dyDescent="0.25">
      <c r="A318" s="2"/>
      <c r="B318" s="14"/>
      <c r="C318" s="53">
        <f t="shared" si="16"/>
        <v>35916</v>
      </c>
      <c r="D318" s="14">
        <f t="shared" si="17"/>
        <v>1998</v>
      </c>
      <c r="E318" s="38">
        <f t="shared" si="18"/>
        <v>0.107</v>
      </c>
      <c r="F318" s="38">
        <f t="shared" si="19"/>
        <v>0.13800000000000001</v>
      </c>
      <c r="G318" s="2">
        <v>0</v>
      </c>
      <c r="H318" s="40"/>
      <c r="I318" s="64">
        <v>35612</v>
      </c>
      <c r="J318" s="65">
        <v>16.3</v>
      </c>
      <c r="P318" s="40"/>
      <c r="Q318" s="64">
        <v>35612</v>
      </c>
      <c r="R318" s="65">
        <v>15.7</v>
      </c>
    </row>
    <row r="319" spans="1:18" ht="13.5" customHeight="1" x14ac:dyDescent="0.25">
      <c r="A319" s="2"/>
      <c r="B319" s="14"/>
      <c r="C319" s="53">
        <f t="shared" si="16"/>
        <v>35947</v>
      </c>
      <c r="D319" s="14">
        <f t="shared" si="17"/>
        <v>1998</v>
      </c>
      <c r="E319" s="38">
        <f t="shared" si="18"/>
        <v>0.13200000000000001</v>
      </c>
      <c r="F319" s="38">
        <f t="shared" si="19"/>
        <v>0.126</v>
      </c>
      <c r="G319" s="2">
        <v>0</v>
      </c>
      <c r="H319" s="40"/>
      <c r="I319" s="64">
        <v>35643</v>
      </c>
      <c r="J319" s="65">
        <v>16.2</v>
      </c>
      <c r="P319" s="40"/>
      <c r="Q319" s="64">
        <v>35643</v>
      </c>
      <c r="R319" s="65">
        <v>14</v>
      </c>
    </row>
    <row r="320" spans="1:18" ht="13.5" customHeight="1" x14ac:dyDescent="0.25">
      <c r="A320" s="2"/>
      <c r="B320" s="14"/>
      <c r="C320" s="53">
        <f t="shared" si="16"/>
        <v>35977</v>
      </c>
      <c r="D320" s="14">
        <f t="shared" si="17"/>
        <v>1998</v>
      </c>
      <c r="E320" s="38">
        <f t="shared" si="18"/>
        <v>0.122</v>
      </c>
      <c r="F320" s="38">
        <f t="shared" si="19"/>
        <v>0.13300000000000001</v>
      </c>
      <c r="G320" s="2">
        <v>0</v>
      </c>
      <c r="H320" s="40"/>
      <c r="I320" s="64">
        <v>35674</v>
      </c>
      <c r="J320" s="65">
        <v>16.2</v>
      </c>
      <c r="P320" s="40"/>
      <c r="Q320" s="64">
        <v>35674</v>
      </c>
      <c r="R320" s="65">
        <v>15</v>
      </c>
    </row>
    <row r="321" spans="1:18" ht="13.5" customHeight="1" x14ac:dyDescent="0.25">
      <c r="A321" s="2"/>
      <c r="B321" s="14"/>
      <c r="C321" s="53">
        <f t="shared" si="16"/>
        <v>36008</v>
      </c>
      <c r="D321" s="14">
        <f t="shared" si="17"/>
        <v>1998</v>
      </c>
      <c r="E321" s="38">
        <f t="shared" si="18"/>
        <v>0.13100000000000001</v>
      </c>
      <c r="F321" s="38">
        <f t="shared" si="19"/>
        <v>0.13200000000000001</v>
      </c>
      <c r="G321" s="2">
        <v>0</v>
      </c>
      <c r="H321" s="40"/>
      <c r="I321" s="64">
        <v>35704</v>
      </c>
      <c r="J321" s="65">
        <v>16</v>
      </c>
      <c r="P321" s="40"/>
      <c r="Q321" s="64">
        <v>35704</v>
      </c>
      <c r="R321" s="65">
        <v>14.1</v>
      </c>
    </row>
    <row r="322" spans="1:18" ht="13.5" customHeight="1" x14ac:dyDescent="0.25">
      <c r="A322" s="2"/>
      <c r="B322" s="14"/>
      <c r="C322" s="53">
        <f t="shared" ref="C322:C385" si="20">I332</f>
        <v>36039</v>
      </c>
      <c r="D322" s="14">
        <f t="shared" ref="D322:D385" si="21">YEAR(C322)</f>
        <v>1998</v>
      </c>
      <c r="E322" s="38">
        <f t="shared" ref="E322:E385" si="22">R332/100</f>
        <v>0.12300000000000001</v>
      </c>
      <c r="F322" s="38">
        <f t="shared" ref="F322:F385" si="23">J332/100</f>
        <v>0.14499999999999999</v>
      </c>
      <c r="G322" s="2">
        <v>0</v>
      </c>
      <c r="H322" s="40"/>
      <c r="I322" s="64">
        <v>35735</v>
      </c>
      <c r="J322" s="65">
        <v>14.8</v>
      </c>
      <c r="P322" s="40"/>
      <c r="Q322" s="64">
        <v>35735</v>
      </c>
      <c r="R322" s="65">
        <v>13.9</v>
      </c>
    </row>
    <row r="323" spans="1:18" ht="13.5" customHeight="1" x14ac:dyDescent="0.25">
      <c r="A323" s="2"/>
      <c r="B323" s="14"/>
      <c r="C323" s="53">
        <f t="shared" si="20"/>
        <v>36069</v>
      </c>
      <c r="D323" s="14">
        <f t="shared" si="21"/>
        <v>1998</v>
      </c>
      <c r="E323" s="38">
        <f t="shared" si="22"/>
        <v>0.115</v>
      </c>
      <c r="F323" s="38">
        <f t="shared" si="23"/>
        <v>0.13600000000000001</v>
      </c>
      <c r="G323" s="2">
        <v>0</v>
      </c>
      <c r="H323" s="40"/>
      <c r="I323" s="64">
        <v>35765</v>
      </c>
      <c r="J323" s="65">
        <v>15.4</v>
      </c>
      <c r="P323" s="40"/>
      <c r="Q323" s="64">
        <v>35765</v>
      </c>
      <c r="R323" s="65">
        <v>14.4</v>
      </c>
    </row>
    <row r="324" spans="1:18" ht="13.5" customHeight="1" x14ac:dyDescent="0.25">
      <c r="A324" s="2"/>
      <c r="B324" s="14"/>
      <c r="C324" s="53">
        <f t="shared" si="20"/>
        <v>36100</v>
      </c>
      <c r="D324" s="14">
        <f t="shared" si="21"/>
        <v>1998</v>
      </c>
      <c r="E324" s="38">
        <f t="shared" si="22"/>
        <v>0.11699999999999999</v>
      </c>
      <c r="F324" s="38">
        <f t="shared" si="23"/>
        <v>0.14400000000000002</v>
      </c>
      <c r="G324" s="2">
        <v>0</v>
      </c>
      <c r="H324" s="40"/>
      <c r="I324" s="64">
        <v>35796</v>
      </c>
      <c r="J324" s="65">
        <v>15.7</v>
      </c>
      <c r="P324" s="40"/>
      <c r="Q324" s="64">
        <v>35796</v>
      </c>
      <c r="R324" s="65">
        <v>13.2</v>
      </c>
    </row>
    <row r="325" spans="1:18" ht="13.5" customHeight="1" x14ac:dyDescent="0.25">
      <c r="A325" s="2"/>
      <c r="B325" s="14"/>
      <c r="C325" s="53">
        <f t="shared" si="20"/>
        <v>36130</v>
      </c>
      <c r="D325" s="14">
        <f t="shared" si="21"/>
        <v>1998</v>
      </c>
      <c r="E325" s="38">
        <f t="shared" si="22"/>
        <v>0.127</v>
      </c>
      <c r="F325" s="38">
        <f t="shared" si="23"/>
        <v>0.13500000000000001</v>
      </c>
      <c r="G325" s="2">
        <v>0</v>
      </c>
      <c r="H325" s="40"/>
      <c r="I325" s="64">
        <v>35827</v>
      </c>
      <c r="J325" s="65">
        <v>15.2</v>
      </c>
      <c r="P325" s="40"/>
      <c r="Q325" s="64">
        <v>35827</v>
      </c>
      <c r="R325" s="65">
        <v>13.5</v>
      </c>
    </row>
    <row r="326" spans="1:18" ht="13.5" customHeight="1" x14ac:dyDescent="0.25">
      <c r="A326" s="2"/>
      <c r="B326" s="14"/>
      <c r="C326" s="53">
        <f t="shared" si="20"/>
        <v>36161</v>
      </c>
      <c r="D326" s="14">
        <f t="shared" si="21"/>
        <v>1999</v>
      </c>
      <c r="E326" s="38">
        <f t="shared" si="22"/>
        <v>0.13</v>
      </c>
      <c r="F326" s="38">
        <f t="shared" si="23"/>
        <v>0.12</v>
      </c>
      <c r="G326" s="2">
        <v>0</v>
      </c>
      <c r="H326" s="40"/>
      <c r="I326" s="64">
        <v>35855</v>
      </c>
      <c r="J326" s="65">
        <v>14.1</v>
      </c>
      <c r="P326" s="40"/>
      <c r="Q326" s="64">
        <v>35855</v>
      </c>
      <c r="R326" s="65">
        <v>13.1</v>
      </c>
    </row>
    <row r="327" spans="1:18" ht="13.5" customHeight="1" x14ac:dyDescent="0.25">
      <c r="A327" s="2"/>
      <c r="B327" s="14"/>
      <c r="C327" s="53">
        <f t="shared" si="20"/>
        <v>36192</v>
      </c>
      <c r="D327" s="14">
        <f t="shared" si="21"/>
        <v>1999</v>
      </c>
      <c r="E327" s="38">
        <f t="shared" si="22"/>
        <v>0.124</v>
      </c>
      <c r="F327" s="38">
        <f t="shared" si="23"/>
        <v>0.13200000000000001</v>
      </c>
      <c r="G327" s="2">
        <v>0</v>
      </c>
      <c r="H327" s="40"/>
      <c r="I327" s="64">
        <v>35886</v>
      </c>
      <c r="J327" s="65">
        <v>14.7</v>
      </c>
      <c r="P327" s="40"/>
      <c r="Q327" s="64">
        <v>35886</v>
      </c>
      <c r="R327" s="65">
        <v>9.9</v>
      </c>
    </row>
    <row r="328" spans="1:18" ht="13.5" customHeight="1" x14ac:dyDescent="0.25">
      <c r="A328" s="2"/>
      <c r="B328" s="14"/>
      <c r="C328" s="53">
        <f t="shared" si="20"/>
        <v>36220</v>
      </c>
      <c r="D328" s="14">
        <f t="shared" si="21"/>
        <v>1999</v>
      </c>
      <c r="E328" s="38">
        <f t="shared" si="22"/>
        <v>0.13</v>
      </c>
      <c r="F328" s="38">
        <f t="shared" si="23"/>
        <v>0.122</v>
      </c>
      <c r="G328" s="2">
        <v>0</v>
      </c>
      <c r="H328" s="40"/>
      <c r="I328" s="64">
        <v>35916</v>
      </c>
      <c r="J328" s="65">
        <v>13.8</v>
      </c>
      <c r="P328" s="40"/>
      <c r="Q328" s="64">
        <v>35916</v>
      </c>
      <c r="R328" s="65">
        <v>10.7</v>
      </c>
    </row>
    <row r="329" spans="1:18" ht="13.5" customHeight="1" x14ac:dyDescent="0.25">
      <c r="A329" s="2"/>
      <c r="B329" s="14"/>
      <c r="C329" s="53">
        <f t="shared" si="20"/>
        <v>36251</v>
      </c>
      <c r="D329" s="14">
        <f t="shared" si="21"/>
        <v>1999</v>
      </c>
      <c r="E329" s="38">
        <f t="shared" si="22"/>
        <v>0.128</v>
      </c>
      <c r="F329" s="38">
        <f t="shared" si="23"/>
        <v>0.114</v>
      </c>
      <c r="G329" s="2">
        <v>0</v>
      </c>
      <c r="H329" s="40"/>
      <c r="I329" s="64">
        <v>35947</v>
      </c>
      <c r="J329" s="65">
        <v>12.6</v>
      </c>
      <c r="P329" s="40"/>
      <c r="Q329" s="64">
        <v>35947</v>
      </c>
      <c r="R329" s="65">
        <v>13.2</v>
      </c>
    </row>
    <row r="330" spans="1:18" ht="13.5" customHeight="1" x14ac:dyDescent="0.25">
      <c r="A330" s="2"/>
      <c r="B330" s="14"/>
      <c r="C330" s="53">
        <f t="shared" si="20"/>
        <v>36281</v>
      </c>
      <c r="D330" s="14">
        <f t="shared" si="21"/>
        <v>1999</v>
      </c>
      <c r="E330" s="38">
        <f t="shared" si="22"/>
        <v>0.13600000000000001</v>
      </c>
      <c r="F330" s="38">
        <f t="shared" si="23"/>
        <v>0.124</v>
      </c>
      <c r="G330" s="2">
        <v>0</v>
      </c>
      <c r="H330" s="40"/>
      <c r="I330" s="64">
        <v>35977</v>
      </c>
      <c r="J330" s="65">
        <v>13.3</v>
      </c>
      <c r="P330" s="40"/>
      <c r="Q330" s="64">
        <v>35977</v>
      </c>
      <c r="R330" s="65">
        <v>12.2</v>
      </c>
    </row>
    <row r="331" spans="1:18" ht="13.5" customHeight="1" x14ac:dyDescent="0.25">
      <c r="A331" s="2"/>
      <c r="B331" s="14"/>
      <c r="C331" s="53">
        <f t="shared" si="20"/>
        <v>36312</v>
      </c>
      <c r="D331" s="14">
        <f t="shared" si="21"/>
        <v>1999</v>
      </c>
      <c r="E331" s="38">
        <f t="shared" si="22"/>
        <v>0.13699999999999998</v>
      </c>
      <c r="F331" s="38">
        <f t="shared" si="23"/>
        <v>0.13699999999999998</v>
      </c>
      <c r="G331" s="2">
        <v>0</v>
      </c>
      <c r="H331" s="40"/>
      <c r="I331" s="64">
        <v>36008</v>
      </c>
      <c r="J331" s="65">
        <v>13.2</v>
      </c>
      <c r="P331" s="40"/>
      <c r="Q331" s="64">
        <v>36008</v>
      </c>
      <c r="R331" s="65">
        <v>13.1</v>
      </c>
    </row>
    <row r="332" spans="1:18" ht="13.5" customHeight="1" x14ac:dyDescent="0.25">
      <c r="A332" s="2"/>
      <c r="B332" s="14"/>
      <c r="C332" s="53">
        <f t="shared" si="20"/>
        <v>36342</v>
      </c>
      <c r="D332" s="14">
        <f t="shared" si="21"/>
        <v>1999</v>
      </c>
      <c r="E332" s="38">
        <f t="shared" si="22"/>
        <v>0.13200000000000001</v>
      </c>
      <c r="F332" s="38">
        <f t="shared" si="23"/>
        <v>0.12300000000000001</v>
      </c>
      <c r="G332" s="2">
        <v>0</v>
      </c>
      <c r="H332" s="40"/>
      <c r="I332" s="64">
        <v>36039</v>
      </c>
      <c r="J332" s="65">
        <v>14.5</v>
      </c>
      <c r="P332" s="40"/>
      <c r="Q332" s="64">
        <v>36039</v>
      </c>
      <c r="R332" s="65">
        <v>12.3</v>
      </c>
    </row>
    <row r="333" spans="1:18" ht="13.5" customHeight="1" x14ac:dyDescent="0.25">
      <c r="A333" s="2"/>
      <c r="B333" s="14"/>
      <c r="C333" s="53">
        <f t="shared" si="20"/>
        <v>36373</v>
      </c>
      <c r="D333" s="14">
        <f t="shared" si="21"/>
        <v>1999</v>
      </c>
      <c r="E333" s="38">
        <f t="shared" si="22"/>
        <v>0.128</v>
      </c>
      <c r="F333" s="38">
        <f t="shared" si="23"/>
        <v>0.121</v>
      </c>
      <c r="G333" s="2">
        <v>0</v>
      </c>
      <c r="H333" s="40"/>
      <c r="I333" s="64">
        <v>36069</v>
      </c>
      <c r="J333" s="65">
        <v>13.6</v>
      </c>
      <c r="P333" s="40"/>
      <c r="Q333" s="64">
        <v>36069</v>
      </c>
      <c r="R333" s="65">
        <v>11.5</v>
      </c>
    </row>
    <row r="334" spans="1:18" ht="13.5" customHeight="1" x14ac:dyDescent="0.25">
      <c r="A334" s="2"/>
      <c r="B334" s="14"/>
      <c r="C334" s="53">
        <f t="shared" si="20"/>
        <v>36404</v>
      </c>
      <c r="D334" s="14">
        <f t="shared" si="21"/>
        <v>1999</v>
      </c>
      <c r="E334" s="38">
        <f t="shared" si="22"/>
        <v>0.125</v>
      </c>
      <c r="F334" s="38">
        <f t="shared" si="23"/>
        <v>0.12</v>
      </c>
      <c r="G334" s="2">
        <v>0</v>
      </c>
      <c r="H334" s="40"/>
      <c r="I334" s="64">
        <v>36100</v>
      </c>
      <c r="J334" s="65">
        <v>14.4</v>
      </c>
      <c r="P334" s="40"/>
      <c r="Q334" s="64">
        <v>36100</v>
      </c>
      <c r="R334" s="65">
        <v>11.7</v>
      </c>
    </row>
    <row r="335" spans="1:18" ht="13.5" customHeight="1" x14ac:dyDescent="0.25">
      <c r="A335" s="2"/>
      <c r="B335" s="14"/>
      <c r="C335" s="53">
        <f t="shared" si="20"/>
        <v>36434</v>
      </c>
      <c r="D335" s="14">
        <f t="shared" si="21"/>
        <v>1999</v>
      </c>
      <c r="E335" s="38">
        <f t="shared" si="22"/>
        <v>0.12300000000000001</v>
      </c>
      <c r="F335" s="38">
        <f t="shared" si="23"/>
        <v>0.124</v>
      </c>
      <c r="G335" s="2">
        <v>0</v>
      </c>
      <c r="H335" s="40"/>
      <c r="I335" s="64">
        <v>36130</v>
      </c>
      <c r="J335" s="65">
        <v>13.5</v>
      </c>
      <c r="P335" s="40"/>
      <c r="Q335" s="64">
        <v>36130</v>
      </c>
      <c r="R335" s="65">
        <v>12.7</v>
      </c>
    </row>
    <row r="336" spans="1:18" ht="13.5" customHeight="1" x14ac:dyDescent="0.25">
      <c r="A336" s="2"/>
      <c r="B336" s="14"/>
      <c r="C336" s="53">
        <f t="shared" si="20"/>
        <v>36465</v>
      </c>
      <c r="D336" s="14">
        <f t="shared" si="21"/>
        <v>1999</v>
      </c>
      <c r="E336" s="38">
        <f t="shared" si="22"/>
        <v>0.122</v>
      </c>
      <c r="F336" s="38">
        <f t="shared" si="23"/>
        <v>0.11900000000000001</v>
      </c>
      <c r="G336" s="2">
        <v>0</v>
      </c>
      <c r="H336" s="40"/>
      <c r="I336" s="64">
        <v>36161</v>
      </c>
      <c r="J336" s="65">
        <v>12</v>
      </c>
      <c r="P336" s="40"/>
      <c r="Q336" s="64">
        <v>36161</v>
      </c>
      <c r="R336" s="65">
        <v>13</v>
      </c>
    </row>
    <row r="337" spans="1:18" ht="13.5" customHeight="1" x14ac:dyDescent="0.25">
      <c r="A337" s="2"/>
      <c r="B337" s="14"/>
      <c r="C337" s="53">
        <f t="shared" si="20"/>
        <v>36495</v>
      </c>
      <c r="D337" s="14">
        <f t="shared" si="21"/>
        <v>1999</v>
      </c>
      <c r="E337" s="38">
        <f t="shared" si="22"/>
        <v>0.124</v>
      </c>
      <c r="F337" s="38">
        <f t="shared" si="23"/>
        <v>0.121</v>
      </c>
      <c r="G337" s="2">
        <v>0</v>
      </c>
      <c r="H337" s="40"/>
      <c r="I337" s="64">
        <v>36192</v>
      </c>
      <c r="J337" s="65">
        <v>13.2</v>
      </c>
      <c r="P337" s="40"/>
      <c r="Q337" s="64">
        <v>36192</v>
      </c>
      <c r="R337" s="65">
        <v>12.4</v>
      </c>
    </row>
    <row r="338" spans="1:18" ht="13.5" customHeight="1" x14ac:dyDescent="0.25">
      <c r="A338" s="2"/>
      <c r="B338" s="14"/>
      <c r="C338" s="53">
        <f t="shared" si="20"/>
        <v>36526</v>
      </c>
      <c r="D338" s="14">
        <f t="shared" si="21"/>
        <v>2000</v>
      </c>
      <c r="E338" s="38">
        <f t="shared" si="22"/>
        <v>0.11599999999999999</v>
      </c>
      <c r="F338" s="38">
        <f t="shared" si="23"/>
        <v>0.127</v>
      </c>
      <c r="G338" s="2">
        <v>0</v>
      </c>
      <c r="H338" s="40"/>
      <c r="I338" s="64">
        <v>36220</v>
      </c>
      <c r="J338" s="65">
        <v>12.2</v>
      </c>
      <c r="P338" s="40"/>
      <c r="Q338" s="64">
        <v>36220</v>
      </c>
      <c r="R338" s="65">
        <v>13</v>
      </c>
    </row>
    <row r="339" spans="1:18" ht="13.5" customHeight="1" x14ac:dyDescent="0.25">
      <c r="A339" s="2"/>
      <c r="B339" s="14"/>
      <c r="C339" s="53">
        <f t="shared" si="20"/>
        <v>36557</v>
      </c>
      <c r="D339" s="14">
        <f t="shared" si="21"/>
        <v>2000</v>
      </c>
      <c r="E339" s="38">
        <f t="shared" si="22"/>
        <v>0.115</v>
      </c>
      <c r="F339" s="38">
        <f t="shared" si="23"/>
        <v>0.10800000000000001</v>
      </c>
      <c r="G339" s="2">
        <v>0</v>
      </c>
      <c r="H339" s="40"/>
      <c r="I339" s="64">
        <v>36251</v>
      </c>
      <c r="J339" s="65">
        <v>11.4</v>
      </c>
      <c r="P339" s="40"/>
      <c r="Q339" s="64">
        <v>36251</v>
      </c>
      <c r="R339" s="65">
        <v>12.8</v>
      </c>
    </row>
    <row r="340" spans="1:18" ht="13.5" customHeight="1" x14ac:dyDescent="0.25">
      <c r="A340" s="2"/>
      <c r="B340" s="14"/>
      <c r="C340" s="53">
        <f t="shared" si="20"/>
        <v>36586</v>
      </c>
      <c r="D340" s="14">
        <f t="shared" si="21"/>
        <v>2000</v>
      </c>
      <c r="E340" s="38">
        <f t="shared" si="22"/>
        <v>0.113</v>
      </c>
      <c r="F340" s="38">
        <f t="shared" si="23"/>
        <v>0.11</v>
      </c>
      <c r="G340" s="2">
        <v>0</v>
      </c>
      <c r="H340" s="40"/>
      <c r="I340" s="64">
        <v>36281</v>
      </c>
      <c r="J340" s="65">
        <v>12.4</v>
      </c>
      <c r="P340" s="40"/>
      <c r="Q340" s="64">
        <v>36281</v>
      </c>
      <c r="R340" s="65">
        <v>13.6</v>
      </c>
    </row>
    <row r="341" spans="1:18" ht="13.5" customHeight="1" x14ac:dyDescent="0.25">
      <c r="A341" s="2"/>
      <c r="B341" s="14"/>
      <c r="C341" s="53">
        <f t="shared" si="20"/>
        <v>36617</v>
      </c>
      <c r="D341" s="14">
        <f t="shared" si="21"/>
        <v>2000</v>
      </c>
      <c r="E341" s="38">
        <f t="shared" si="22"/>
        <v>0.11800000000000001</v>
      </c>
      <c r="F341" s="38">
        <f t="shared" si="23"/>
        <v>0.107</v>
      </c>
      <c r="G341" s="2">
        <v>0</v>
      </c>
      <c r="H341" s="40"/>
      <c r="I341" s="64">
        <v>36312</v>
      </c>
      <c r="J341" s="65">
        <v>13.7</v>
      </c>
      <c r="P341" s="40"/>
      <c r="Q341" s="64">
        <v>36312</v>
      </c>
      <c r="R341" s="65">
        <v>13.7</v>
      </c>
    </row>
    <row r="342" spans="1:18" ht="13.5" customHeight="1" x14ac:dyDescent="0.25">
      <c r="A342" s="2"/>
      <c r="B342" s="14"/>
      <c r="C342" s="53">
        <f t="shared" si="20"/>
        <v>36647</v>
      </c>
      <c r="D342" s="14">
        <f t="shared" si="21"/>
        <v>2000</v>
      </c>
      <c r="E342" s="38">
        <f t="shared" si="22"/>
        <v>0.11800000000000001</v>
      </c>
      <c r="F342" s="38">
        <f t="shared" si="23"/>
        <v>0.111</v>
      </c>
      <c r="G342" s="2">
        <v>0</v>
      </c>
      <c r="H342" s="40"/>
      <c r="I342" s="64">
        <v>36342</v>
      </c>
      <c r="J342" s="65">
        <v>12.3</v>
      </c>
      <c r="P342" s="40"/>
      <c r="Q342" s="64">
        <v>36342</v>
      </c>
      <c r="R342" s="65">
        <v>13.2</v>
      </c>
    </row>
    <row r="343" spans="1:18" ht="13.5" customHeight="1" x14ac:dyDescent="0.25">
      <c r="A343" s="2"/>
      <c r="B343" s="14"/>
      <c r="C343" s="53">
        <f t="shared" si="20"/>
        <v>36678</v>
      </c>
      <c r="D343" s="14">
        <f t="shared" si="21"/>
        <v>2000</v>
      </c>
      <c r="E343" s="38">
        <f t="shared" si="22"/>
        <v>0.11</v>
      </c>
      <c r="F343" s="38">
        <f t="shared" si="23"/>
        <v>0.11199999999999999</v>
      </c>
      <c r="G343" s="2">
        <v>0</v>
      </c>
      <c r="H343" s="40"/>
      <c r="I343" s="64">
        <v>36373</v>
      </c>
      <c r="J343" s="65">
        <v>12.1</v>
      </c>
      <c r="P343" s="40"/>
      <c r="Q343" s="64">
        <v>36373</v>
      </c>
      <c r="R343" s="65">
        <v>12.8</v>
      </c>
    </row>
    <row r="344" spans="1:18" ht="13.5" customHeight="1" x14ac:dyDescent="0.25">
      <c r="A344" s="2"/>
      <c r="B344" s="14"/>
      <c r="C344" s="53">
        <f t="shared" si="20"/>
        <v>36708</v>
      </c>
      <c r="D344" s="14">
        <f t="shared" si="21"/>
        <v>2000</v>
      </c>
      <c r="E344" s="38">
        <f t="shared" si="22"/>
        <v>0.114</v>
      </c>
      <c r="F344" s="38">
        <f t="shared" si="23"/>
        <v>0.12300000000000001</v>
      </c>
      <c r="G344" s="2">
        <v>0</v>
      </c>
      <c r="H344" s="40"/>
      <c r="I344" s="64">
        <v>36404</v>
      </c>
      <c r="J344" s="65">
        <v>12</v>
      </c>
      <c r="P344" s="40"/>
      <c r="Q344" s="64">
        <v>36404</v>
      </c>
      <c r="R344" s="65">
        <v>12.5</v>
      </c>
    </row>
    <row r="345" spans="1:18" ht="13.5" customHeight="1" x14ac:dyDescent="0.25">
      <c r="A345" s="2"/>
      <c r="B345" s="14"/>
      <c r="C345" s="53">
        <f t="shared" si="20"/>
        <v>36739</v>
      </c>
      <c r="D345" s="14">
        <f t="shared" si="21"/>
        <v>2000</v>
      </c>
      <c r="E345" s="38">
        <f t="shared" si="22"/>
        <v>0.11699999999999999</v>
      </c>
      <c r="F345" s="38">
        <f t="shared" si="23"/>
        <v>0.122</v>
      </c>
      <c r="G345" s="2">
        <v>0</v>
      </c>
      <c r="H345" s="40"/>
      <c r="I345" s="64">
        <v>36434</v>
      </c>
      <c r="J345" s="65">
        <v>12.4</v>
      </c>
      <c r="P345" s="40"/>
      <c r="Q345" s="64">
        <v>36434</v>
      </c>
      <c r="R345" s="65">
        <v>12.3</v>
      </c>
    </row>
    <row r="346" spans="1:18" ht="13.5" customHeight="1" x14ac:dyDescent="0.25">
      <c r="A346" s="2"/>
      <c r="B346" s="14"/>
      <c r="C346" s="53">
        <f t="shared" si="20"/>
        <v>36770</v>
      </c>
      <c r="D346" s="14">
        <f t="shared" si="21"/>
        <v>2000</v>
      </c>
      <c r="E346" s="38">
        <f t="shared" si="22"/>
        <v>0.115</v>
      </c>
      <c r="F346" s="38">
        <f t="shared" si="23"/>
        <v>0.115</v>
      </c>
      <c r="G346" s="2">
        <v>0</v>
      </c>
      <c r="H346" s="40"/>
      <c r="I346" s="64">
        <v>36465</v>
      </c>
      <c r="J346" s="65">
        <v>11.9</v>
      </c>
      <c r="P346" s="40"/>
      <c r="Q346" s="64">
        <v>36465</v>
      </c>
      <c r="R346" s="65">
        <v>12.2</v>
      </c>
    </row>
    <row r="347" spans="1:18" ht="13.5" customHeight="1" x14ac:dyDescent="0.25">
      <c r="A347" s="2"/>
      <c r="B347" s="14"/>
      <c r="C347" s="53">
        <f t="shared" si="20"/>
        <v>36800</v>
      </c>
      <c r="D347" s="14">
        <f t="shared" si="21"/>
        <v>2000</v>
      </c>
      <c r="E347" s="38">
        <f t="shared" si="22"/>
        <v>0.128</v>
      </c>
      <c r="F347" s="38">
        <f t="shared" si="23"/>
        <v>0.113</v>
      </c>
      <c r="G347" s="2">
        <v>0</v>
      </c>
      <c r="H347" s="40"/>
      <c r="I347" s="64">
        <v>36495</v>
      </c>
      <c r="J347" s="65">
        <v>12.1</v>
      </c>
      <c r="P347" s="40"/>
      <c r="Q347" s="64">
        <v>36495</v>
      </c>
      <c r="R347" s="65">
        <v>12.4</v>
      </c>
    </row>
    <row r="348" spans="1:18" ht="13.5" customHeight="1" x14ac:dyDescent="0.25">
      <c r="A348" s="2"/>
      <c r="B348" s="14"/>
      <c r="C348" s="53">
        <f t="shared" si="20"/>
        <v>36831</v>
      </c>
      <c r="D348" s="14">
        <f t="shared" si="21"/>
        <v>2000</v>
      </c>
      <c r="E348" s="38">
        <f t="shared" si="22"/>
        <v>0.129</v>
      </c>
      <c r="F348" s="38">
        <f t="shared" si="23"/>
        <v>0.106</v>
      </c>
      <c r="G348" s="2">
        <v>0</v>
      </c>
      <c r="H348" s="40"/>
      <c r="I348" s="64">
        <v>36526</v>
      </c>
      <c r="J348" s="65">
        <v>12.7</v>
      </c>
      <c r="P348" s="40"/>
      <c r="Q348" s="64">
        <v>36526</v>
      </c>
      <c r="R348" s="65">
        <v>11.6</v>
      </c>
    </row>
    <row r="349" spans="1:18" ht="13.5" customHeight="1" x14ac:dyDescent="0.25">
      <c r="A349" s="2"/>
      <c r="B349" s="14"/>
      <c r="C349" s="53">
        <f t="shared" si="20"/>
        <v>36861</v>
      </c>
      <c r="D349" s="14">
        <f t="shared" si="21"/>
        <v>2000</v>
      </c>
      <c r="E349" s="38">
        <f t="shared" si="22"/>
        <v>0.122</v>
      </c>
      <c r="F349" s="38">
        <f t="shared" si="23"/>
        <v>0.114</v>
      </c>
      <c r="G349" s="2">
        <v>0</v>
      </c>
      <c r="H349" s="40"/>
      <c r="I349" s="64">
        <v>36557</v>
      </c>
      <c r="J349" s="65">
        <v>10.8</v>
      </c>
      <c r="P349" s="40"/>
      <c r="Q349" s="64">
        <v>36557</v>
      </c>
      <c r="R349" s="65">
        <v>11.5</v>
      </c>
    </row>
    <row r="350" spans="1:18" ht="13.5" customHeight="1" x14ac:dyDescent="0.25">
      <c r="A350" s="2"/>
      <c r="B350" s="14"/>
      <c r="C350" s="53">
        <f t="shared" si="20"/>
        <v>36892</v>
      </c>
      <c r="D350" s="14">
        <f t="shared" si="21"/>
        <v>2001</v>
      </c>
      <c r="E350" s="38">
        <f t="shared" si="22"/>
        <v>0.11699999999999999</v>
      </c>
      <c r="F350" s="38">
        <f t="shared" si="23"/>
        <v>0.113</v>
      </c>
      <c r="G350" s="2">
        <v>0</v>
      </c>
      <c r="H350" s="40"/>
      <c r="I350" s="64">
        <v>36586</v>
      </c>
      <c r="J350" s="65">
        <v>11</v>
      </c>
      <c r="P350" s="40"/>
      <c r="Q350" s="64">
        <v>36586</v>
      </c>
      <c r="R350" s="65">
        <v>11.3</v>
      </c>
    </row>
    <row r="351" spans="1:18" ht="13.5" customHeight="1" x14ac:dyDescent="0.25">
      <c r="A351" s="2"/>
      <c r="B351" s="14"/>
      <c r="C351" s="53">
        <f t="shared" si="20"/>
        <v>36923</v>
      </c>
      <c r="D351" s="14">
        <f t="shared" si="21"/>
        <v>2001</v>
      </c>
      <c r="E351" s="38">
        <f t="shared" si="22"/>
        <v>0.127</v>
      </c>
      <c r="F351" s="38">
        <f t="shared" si="23"/>
        <v>0.11699999999999999</v>
      </c>
      <c r="G351" s="2">
        <v>0</v>
      </c>
      <c r="H351" s="40"/>
      <c r="I351" s="64">
        <v>36617</v>
      </c>
      <c r="J351" s="65">
        <v>10.7</v>
      </c>
      <c r="P351" s="40"/>
      <c r="Q351" s="64">
        <v>36617</v>
      </c>
      <c r="R351" s="65">
        <v>11.8</v>
      </c>
    </row>
    <row r="352" spans="1:18" ht="13.5" customHeight="1" x14ac:dyDescent="0.25">
      <c r="A352" s="2"/>
      <c r="B352" s="14"/>
      <c r="C352" s="53">
        <f t="shared" si="20"/>
        <v>36951</v>
      </c>
      <c r="D352" s="14">
        <f t="shared" si="21"/>
        <v>2001</v>
      </c>
      <c r="E352" s="38">
        <f t="shared" si="22"/>
        <v>0.13200000000000001</v>
      </c>
      <c r="F352" s="38">
        <f t="shared" si="23"/>
        <v>0.111</v>
      </c>
      <c r="G352" s="2">
        <v>0</v>
      </c>
      <c r="H352" s="40"/>
      <c r="I352" s="64">
        <v>36647</v>
      </c>
      <c r="J352" s="65">
        <v>11.1</v>
      </c>
      <c r="P352" s="40"/>
      <c r="Q352" s="64">
        <v>36647</v>
      </c>
      <c r="R352" s="65">
        <v>11.8</v>
      </c>
    </row>
    <row r="353" spans="1:18" ht="13.5" customHeight="1" x14ac:dyDescent="0.25">
      <c r="A353" s="2"/>
      <c r="B353" s="14"/>
      <c r="C353" s="53">
        <f t="shared" si="20"/>
        <v>36982</v>
      </c>
      <c r="D353" s="14">
        <f t="shared" si="21"/>
        <v>2001</v>
      </c>
      <c r="E353" s="38">
        <f t="shared" si="22"/>
        <v>0.122</v>
      </c>
      <c r="F353" s="38">
        <f t="shared" si="23"/>
        <v>0.11</v>
      </c>
      <c r="G353" s="2">
        <v>0</v>
      </c>
      <c r="H353" s="40"/>
      <c r="I353" s="64">
        <v>36678</v>
      </c>
      <c r="J353" s="65">
        <v>11.2</v>
      </c>
      <c r="P353" s="40"/>
      <c r="Q353" s="64">
        <v>36678</v>
      </c>
      <c r="R353" s="65">
        <v>11</v>
      </c>
    </row>
    <row r="354" spans="1:18" ht="13.5" customHeight="1" x14ac:dyDescent="0.25">
      <c r="A354" s="2"/>
      <c r="B354" s="14"/>
      <c r="C354" s="53">
        <f t="shared" si="20"/>
        <v>37012</v>
      </c>
      <c r="D354" s="14">
        <f t="shared" si="21"/>
        <v>2001</v>
      </c>
      <c r="E354" s="38">
        <f t="shared" si="22"/>
        <v>0.14000000000000001</v>
      </c>
      <c r="F354" s="38">
        <f t="shared" si="23"/>
        <v>0.1</v>
      </c>
      <c r="G354" s="2">
        <v>0</v>
      </c>
      <c r="H354" s="40"/>
      <c r="I354" s="64">
        <v>36708</v>
      </c>
      <c r="J354" s="65">
        <v>12.3</v>
      </c>
      <c r="P354" s="40"/>
      <c r="Q354" s="64">
        <v>36708</v>
      </c>
      <c r="R354" s="65">
        <v>11.4</v>
      </c>
    </row>
    <row r="355" spans="1:18" ht="13.5" customHeight="1" x14ac:dyDescent="0.25">
      <c r="A355" s="2"/>
      <c r="B355" s="14"/>
      <c r="C355" s="53">
        <f t="shared" si="20"/>
        <v>37043</v>
      </c>
      <c r="D355" s="14">
        <f t="shared" si="21"/>
        <v>2001</v>
      </c>
      <c r="E355" s="38">
        <f t="shared" si="22"/>
        <v>0.129</v>
      </c>
      <c r="F355" s="38">
        <f t="shared" si="23"/>
        <v>0.11199999999999999</v>
      </c>
      <c r="G355" s="2">
        <v>0</v>
      </c>
      <c r="H355" s="40"/>
      <c r="I355" s="64">
        <v>36739</v>
      </c>
      <c r="J355" s="65">
        <v>12.2</v>
      </c>
      <c r="P355" s="40"/>
      <c r="Q355" s="64">
        <v>36739</v>
      </c>
      <c r="R355" s="65">
        <v>11.7</v>
      </c>
    </row>
    <row r="356" spans="1:18" ht="13.5" customHeight="1" x14ac:dyDescent="0.25">
      <c r="A356" s="2"/>
      <c r="B356" s="14"/>
      <c r="C356" s="53">
        <f t="shared" si="20"/>
        <v>37073</v>
      </c>
      <c r="D356" s="14">
        <f t="shared" si="21"/>
        <v>2001</v>
      </c>
      <c r="E356" s="38">
        <f t="shared" si="22"/>
        <v>0.14699999999999999</v>
      </c>
      <c r="F356" s="38">
        <f t="shared" si="23"/>
        <v>0.10800000000000001</v>
      </c>
      <c r="G356" s="2">
        <v>0</v>
      </c>
      <c r="H356" s="40"/>
      <c r="I356" s="64">
        <v>36770</v>
      </c>
      <c r="J356" s="65">
        <v>11.5</v>
      </c>
      <c r="P356" s="40"/>
      <c r="Q356" s="64">
        <v>36770</v>
      </c>
      <c r="R356" s="65">
        <v>11.5</v>
      </c>
    </row>
    <row r="357" spans="1:18" ht="13.5" customHeight="1" x14ac:dyDescent="0.25">
      <c r="A357" s="2"/>
      <c r="B357" s="14"/>
      <c r="C357" s="53">
        <f t="shared" si="20"/>
        <v>37104</v>
      </c>
      <c r="D357" s="14">
        <f t="shared" si="21"/>
        <v>2001</v>
      </c>
      <c r="E357" s="38">
        <f t="shared" si="22"/>
        <v>0.14300000000000002</v>
      </c>
      <c r="F357" s="38">
        <f t="shared" si="23"/>
        <v>0.122</v>
      </c>
      <c r="G357" s="2">
        <v>0</v>
      </c>
      <c r="H357" s="40"/>
      <c r="I357" s="64">
        <v>36800</v>
      </c>
      <c r="J357" s="65">
        <v>11.3</v>
      </c>
      <c r="P357" s="40"/>
      <c r="Q357" s="64">
        <v>36800</v>
      </c>
      <c r="R357" s="65">
        <v>12.8</v>
      </c>
    </row>
    <row r="358" spans="1:18" ht="13.5" customHeight="1" x14ac:dyDescent="0.25">
      <c r="A358" s="2"/>
      <c r="B358" s="14"/>
      <c r="C358" s="53">
        <f t="shared" si="20"/>
        <v>37135</v>
      </c>
      <c r="D358" s="14">
        <f t="shared" si="21"/>
        <v>2001</v>
      </c>
      <c r="E358" s="38">
        <f t="shared" si="22"/>
        <v>0.158</v>
      </c>
      <c r="F358" s="38">
        <f t="shared" si="23"/>
        <v>0.115</v>
      </c>
      <c r="G358" s="2">
        <v>0</v>
      </c>
      <c r="H358" s="40"/>
      <c r="I358" s="64">
        <v>36831</v>
      </c>
      <c r="J358" s="65">
        <v>10.6</v>
      </c>
      <c r="P358" s="40"/>
      <c r="Q358" s="64">
        <v>36831</v>
      </c>
      <c r="R358" s="65">
        <v>12.9</v>
      </c>
    </row>
    <row r="359" spans="1:18" ht="13.5" customHeight="1" x14ac:dyDescent="0.25">
      <c r="A359" s="2"/>
      <c r="B359" s="14"/>
      <c r="C359" s="53">
        <f t="shared" si="20"/>
        <v>37165</v>
      </c>
      <c r="D359" s="14">
        <f t="shared" si="21"/>
        <v>2001</v>
      </c>
      <c r="E359" s="38">
        <f t="shared" si="22"/>
        <v>0.152</v>
      </c>
      <c r="F359" s="38">
        <f t="shared" si="23"/>
        <v>0.11800000000000001</v>
      </c>
      <c r="G359" s="2">
        <v>0</v>
      </c>
      <c r="H359" s="40"/>
      <c r="I359" s="64">
        <v>36861</v>
      </c>
      <c r="J359" s="65">
        <v>11.4</v>
      </c>
      <c r="P359" s="40"/>
      <c r="Q359" s="64">
        <v>36861</v>
      </c>
      <c r="R359" s="65">
        <v>12.2</v>
      </c>
    </row>
    <row r="360" spans="1:18" ht="13.5" customHeight="1" x14ac:dyDescent="0.25">
      <c r="A360" s="2"/>
      <c r="B360" s="14"/>
      <c r="C360" s="53">
        <f t="shared" si="20"/>
        <v>37196</v>
      </c>
      <c r="D360" s="14">
        <f t="shared" si="21"/>
        <v>2001</v>
      </c>
      <c r="E360" s="38">
        <f t="shared" si="22"/>
        <v>0.152</v>
      </c>
      <c r="F360" s="38">
        <f t="shared" si="23"/>
        <v>0.13900000000000001</v>
      </c>
      <c r="G360" s="2">
        <v>0</v>
      </c>
      <c r="H360" s="40"/>
      <c r="I360" s="64">
        <v>36892</v>
      </c>
      <c r="J360" s="65">
        <v>11.3</v>
      </c>
      <c r="P360" s="40"/>
      <c r="Q360" s="64">
        <v>36892</v>
      </c>
      <c r="R360" s="65">
        <v>11.7</v>
      </c>
    </row>
    <row r="361" spans="1:18" ht="13.5" customHeight="1" x14ac:dyDescent="0.25">
      <c r="A361" s="2"/>
      <c r="B361" s="14"/>
      <c r="C361" s="53">
        <f t="shared" si="20"/>
        <v>37226</v>
      </c>
      <c r="D361" s="14">
        <f t="shared" si="21"/>
        <v>2001</v>
      </c>
      <c r="E361" s="38">
        <f t="shared" si="22"/>
        <v>0.159</v>
      </c>
      <c r="F361" s="38">
        <f t="shared" si="23"/>
        <v>0.13600000000000001</v>
      </c>
      <c r="G361" s="2">
        <v>0</v>
      </c>
      <c r="H361" s="40"/>
      <c r="I361" s="64">
        <v>36923</v>
      </c>
      <c r="J361" s="65">
        <v>11.7</v>
      </c>
      <c r="P361" s="40"/>
      <c r="Q361" s="64">
        <v>36923</v>
      </c>
      <c r="R361" s="65">
        <v>12.7</v>
      </c>
    </row>
    <row r="362" spans="1:18" ht="13.5" customHeight="1" x14ac:dyDescent="0.25">
      <c r="A362" s="2"/>
      <c r="B362" s="14"/>
      <c r="C362" s="53">
        <f t="shared" si="20"/>
        <v>37257</v>
      </c>
      <c r="D362" s="14">
        <f t="shared" si="21"/>
        <v>2002</v>
      </c>
      <c r="E362" s="38">
        <f t="shared" si="22"/>
        <v>0.16699999999999998</v>
      </c>
      <c r="F362" s="38">
        <f t="shared" si="23"/>
        <v>0.14599999999999999</v>
      </c>
      <c r="G362" s="2">
        <v>0</v>
      </c>
      <c r="H362" s="40"/>
      <c r="I362" s="64">
        <v>36951</v>
      </c>
      <c r="J362" s="65">
        <v>11.1</v>
      </c>
      <c r="P362" s="40"/>
      <c r="Q362" s="64">
        <v>36951</v>
      </c>
      <c r="R362" s="65">
        <v>13.2</v>
      </c>
    </row>
    <row r="363" spans="1:18" ht="13.5" customHeight="1" x14ac:dyDescent="0.25">
      <c r="A363" s="2"/>
      <c r="B363" s="14"/>
      <c r="C363" s="53">
        <f t="shared" si="20"/>
        <v>37288</v>
      </c>
      <c r="D363" s="14">
        <f t="shared" si="21"/>
        <v>2002</v>
      </c>
      <c r="E363" s="38">
        <f t="shared" si="22"/>
        <v>0.17100000000000001</v>
      </c>
      <c r="F363" s="38">
        <f t="shared" si="23"/>
        <v>0.14899999999999999</v>
      </c>
      <c r="G363" s="2">
        <v>0</v>
      </c>
      <c r="H363" s="40"/>
      <c r="I363" s="64">
        <v>36982</v>
      </c>
      <c r="J363" s="65">
        <v>11</v>
      </c>
      <c r="P363" s="40"/>
      <c r="Q363" s="64">
        <v>36982</v>
      </c>
      <c r="R363" s="65">
        <v>12.2</v>
      </c>
    </row>
    <row r="364" spans="1:18" ht="13.5" customHeight="1" x14ac:dyDescent="0.25">
      <c r="A364" s="2"/>
      <c r="B364" s="14"/>
      <c r="C364" s="53">
        <f t="shared" si="20"/>
        <v>37316</v>
      </c>
      <c r="D364" s="14">
        <f t="shared" si="21"/>
        <v>2002</v>
      </c>
      <c r="E364" s="38">
        <f t="shared" si="22"/>
        <v>0.16600000000000001</v>
      </c>
      <c r="F364" s="38">
        <f t="shared" si="23"/>
        <v>0.159</v>
      </c>
      <c r="G364" s="2">
        <v>0</v>
      </c>
      <c r="H364" s="40"/>
      <c r="I364" s="64">
        <v>37012</v>
      </c>
      <c r="J364" s="65">
        <v>10</v>
      </c>
      <c r="P364" s="40"/>
      <c r="Q364" s="64">
        <v>37012</v>
      </c>
      <c r="R364" s="65">
        <v>14</v>
      </c>
    </row>
    <row r="365" spans="1:18" ht="13.5" customHeight="1" x14ac:dyDescent="0.25">
      <c r="A365" s="2"/>
      <c r="B365" s="14"/>
      <c r="C365" s="53">
        <f t="shared" si="20"/>
        <v>37347</v>
      </c>
      <c r="D365" s="14">
        <f t="shared" si="21"/>
        <v>2002</v>
      </c>
      <c r="E365" s="38">
        <f t="shared" si="22"/>
        <v>0.161</v>
      </c>
      <c r="F365" s="38">
        <f t="shared" si="23"/>
        <v>0.16800000000000001</v>
      </c>
      <c r="G365" s="2">
        <v>0</v>
      </c>
      <c r="H365" s="40"/>
      <c r="I365" s="64">
        <v>37043</v>
      </c>
      <c r="J365" s="65">
        <v>11.2</v>
      </c>
      <c r="P365" s="40"/>
      <c r="Q365" s="64">
        <v>37043</v>
      </c>
      <c r="R365" s="65">
        <v>12.9</v>
      </c>
    </row>
    <row r="366" spans="1:18" ht="13.5" customHeight="1" x14ac:dyDescent="0.25">
      <c r="A366" s="2"/>
      <c r="B366" s="14"/>
      <c r="C366" s="53">
        <f t="shared" si="20"/>
        <v>37377</v>
      </c>
      <c r="D366" s="14">
        <f t="shared" si="21"/>
        <v>2002</v>
      </c>
      <c r="E366" s="38">
        <f t="shared" si="22"/>
        <v>0.16600000000000001</v>
      </c>
      <c r="F366" s="38">
        <f t="shared" si="23"/>
        <v>0.188</v>
      </c>
      <c r="G366" s="2">
        <v>0</v>
      </c>
      <c r="H366" s="40"/>
      <c r="I366" s="64">
        <v>37073</v>
      </c>
      <c r="J366" s="65">
        <v>10.8</v>
      </c>
      <c r="P366" s="40"/>
      <c r="Q366" s="64">
        <v>37073</v>
      </c>
      <c r="R366" s="65">
        <v>14.7</v>
      </c>
    </row>
    <row r="367" spans="1:18" ht="13.5" customHeight="1" x14ac:dyDescent="0.25">
      <c r="A367" s="2"/>
      <c r="B367" s="14"/>
      <c r="C367" s="53">
        <f t="shared" si="20"/>
        <v>37408</v>
      </c>
      <c r="D367" s="14">
        <f t="shared" si="21"/>
        <v>2002</v>
      </c>
      <c r="E367" s="38">
        <f t="shared" si="22"/>
        <v>0.16500000000000001</v>
      </c>
      <c r="F367" s="38">
        <f t="shared" si="23"/>
        <v>0.19600000000000001</v>
      </c>
      <c r="G367" s="2">
        <v>0</v>
      </c>
      <c r="H367" s="40"/>
      <c r="I367" s="64">
        <v>37104</v>
      </c>
      <c r="J367" s="65">
        <v>12.2</v>
      </c>
      <c r="P367" s="40"/>
      <c r="Q367" s="64">
        <v>37104</v>
      </c>
      <c r="R367" s="65">
        <v>14.3</v>
      </c>
    </row>
    <row r="368" spans="1:18" ht="13.5" customHeight="1" x14ac:dyDescent="0.25">
      <c r="A368" s="2"/>
      <c r="B368" s="14"/>
      <c r="C368" s="53">
        <f t="shared" si="20"/>
        <v>37438</v>
      </c>
      <c r="D368" s="14">
        <f t="shared" si="21"/>
        <v>2002</v>
      </c>
      <c r="E368" s="38">
        <f t="shared" si="22"/>
        <v>0.16600000000000001</v>
      </c>
      <c r="F368" s="38">
        <f t="shared" si="23"/>
        <v>0.19</v>
      </c>
      <c r="G368" s="2">
        <v>0</v>
      </c>
      <c r="H368" s="40"/>
      <c r="I368" s="64">
        <v>37135</v>
      </c>
      <c r="J368" s="65">
        <v>11.5</v>
      </c>
      <c r="P368" s="40"/>
      <c r="Q368" s="64">
        <v>37135</v>
      </c>
      <c r="R368" s="65">
        <v>15.8</v>
      </c>
    </row>
    <row r="369" spans="1:18" ht="13.5" customHeight="1" x14ac:dyDescent="0.25">
      <c r="A369" s="2"/>
      <c r="B369" s="14"/>
      <c r="C369" s="53">
        <f t="shared" si="20"/>
        <v>37469</v>
      </c>
      <c r="D369" s="14">
        <f t="shared" si="21"/>
        <v>2002</v>
      </c>
      <c r="E369" s="38">
        <f t="shared" si="22"/>
        <v>0.158</v>
      </c>
      <c r="F369" s="38">
        <f t="shared" si="23"/>
        <v>0.18899999999999997</v>
      </c>
      <c r="G369" s="2">
        <v>0</v>
      </c>
      <c r="H369" s="40"/>
      <c r="I369" s="64">
        <v>37165</v>
      </c>
      <c r="J369" s="65">
        <v>11.8</v>
      </c>
      <c r="P369" s="40"/>
      <c r="Q369" s="64">
        <v>37165</v>
      </c>
      <c r="R369" s="65">
        <v>15.2</v>
      </c>
    </row>
    <row r="370" spans="1:18" ht="13.5" customHeight="1" x14ac:dyDescent="0.25">
      <c r="A370" s="2"/>
      <c r="B370" s="14"/>
      <c r="C370" s="53">
        <f t="shared" si="20"/>
        <v>37500</v>
      </c>
      <c r="D370" s="14">
        <f t="shared" si="21"/>
        <v>2002</v>
      </c>
      <c r="E370" s="38">
        <f t="shared" si="22"/>
        <v>0.16800000000000001</v>
      </c>
      <c r="F370" s="38">
        <f t="shared" si="23"/>
        <v>0.191</v>
      </c>
      <c r="G370" s="2">
        <v>0</v>
      </c>
      <c r="H370" s="40"/>
      <c r="I370" s="64">
        <v>37196</v>
      </c>
      <c r="J370" s="65">
        <v>13.9</v>
      </c>
      <c r="P370" s="40"/>
      <c r="Q370" s="64">
        <v>37196</v>
      </c>
      <c r="R370" s="65">
        <v>15.2</v>
      </c>
    </row>
    <row r="371" spans="1:18" ht="13.5" customHeight="1" x14ac:dyDescent="0.25">
      <c r="A371" s="2"/>
      <c r="B371" s="14"/>
      <c r="C371" s="53">
        <f t="shared" si="20"/>
        <v>37530</v>
      </c>
      <c r="D371" s="14">
        <f t="shared" si="21"/>
        <v>2002</v>
      </c>
      <c r="E371" s="38">
        <f t="shared" si="22"/>
        <v>0.16699999999999998</v>
      </c>
      <c r="F371" s="38">
        <f t="shared" si="23"/>
        <v>0.19899999999999998</v>
      </c>
      <c r="G371" s="2">
        <v>0</v>
      </c>
      <c r="H371" s="40"/>
      <c r="I371" s="64">
        <v>37226</v>
      </c>
      <c r="J371" s="65">
        <v>13.6</v>
      </c>
      <c r="P371" s="40"/>
      <c r="Q371" s="64">
        <v>37226</v>
      </c>
      <c r="R371" s="65">
        <v>15.9</v>
      </c>
    </row>
    <row r="372" spans="1:18" ht="13.5" customHeight="1" x14ac:dyDescent="0.25">
      <c r="A372" s="2"/>
      <c r="B372" s="14"/>
      <c r="C372" s="53">
        <f t="shared" si="20"/>
        <v>37561</v>
      </c>
      <c r="D372" s="14">
        <f t="shared" si="21"/>
        <v>2002</v>
      </c>
      <c r="E372" s="38">
        <f t="shared" si="22"/>
        <v>0.155</v>
      </c>
      <c r="F372" s="38">
        <f t="shared" si="23"/>
        <v>0.20499999999999999</v>
      </c>
      <c r="G372" s="2">
        <v>0</v>
      </c>
      <c r="H372" s="40"/>
      <c r="I372" s="64">
        <v>37257</v>
      </c>
      <c r="J372" s="65">
        <v>14.6</v>
      </c>
      <c r="P372" s="40"/>
      <c r="Q372" s="64">
        <v>37257</v>
      </c>
      <c r="R372" s="65">
        <v>16.7</v>
      </c>
    </row>
    <row r="373" spans="1:18" ht="13.5" customHeight="1" x14ac:dyDescent="0.25">
      <c r="A373" s="2"/>
      <c r="B373" s="14"/>
      <c r="C373" s="53">
        <f t="shared" si="20"/>
        <v>37591</v>
      </c>
      <c r="D373" s="14">
        <f t="shared" si="21"/>
        <v>2002</v>
      </c>
      <c r="E373" s="38">
        <f t="shared" si="22"/>
        <v>0.155</v>
      </c>
      <c r="F373" s="38">
        <f t="shared" si="23"/>
        <v>0.221</v>
      </c>
      <c r="G373" s="2">
        <v>0</v>
      </c>
      <c r="H373" s="40"/>
      <c r="I373" s="64">
        <v>37288</v>
      </c>
      <c r="J373" s="65">
        <v>14.9</v>
      </c>
      <c r="P373" s="40"/>
      <c r="Q373" s="64">
        <v>37288</v>
      </c>
      <c r="R373" s="65">
        <v>17.100000000000001</v>
      </c>
    </row>
    <row r="374" spans="1:18" ht="13.5" customHeight="1" x14ac:dyDescent="0.25">
      <c r="A374" s="2"/>
      <c r="B374" s="14"/>
      <c r="C374" s="53">
        <f t="shared" si="20"/>
        <v>37622</v>
      </c>
      <c r="D374" s="14">
        <f t="shared" si="21"/>
        <v>2003</v>
      </c>
      <c r="E374" s="38">
        <f t="shared" si="22"/>
        <v>0.16300000000000001</v>
      </c>
      <c r="F374" s="38">
        <f t="shared" si="23"/>
        <v>0.20499999999999999</v>
      </c>
      <c r="G374" s="2">
        <v>0</v>
      </c>
      <c r="H374" s="40"/>
      <c r="I374" s="64">
        <v>37316</v>
      </c>
      <c r="J374" s="65">
        <v>15.9</v>
      </c>
      <c r="P374" s="40"/>
      <c r="Q374" s="64">
        <v>37316</v>
      </c>
      <c r="R374" s="65">
        <v>16.600000000000001</v>
      </c>
    </row>
    <row r="375" spans="1:18" ht="13.5" customHeight="1" x14ac:dyDescent="0.25">
      <c r="A375" s="2"/>
      <c r="B375" s="14"/>
      <c r="C375" s="53">
        <f t="shared" si="20"/>
        <v>37653</v>
      </c>
      <c r="D375" s="14">
        <f t="shared" si="21"/>
        <v>2003</v>
      </c>
      <c r="E375" s="38">
        <f t="shared" si="22"/>
        <v>0.151</v>
      </c>
      <c r="F375" s="38">
        <f t="shared" si="23"/>
        <v>0.218</v>
      </c>
      <c r="G375" s="2">
        <v>0</v>
      </c>
      <c r="H375" s="40"/>
      <c r="I375" s="64">
        <v>37347</v>
      </c>
      <c r="J375" s="65">
        <v>16.8</v>
      </c>
      <c r="P375" s="40"/>
      <c r="Q375" s="64">
        <v>37347</v>
      </c>
      <c r="R375" s="65">
        <v>16.100000000000001</v>
      </c>
    </row>
    <row r="376" spans="1:18" ht="13.5" customHeight="1" x14ac:dyDescent="0.25">
      <c r="A376" s="2"/>
      <c r="B376" s="14"/>
      <c r="C376" s="53">
        <f t="shared" si="20"/>
        <v>37681</v>
      </c>
      <c r="D376" s="14">
        <f t="shared" si="21"/>
        <v>2003</v>
      </c>
      <c r="E376" s="38">
        <f t="shared" si="22"/>
        <v>0.159</v>
      </c>
      <c r="F376" s="38">
        <f t="shared" si="23"/>
        <v>0.21</v>
      </c>
      <c r="G376" s="2">
        <v>0</v>
      </c>
      <c r="H376" s="40"/>
      <c r="I376" s="64">
        <v>37377</v>
      </c>
      <c r="J376" s="65">
        <v>18.8</v>
      </c>
      <c r="P376" s="40"/>
      <c r="Q376" s="64">
        <v>37377</v>
      </c>
      <c r="R376" s="65">
        <v>16.600000000000001</v>
      </c>
    </row>
    <row r="377" spans="1:18" ht="13.5" customHeight="1" x14ac:dyDescent="0.25">
      <c r="A377" s="2"/>
      <c r="B377" s="14"/>
      <c r="C377" s="53">
        <f t="shared" si="20"/>
        <v>37712</v>
      </c>
      <c r="D377" s="14">
        <f t="shared" si="21"/>
        <v>2003</v>
      </c>
      <c r="E377" s="38">
        <f t="shared" si="22"/>
        <v>0.161</v>
      </c>
      <c r="F377" s="38">
        <f t="shared" si="23"/>
        <v>0.21899999999999997</v>
      </c>
      <c r="G377" s="2">
        <v>0</v>
      </c>
      <c r="H377" s="40"/>
      <c r="I377" s="64">
        <v>37408</v>
      </c>
      <c r="J377" s="65">
        <v>19.600000000000001</v>
      </c>
      <c r="P377" s="40"/>
      <c r="Q377" s="64">
        <v>37408</v>
      </c>
      <c r="R377" s="65">
        <v>16.5</v>
      </c>
    </row>
    <row r="378" spans="1:18" ht="13.5" customHeight="1" x14ac:dyDescent="0.25">
      <c r="A378" s="2"/>
      <c r="B378" s="14"/>
      <c r="C378" s="53">
        <f t="shared" si="20"/>
        <v>37742</v>
      </c>
      <c r="D378" s="14">
        <f t="shared" si="21"/>
        <v>2003</v>
      </c>
      <c r="E378" s="38">
        <f t="shared" si="22"/>
        <v>0.155</v>
      </c>
      <c r="F378" s="38">
        <f t="shared" si="23"/>
        <v>0.21600000000000003</v>
      </c>
      <c r="G378" s="2">
        <v>0</v>
      </c>
      <c r="H378" s="40"/>
      <c r="I378" s="64">
        <v>37438</v>
      </c>
      <c r="J378" s="65">
        <v>19</v>
      </c>
      <c r="P378" s="40"/>
      <c r="Q378" s="64">
        <v>37438</v>
      </c>
      <c r="R378" s="65">
        <v>16.600000000000001</v>
      </c>
    </row>
    <row r="379" spans="1:18" ht="13.5" customHeight="1" x14ac:dyDescent="0.25">
      <c r="A379" s="2"/>
      <c r="B379" s="14"/>
      <c r="C379" s="53">
        <f t="shared" si="20"/>
        <v>37773</v>
      </c>
      <c r="D379" s="14">
        <f t="shared" si="21"/>
        <v>2003</v>
      </c>
      <c r="E379" s="38">
        <f t="shared" si="22"/>
        <v>0.158</v>
      </c>
      <c r="F379" s="38">
        <f t="shared" si="23"/>
        <v>0.22800000000000001</v>
      </c>
      <c r="G379" s="2">
        <v>0</v>
      </c>
      <c r="H379" s="40"/>
      <c r="I379" s="64">
        <v>37469</v>
      </c>
      <c r="J379" s="65">
        <v>18.899999999999999</v>
      </c>
      <c r="P379" s="40"/>
      <c r="Q379" s="64">
        <v>37469</v>
      </c>
      <c r="R379" s="65">
        <v>15.8</v>
      </c>
    </row>
    <row r="380" spans="1:18" ht="13.5" customHeight="1" x14ac:dyDescent="0.25">
      <c r="A380" s="2"/>
      <c r="B380" s="14"/>
      <c r="C380" s="53">
        <f t="shared" si="20"/>
        <v>37803</v>
      </c>
      <c r="D380" s="14">
        <f t="shared" si="21"/>
        <v>2003</v>
      </c>
      <c r="E380" s="38">
        <f t="shared" si="22"/>
        <v>0.185</v>
      </c>
      <c r="F380" s="38">
        <f t="shared" si="23"/>
        <v>0.22</v>
      </c>
      <c r="G380" s="2">
        <v>0</v>
      </c>
      <c r="H380" s="40"/>
      <c r="I380" s="64">
        <v>37500</v>
      </c>
      <c r="J380" s="65">
        <v>19.100000000000001</v>
      </c>
      <c r="P380" s="40"/>
      <c r="Q380" s="64">
        <v>37500</v>
      </c>
      <c r="R380" s="65">
        <v>16.8</v>
      </c>
    </row>
    <row r="381" spans="1:18" ht="13.5" customHeight="1" x14ac:dyDescent="0.25">
      <c r="A381" s="2"/>
      <c r="B381" s="14"/>
      <c r="C381" s="53">
        <f t="shared" si="20"/>
        <v>37834</v>
      </c>
      <c r="D381" s="14">
        <f t="shared" si="21"/>
        <v>2003</v>
      </c>
      <c r="E381" s="38">
        <f t="shared" si="22"/>
        <v>0.17399999999999999</v>
      </c>
      <c r="F381" s="38">
        <f t="shared" si="23"/>
        <v>0.222</v>
      </c>
      <c r="G381" s="2">
        <v>0</v>
      </c>
      <c r="H381" s="40"/>
      <c r="I381" s="64">
        <v>37530</v>
      </c>
      <c r="J381" s="65">
        <v>19.899999999999999</v>
      </c>
      <c r="P381" s="40"/>
      <c r="Q381" s="64">
        <v>37530</v>
      </c>
      <c r="R381" s="65">
        <v>16.7</v>
      </c>
    </row>
    <row r="382" spans="1:18" ht="13.5" customHeight="1" x14ac:dyDescent="0.25">
      <c r="A382" s="2"/>
      <c r="B382" s="14"/>
      <c r="C382" s="53">
        <f t="shared" si="20"/>
        <v>37865</v>
      </c>
      <c r="D382" s="14">
        <f t="shared" si="21"/>
        <v>2003</v>
      </c>
      <c r="E382" s="38">
        <f t="shared" si="22"/>
        <v>0.16399999999999998</v>
      </c>
      <c r="F382" s="38">
        <f t="shared" si="23"/>
        <v>0.22500000000000001</v>
      </c>
      <c r="G382" s="2">
        <v>0</v>
      </c>
      <c r="H382" s="40"/>
      <c r="I382" s="64">
        <v>37561</v>
      </c>
      <c r="J382" s="65">
        <v>20.5</v>
      </c>
      <c r="P382" s="40"/>
      <c r="Q382" s="64">
        <v>37561</v>
      </c>
      <c r="R382" s="65">
        <v>15.5</v>
      </c>
    </row>
    <row r="383" spans="1:18" ht="13.5" customHeight="1" x14ac:dyDescent="0.25">
      <c r="A383" s="2"/>
      <c r="B383" s="14"/>
      <c r="C383" s="53">
        <f t="shared" si="20"/>
        <v>37895</v>
      </c>
      <c r="D383" s="14">
        <f t="shared" si="21"/>
        <v>2003</v>
      </c>
      <c r="E383" s="38">
        <f t="shared" si="22"/>
        <v>0.17</v>
      </c>
      <c r="F383" s="38">
        <f t="shared" si="23"/>
        <v>0.22399999999999998</v>
      </c>
      <c r="G383" s="2">
        <v>0</v>
      </c>
      <c r="H383" s="40"/>
      <c r="I383" s="64">
        <v>37591</v>
      </c>
      <c r="J383" s="65">
        <v>22.1</v>
      </c>
      <c r="P383" s="40"/>
      <c r="Q383" s="64">
        <v>37591</v>
      </c>
      <c r="R383" s="65">
        <v>15.5</v>
      </c>
    </row>
    <row r="384" spans="1:18" ht="13.5" customHeight="1" x14ac:dyDescent="0.25">
      <c r="A384" s="2"/>
      <c r="B384" s="14"/>
      <c r="C384" s="53">
        <f t="shared" si="20"/>
        <v>37926</v>
      </c>
      <c r="D384" s="14">
        <f t="shared" si="21"/>
        <v>2003</v>
      </c>
      <c r="E384" s="38">
        <f t="shared" si="22"/>
        <v>0.16500000000000001</v>
      </c>
      <c r="F384" s="38">
        <f t="shared" si="23"/>
        <v>0.23399999999999999</v>
      </c>
      <c r="G384" s="2">
        <v>0</v>
      </c>
      <c r="H384" s="40"/>
      <c r="I384" s="64">
        <v>37622</v>
      </c>
      <c r="J384" s="65">
        <v>20.5</v>
      </c>
      <c r="P384" s="40"/>
      <c r="Q384" s="64">
        <v>37622</v>
      </c>
      <c r="R384" s="65">
        <v>16.3</v>
      </c>
    </row>
    <row r="385" spans="1:18" ht="13.5" customHeight="1" x14ac:dyDescent="0.25">
      <c r="A385" s="2"/>
      <c r="B385" s="14"/>
      <c r="C385" s="53">
        <f t="shared" si="20"/>
        <v>37956</v>
      </c>
      <c r="D385" s="14">
        <f t="shared" si="21"/>
        <v>2003</v>
      </c>
      <c r="E385" s="38">
        <f t="shared" si="22"/>
        <v>0.17100000000000001</v>
      </c>
      <c r="F385" s="38">
        <f t="shared" si="23"/>
        <v>0.23100000000000001</v>
      </c>
      <c r="G385" s="2">
        <v>0</v>
      </c>
      <c r="H385" s="40"/>
      <c r="I385" s="64">
        <v>37653</v>
      </c>
      <c r="J385" s="65">
        <v>21.8</v>
      </c>
      <c r="P385" s="40"/>
      <c r="Q385" s="64">
        <v>37653</v>
      </c>
      <c r="R385" s="65">
        <v>15.1</v>
      </c>
    </row>
    <row r="386" spans="1:18" ht="13.5" customHeight="1" x14ac:dyDescent="0.25">
      <c r="A386" s="2"/>
      <c r="B386" s="14"/>
      <c r="C386" s="53">
        <f t="shared" ref="C386:C449" si="24">I396</f>
        <v>37987</v>
      </c>
      <c r="D386" s="14">
        <f t="shared" ref="D386:D449" si="25">YEAR(C386)</f>
        <v>2004</v>
      </c>
      <c r="E386" s="38">
        <f t="shared" ref="E386:E449" si="26">R396/100</f>
        <v>0.17300000000000001</v>
      </c>
      <c r="F386" s="38">
        <f t="shared" ref="F386:F449" si="27">J396/100</f>
        <v>0.22699999999999998</v>
      </c>
      <c r="G386" s="2">
        <v>0</v>
      </c>
      <c r="H386" s="40"/>
      <c r="I386" s="64">
        <v>37681</v>
      </c>
      <c r="J386" s="65">
        <v>21</v>
      </c>
      <c r="P386" s="40"/>
      <c r="Q386" s="64">
        <v>37681</v>
      </c>
      <c r="R386" s="65">
        <v>15.9</v>
      </c>
    </row>
    <row r="387" spans="1:18" ht="13.5" customHeight="1" x14ac:dyDescent="0.25">
      <c r="A387" s="2"/>
      <c r="B387" s="14"/>
      <c r="C387" s="53">
        <f t="shared" si="24"/>
        <v>38018</v>
      </c>
      <c r="D387" s="14">
        <f t="shared" si="25"/>
        <v>2004</v>
      </c>
      <c r="E387" s="38">
        <f t="shared" si="26"/>
        <v>0.17199999999999999</v>
      </c>
      <c r="F387" s="38">
        <f t="shared" si="27"/>
        <v>0.22899999999999998</v>
      </c>
      <c r="G387" s="2">
        <v>0</v>
      </c>
      <c r="H387" s="40"/>
      <c r="I387" s="64">
        <v>37712</v>
      </c>
      <c r="J387" s="65">
        <v>21.9</v>
      </c>
      <c r="P387" s="40"/>
      <c r="Q387" s="64">
        <v>37712</v>
      </c>
      <c r="R387" s="65">
        <v>16.100000000000001</v>
      </c>
    </row>
    <row r="388" spans="1:18" ht="13.5" customHeight="1" x14ac:dyDescent="0.25">
      <c r="A388" s="2"/>
      <c r="B388" s="14"/>
      <c r="C388" s="53">
        <f t="shared" si="24"/>
        <v>38047</v>
      </c>
      <c r="D388" s="14">
        <f t="shared" si="25"/>
        <v>2004</v>
      </c>
      <c r="E388" s="38">
        <f t="shared" si="26"/>
        <v>0.159</v>
      </c>
      <c r="F388" s="38">
        <f t="shared" si="27"/>
        <v>0.23600000000000002</v>
      </c>
      <c r="G388" s="2">
        <v>0</v>
      </c>
      <c r="H388" s="40"/>
      <c r="I388" s="64">
        <v>37742</v>
      </c>
      <c r="J388" s="65">
        <v>21.6</v>
      </c>
      <c r="P388" s="40"/>
      <c r="Q388" s="64">
        <v>37742</v>
      </c>
      <c r="R388" s="65">
        <v>15.5</v>
      </c>
    </row>
    <row r="389" spans="1:18" ht="13.5" customHeight="1" x14ac:dyDescent="0.25">
      <c r="A389" s="2"/>
      <c r="B389" s="14"/>
      <c r="C389" s="53">
        <f t="shared" si="24"/>
        <v>38078</v>
      </c>
      <c r="D389" s="14">
        <f t="shared" si="25"/>
        <v>2004</v>
      </c>
      <c r="E389" s="38">
        <f t="shared" si="26"/>
        <v>0.14300000000000002</v>
      </c>
      <c r="F389" s="38">
        <f t="shared" si="27"/>
        <v>0.221</v>
      </c>
      <c r="G389" s="2">
        <v>0</v>
      </c>
      <c r="H389" s="40"/>
      <c r="I389" s="64">
        <v>37773</v>
      </c>
      <c r="J389" s="65">
        <v>22.8</v>
      </c>
      <c r="P389" s="40"/>
      <c r="Q389" s="64">
        <v>37773</v>
      </c>
      <c r="R389" s="65">
        <v>15.8</v>
      </c>
    </row>
    <row r="390" spans="1:18" ht="13.5" customHeight="1" x14ac:dyDescent="0.25">
      <c r="A390" s="2"/>
      <c r="B390" s="14"/>
      <c r="C390" s="53">
        <f t="shared" si="24"/>
        <v>38108</v>
      </c>
      <c r="D390" s="14">
        <f t="shared" si="25"/>
        <v>2004</v>
      </c>
      <c r="E390" s="38">
        <f t="shared" si="26"/>
        <v>0.159</v>
      </c>
      <c r="F390" s="38">
        <f t="shared" si="27"/>
        <v>0.21899999999999997</v>
      </c>
      <c r="G390" s="2">
        <v>0</v>
      </c>
      <c r="H390" s="40"/>
      <c r="I390" s="64">
        <v>37803</v>
      </c>
      <c r="J390" s="65">
        <v>22</v>
      </c>
      <c r="P390" s="40"/>
      <c r="Q390" s="64">
        <v>37803</v>
      </c>
      <c r="R390" s="65">
        <v>18.5</v>
      </c>
    </row>
    <row r="391" spans="1:18" ht="13.5" customHeight="1" x14ac:dyDescent="0.25">
      <c r="A391" s="2"/>
      <c r="B391" s="14"/>
      <c r="C391" s="53">
        <f t="shared" si="24"/>
        <v>38139</v>
      </c>
      <c r="D391" s="14">
        <f t="shared" si="25"/>
        <v>2004</v>
      </c>
      <c r="E391" s="38">
        <f t="shared" si="26"/>
        <v>0.157</v>
      </c>
      <c r="F391" s="38">
        <f t="shared" si="27"/>
        <v>0.22500000000000001</v>
      </c>
      <c r="G391" s="2">
        <v>0</v>
      </c>
      <c r="H391" s="40"/>
      <c r="I391" s="64">
        <v>37834</v>
      </c>
      <c r="J391" s="65">
        <v>22.2</v>
      </c>
      <c r="P391" s="40"/>
      <c r="Q391" s="64">
        <v>37834</v>
      </c>
      <c r="R391" s="65">
        <v>17.399999999999999</v>
      </c>
    </row>
    <row r="392" spans="1:18" ht="13.5" customHeight="1" x14ac:dyDescent="0.25">
      <c r="A392" s="2"/>
      <c r="B392" s="14"/>
      <c r="C392" s="53">
        <f t="shared" si="24"/>
        <v>38169</v>
      </c>
      <c r="D392" s="14">
        <f t="shared" si="25"/>
        <v>2004</v>
      </c>
      <c r="E392" s="38">
        <f t="shared" si="26"/>
        <v>0.152</v>
      </c>
      <c r="F392" s="38">
        <f t="shared" si="27"/>
        <v>0.20699999999999999</v>
      </c>
      <c r="G392" s="2">
        <v>0</v>
      </c>
      <c r="H392" s="40"/>
      <c r="I392" s="64">
        <v>37865</v>
      </c>
      <c r="J392" s="65">
        <v>22.5</v>
      </c>
      <c r="P392" s="40"/>
      <c r="Q392" s="64">
        <v>37865</v>
      </c>
      <c r="R392" s="65">
        <v>16.399999999999999</v>
      </c>
    </row>
    <row r="393" spans="1:18" ht="13.5" customHeight="1" x14ac:dyDescent="0.25">
      <c r="A393" s="2"/>
      <c r="B393" s="14"/>
      <c r="C393" s="53">
        <f t="shared" si="24"/>
        <v>38200</v>
      </c>
      <c r="D393" s="14">
        <f t="shared" si="25"/>
        <v>2004</v>
      </c>
      <c r="E393" s="38">
        <f t="shared" si="26"/>
        <v>0.14899999999999999</v>
      </c>
      <c r="F393" s="38">
        <f t="shared" si="27"/>
        <v>0.20300000000000001</v>
      </c>
      <c r="G393" s="2">
        <v>0</v>
      </c>
      <c r="H393" s="40"/>
      <c r="I393" s="64">
        <v>37895</v>
      </c>
      <c r="J393" s="65">
        <v>22.4</v>
      </c>
      <c r="P393" s="40"/>
      <c r="Q393" s="64">
        <v>37895</v>
      </c>
      <c r="R393" s="65">
        <v>17</v>
      </c>
    </row>
    <row r="394" spans="1:18" ht="13.5" customHeight="1" x14ac:dyDescent="0.25">
      <c r="A394" s="2"/>
      <c r="B394" s="14"/>
      <c r="C394" s="53">
        <f t="shared" si="24"/>
        <v>38231</v>
      </c>
      <c r="D394" s="14">
        <f t="shared" si="25"/>
        <v>2004</v>
      </c>
      <c r="E394" s="38">
        <f t="shared" si="26"/>
        <v>0.152</v>
      </c>
      <c r="F394" s="38">
        <f t="shared" si="27"/>
        <v>0.214</v>
      </c>
      <c r="G394" s="2">
        <v>0</v>
      </c>
      <c r="H394" s="40"/>
      <c r="I394" s="64">
        <v>37926</v>
      </c>
      <c r="J394" s="65">
        <v>23.4</v>
      </c>
      <c r="P394" s="40"/>
      <c r="Q394" s="64">
        <v>37926</v>
      </c>
      <c r="R394" s="65">
        <v>16.5</v>
      </c>
    </row>
    <row r="395" spans="1:18" ht="13.5" customHeight="1" x14ac:dyDescent="0.25">
      <c r="A395" s="2"/>
      <c r="B395" s="14"/>
      <c r="C395" s="53">
        <f t="shared" si="24"/>
        <v>38261</v>
      </c>
      <c r="D395" s="14">
        <f t="shared" si="25"/>
        <v>2004</v>
      </c>
      <c r="E395" s="38">
        <f t="shared" si="26"/>
        <v>0.161</v>
      </c>
      <c r="F395" s="38">
        <f t="shared" si="27"/>
        <v>0.215</v>
      </c>
      <c r="G395" s="2">
        <v>0</v>
      </c>
      <c r="H395" s="40"/>
      <c r="I395" s="64">
        <v>37956</v>
      </c>
      <c r="J395" s="65">
        <v>23.1</v>
      </c>
      <c r="P395" s="40"/>
      <c r="Q395" s="64">
        <v>37956</v>
      </c>
      <c r="R395" s="65">
        <v>17.100000000000001</v>
      </c>
    </row>
    <row r="396" spans="1:18" ht="13.5" customHeight="1" x14ac:dyDescent="0.25">
      <c r="A396" s="2"/>
      <c r="B396" s="14"/>
      <c r="C396" s="53">
        <f t="shared" si="24"/>
        <v>38292</v>
      </c>
      <c r="D396" s="14">
        <f t="shared" si="25"/>
        <v>2004</v>
      </c>
      <c r="E396" s="38">
        <f t="shared" si="26"/>
        <v>0.158</v>
      </c>
      <c r="F396" s="38">
        <f t="shared" si="27"/>
        <v>0.214</v>
      </c>
      <c r="G396" s="2">
        <v>0</v>
      </c>
      <c r="H396" s="40"/>
      <c r="I396" s="64">
        <v>37987</v>
      </c>
      <c r="J396" s="65">
        <v>22.7</v>
      </c>
      <c r="P396" s="40"/>
      <c r="Q396" s="64">
        <v>37987</v>
      </c>
      <c r="R396" s="65">
        <v>17.3</v>
      </c>
    </row>
    <row r="397" spans="1:18" ht="13.5" customHeight="1" x14ac:dyDescent="0.25">
      <c r="A397" s="2"/>
      <c r="B397" s="14"/>
      <c r="C397" s="53">
        <f t="shared" si="24"/>
        <v>38322</v>
      </c>
      <c r="D397" s="14">
        <f t="shared" si="25"/>
        <v>2004</v>
      </c>
      <c r="E397" s="38">
        <f t="shared" si="26"/>
        <v>0.16</v>
      </c>
      <c r="F397" s="38">
        <f t="shared" si="27"/>
        <v>0.20800000000000002</v>
      </c>
      <c r="G397" s="2">
        <v>0</v>
      </c>
      <c r="H397" s="40"/>
      <c r="I397" s="64">
        <v>38018</v>
      </c>
      <c r="J397" s="65">
        <v>22.9</v>
      </c>
      <c r="P397" s="40"/>
      <c r="Q397" s="64">
        <v>38018</v>
      </c>
      <c r="R397" s="65">
        <v>17.2</v>
      </c>
    </row>
    <row r="398" spans="1:18" ht="13.5" customHeight="1" x14ac:dyDescent="0.25">
      <c r="A398" s="2"/>
      <c r="B398" s="14"/>
      <c r="C398" s="53">
        <f t="shared" si="24"/>
        <v>38353</v>
      </c>
      <c r="D398" s="14">
        <f t="shared" si="25"/>
        <v>2005</v>
      </c>
      <c r="E398" s="38">
        <f t="shared" si="26"/>
        <v>0.155</v>
      </c>
      <c r="F398" s="38">
        <f t="shared" si="27"/>
        <v>0.21199999999999999</v>
      </c>
      <c r="G398" s="2">
        <v>0</v>
      </c>
      <c r="H398" s="40"/>
      <c r="I398" s="64">
        <v>38047</v>
      </c>
      <c r="J398" s="65">
        <v>23.6</v>
      </c>
      <c r="P398" s="40"/>
      <c r="Q398" s="64">
        <v>38047</v>
      </c>
      <c r="R398" s="65">
        <v>15.9</v>
      </c>
    </row>
    <row r="399" spans="1:18" ht="13.5" customHeight="1" x14ac:dyDescent="0.25">
      <c r="A399" s="2"/>
      <c r="B399" s="14"/>
      <c r="C399" s="53">
        <f t="shared" si="24"/>
        <v>38384</v>
      </c>
      <c r="D399" s="14">
        <f t="shared" si="25"/>
        <v>2005</v>
      </c>
      <c r="E399" s="38">
        <f t="shared" si="26"/>
        <v>0.159</v>
      </c>
      <c r="F399" s="38">
        <f t="shared" si="27"/>
        <v>0.20399999999999999</v>
      </c>
      <c r="G399" s="2">
        <v>0</v>
      </c>
      <c r="H399" s="40"/>
      <c r="I399" s="64">
        <v>38078</v>
      </c>
      <c r="J399" s="65">
        <v>22.1</v>
      </c>
      <c r="P399" s="40"/>
      <c r="Q399" s="64">
        <v>38078</v>
      </c>
      <c r="R399" s="65">
        <v>14.3</v>
      </c>
    </row>
    <row r="400" spans="1:18" ht="13.5" customHeight="1" x14ac:dyDescent="0.25">
      <c r="A400" s="2"/>
      <c r="B400" s="14"/>
      <c r="C400" s="53">
        <f t="shared" si="24"/>
        <v>38412</v>
      </c>
      <c r="D400" s="14">
        <f t="shared" si="25"/>
        <v>2005</v>
      </c>
      <c r="E400" s="38">
        <f t="shared" si="26"/>
        <v>0.152</v>
      </c>
      <c r="F400" s="38">
        <f t="shared" si="27"/>
        <v>0.218</v>
      </c>
      <c r="G400" s="2">
        <v>0</v>
      </c>
      <c r="H400" s="40"/>
      <c r="I400" s="64">
        <v>38108</v>
      </c>
      <c r="J400" s="65">
        <v>21.9</v>
      </c>
      <c r="P400" s="40"/>
      <c r="Q400" s="64">
        <v>38108</v>
      </c>
      <c r="R400" s="65">
        <v>15.9</v>
      </c>
    </row>
    <row r="401" spans="1:18" ht="13.5" customHeight="1" x14ac:dyDescent="0.25">
      <c r="A401" s="2"/>
      <c r="B401" s="14"/>
      <c r="C401" s="53">
        <f t="shared" si="24"/>
        <v>38443</v>
      </c>
      <c r="D401" s="14">
        <f t="shared" si="25"/>
        <v>2005</v>
      </c>
      <c r="E401" s="38">
        <f t="shared" si="26"/>
        <v>0.14000000000000001</v>
      </c>
      <c r="F401" s="38">
        <f t="shared" si="27"/>
        <v>0.21</v>
      </c>
      <c r="G401" s="2">
        <v>0</v>
      </c>
      <c r="H401" s="40"/>
      <c r="I401" s="64">
        <v>38139</v>
      </c>
      <c r="J401" s="65">
        <v>22.5</v>
      </c>
      <c r="P401" s="40"/>
      <c r="Q401" s="64">
        <v>38139</v>
      </c>
      <c r="R401" s="65">
        <v>15.7</v>
      </c>
    </row>
    <row r="402" spans="1:18" ht="13.5" customHeight="1" x14ac:dyDescent="0.25">
      <c r="A402" s="2"/>
      <c r="B402" s="14"/>
      <c r="C402" s="53">
        <f t="shared" si="24"/>
        <v>38473</v>
      </c>
      <c r="D402" s="14">
        <f t="shared" si="25"/>
        <v>2005</v>
      </c>
      <c r="E402" s="38">
        <f t="shared" si="26"/>
        <v>0.14899999999999999</v>
      </c>
      <c r="F402" s="38">
        <f t="shared" si="27"/>
        <v>0.20100000000000001</v>
      </c>
      <c r="G402" s="2">
        <v>0</v>
      </c>
      <c r="H402" s="40"/>
      <c r="I402" s="64">
        <v>38169</v>
      </c>
      <c r="J402" s="65">
        <v>20.7</v>
      </c>
      <c r="P402" s="40"/>
      <c r="Q402" s="64">
        <v>38169</v>
      </c>
      <c r="R402" s="65">
        <v>15.2</v>
      </c>
    </row>
    <row r="403" spans="1:18" ht="13.5" customHeight="1" x14ac:dyDescent="0.25">
      <c r="A403" s="2"/>
      <c r="B403" s="14"/>
      <c r="C403" s="53">
        <f t="shared" si="24"/>
        <v>38504</v>
      </c>
      <c r="D403" s="14">
        <f t="shared" si="25"/>
        <v>2005</v>
      </c>
      <c r="E403" s="38">
        <f t="shared" si="26"/>
        <v>0.13900000000000001</v>
      </c>
      <c r="F403" s="38">
        <f t="shared" si="27"/>
        <v>0.185</v>
      </c>
      <c r="G403" s="2">
        <v>0</v>
      </c>
      <c r="H403" s="40"/>
      <c r="I403" s="64">
        <v>38200</v>
      </c>
      <c r="J403" s="65">
        <v>20.3</v>
      </c>
      <c r="P403" s="40"/>
      <c r="Q403" s="64">
        <v>38200</v>
      </c>
      <c r="R403" s="65">
        <v>14.9</v>
      </c>
    </row>
    <row r="404" spans="1:18" ht="13.5" customHeight="1" x14ac:dyDescent="0.25">
      <c r="A404" s="2"/>
      <c r="B404" s="14"/>
      <c r="C404" s="53">
        <f t="shared" si="24"/>
        <v>38534</v>
      </c>
      <c r="D404" s="14">
        <f t="shared" si="25"/>
        <v>2005</v>
      </c>
      <c r="E404" s="38">
        <f t="shared" si="26"/>
        <v>0.14499999999999999</v>
      </c>
      <c r="F404" s="38">
        <f t="shared" si="27"/>
        <v>0.187</v>
      </c>
      <c r="G404" s="2">
        <v>0</v>
      </c>
      <c r="H404" s="40"/>
      <c r="I404" s="64">
        <v>38231</v>
      </c>
      <c r="J404" s="65">
        <v>21.4</v>
      </c>
      <c r="P404" s="40"/>
      <c r="Q404" s="64">
        <v>38231</v>
      </c>
      <c r="R404" s="65">
        <v>15.2</v>
      </c>
    </row>
    <row r="405" spans="1:18" ht="13.5" customHeight="1" x14ac:dyDescent="0.25">
      <c r="A405" s="2"/>
      <c r="B405" s="14"/>
      <c r="C405" s="53">
        <f t="shared" si="24"/>
        <v>38565</v>
      </c>
      <c r="D405" s="14">
        <f t="shared" si="25"/>
        <v>2005</v>
      </c>
      <c r="E405" s="38">
        <f t="shared" si="26"/>
        <v>0.156</v>
      </c>
      <c r="F405" s="38">
        <f t="shared" si="27"/>
        <v>0.18899999999999997</v>
      </c>
      <c r="G405" s="2">
        <v>0</v>
      </c>
      <c r="H405" s="40"/>
      <c r="I405" s="64">
        <v>38261</v>
      </c>
      <c r="J405" s="65">
        <v>21.5</v>
      </c>
      <c r="P405" s="40"/>
      <c r="Q405" s="64">
        <v>38261</v>
      </c>
      <c r="R405" s="65">
        <v>16.100000000000001</v>
      </c>
    </row>
    <row r="406" spans="1:18" ht="13.5" customHeight="1" x14ac:dyDescent="0.25">
      <c r="A406" s="2"/>
      <c r="B406" s="14"/>
      <c r="C406" s="53">
        <f t="shared" si="24"/>
        <v>38596</v>
      </c>
      <c r="D406" s="14">
        <f t="shared" si="25"/>
        <v>2005</v>
      </c>
      <c r="E406" s="38">
        <f t="shared" si="26"/>
        <v>0.14499999999999999</v>
      </c>
      <c r="F406" s="38">
        <f t="shared" si="27"/>
        <v>0.18899999999999997</v>
      </c>
      <c r="G406" s="2">
        <v>0</v>
      </c>
      <c r="H406" s="40"/>
      <c r="I406" s="64">
        <v>38292</v>
      </c>
      <c r="J406" s="65">
        <v>21.4</v>
      </c>
      <c r="P406" s="40"/>
      <c r="Q406" s="64">
        <v>38292</v>
      </c>
      <c r="R406" s="65">
        <v>15.8</v>
      </c>
    </row>
    <row r="407" spans="1:18" ht="13.5" customHeight="1" x14ac:dyDescent="0.25">
      <c r="A407" s="2"/>
      <c r="B407" s="14"/>
      <c r="C407" s="53">
        <f t="shared" si="24"/>
        <v>38626</v>
      </c>
      <c r="D407" s="14">
        <f t="shared" si="25"/>
        <v>2005</v>
      </c>
      <c r="E407" s="38">
        <f t="shared" si="26"/>
        <v>0.14300000000000002</v>
      </c>
      <c r="F407" s="38">
        <f t="shared" si="27"/>
        <v>0.18899999999999997</v>
      </c>
      <c r="G407" s="2">
        <v>0</v>
      </c>
      <c r="H407" s="40"/>
      <c r="I407" s="64">
        <v>38322</v>
      </c>
      <c r="J407" s="65">
        <v>20.8</v>
      </c>
      <c r="P407" s="40"/>
      <c r="Q407" s="64">
        <v>38322</v>
      </c>
      <c r="R407" s="65">
        <v>16</v>
      </c>
    </row>
    <row r="408" spans="1:18" ht="13.5" customHeight="1" x14ac:dyDescent="0.25">
      <c r="A408" s="2"/>
      <c r="B408" s="14"/>
      <c r="C408" s="53">
        <f t="shared" si="24"/>
        <v>38657</v>
      </c>
      <c r="D408" s="14">
        <f t="shared" si="25"/>
        <v>2005</v>
      </c>
      <c r="E408" s="38">
        <f t="shared" si="26"/>
        <v>0.14699999999999999</v>
      </c>
      <c r="F408" s="38">
        <f t="shared" si="27"/>
        <v>0.18</v>
      </c>
      <c r="G408" s="2">
        <v>0</v>
      </c>
      <c r="H408" s="40"/>
      <c r="I408" s="64">
        <v>38353</v>
      </c>
      <c r="J408" s="65">
        <v>21.2</v>
      </c>
      <c r="P408" s="40"/>
      <c r="Q408" s="64">
        <v>38353</v>
      </c>
      <c r="R408" s="65">
        <v>15.5</v>
      </c>
    </row>
    <row r="409" spans="1:18" ht="13.5" customHeight="1" x14ac:dyDescent="0.25">
      <c r="A409" s="2"/>
      <c r="B409" s="14"/>
      <c r="C409" s="53">
        <f t="shared" si="24"/>
        <v>38687</v>
      </c>
      <c r="D409" s="14">
        <f t="shared" si="25"/>
        <v>2005</v>
      </c>
      <c r="E409" s="38">
        <f t="shared" si="26"/>
        <v>0.14800000000000002</v>
      </c>
      <c r="F409" s="38">
        <f t="shared" si="27"/>
        <v>0.187</v>
      </c>
      <c r="G409" s="2">
        <v>0</v>
      </c>
      <c r="H409" s="40"/>
      <c r="I409" s="64">
        <v>38384</v>
      </c>
      <c r="J409" s="65">
        <v>20.399999999999999</v>
      </c>
      <c r="P409" s="40"/>
      <c r="Q409" s="64">
        <v>38384</v>
      </c>
      <c r="R409" s="65">
        <v>15.9</v>
      </c>
    </row>
    <row r="410" spans="1:18" ht="13.5" customHeight="1" x14ac:dyDescent="0.25">
      <c r="A410" s="2"/>
      <c r="B410" s="14"/>
      <c r="C410" s="53">
        <f t="shared" si="24"/>
        <v>38718</v>
      </c>
      <c r="D410" s="14">
        <f t="shared" si="25"/>
        <v>2006</v>
      </c>
      <c r="E410" s="38">
        <f t="shared" si="26"/>
        <v>0.157</v>
      </c>
      <c r="F410" s="38">
        <f t="shared" si="27"/>
        <v>0.16699999999999998</v>
      </c>
      <c r="G410" s="2">
        <v>0</v>
      </c>
      <c r="H410" s="40"/>
      <c r="I410" s="64">
        <v>38412</v>
      </c>
      <c r="J410" s="65">
        <v>21.8</v>
      </c>
      <c r="P410" s="40"/>
      <c r="Q410" s="64">
        <v>38412</v>
      </c>
      <c r="R410" s="65">
        <v>15.2</v>
      </c>
    </row>
    <row r="411" spans="1:18" ht="13.5" customHeight="1" x14ac:dyDescent="0.25">
      <c r="A411" s="2"/>
      <c r="B411" s="14"/>
      <c r="C411" s="53">
        <f t="shared" si="24"/>
        <v>38749</v>
      </c>
      <c r="D411" s="14">
        <f t="shared" si="25"/>
        <v>2006</v>
      </c>
      <c r="E411" s="38">
        <f t="shared" si="26"/>
        <v>0.16600000000000001</v>
      </c>
      <c r="F411" s="38">
        <f t="shared" si="27"/>
        <v>0.187</v>
      </c>
      <c r="G411" s="2">
        <v>0</v>
      </c>
      <c r="H411" s="40"/>
      <c r="I411" s="64">
        <v>38443</v>
      </c>
      <c r="J411" s="65">
        <v>21</v>
      </c>
      <c r="P411" s="40"/>
      <c r="Q411" s="64">
        <v>38443</v>
      </c>
      <c r="R411" s="65">
        <v>14</v>
      </c>
    </row>
    <row r="412" spans="1:18" ht="13.5" customHeight="1" x14ac:dyDescent="0.25">
      <c r="A412" s="2"/>
      <c r="B412" s="14"/>
      <c r="C412" s="53">
        <f t="shared" si="24"/>
        <v>38777</v>
      </c>
      <c r="D412" s="14">
        <f t="shared" si="25"/>
        <v>2006</v>
      </c>
      <c r="E412" s="38">
        <f t="shared" si="26"/>
        <v>0.151</v>
      </c>
      <c r="F412" s="38">
        <f t="shared" si="27"/>
        <v>0.18600000000000003</v>
      </c>
      <c r="G412" s="2">
        <v>0</v>
      </c>
      <c r="H412" s="40"/>
      <c r="I412" s="64">
        <v>38473</v>
      </c>
      <c r="J412" s="65">
        <v>20.100000000000001</v>
      </c>
      <c r="P412" s="40"/>
      <c r="Q412" s="64">
        <v>38473</v>
      </c>
      <c r="R412" s="65">
        <v>14.9</v>
      </c>
    </row>
    <row r="413" spans="1:18" ht="13.5" customHeight="1" x14ac:dyDescent="0.25">
      <c r="A413" s="2"/>
      <c r="B413" s="14"/>
      <c r="C413" s="53">
        <f t="shared" si="24"/>
        <v>38808</v>
      </c>
      <c r="D413" s="14">
        <f t="shared" si="25"/>
        <v>2006</v>
      </c>
      <c r="E413" s="38">
        <f t="shared" si="26"/>
        <v>0.14300000000000002</v>
      </c>
      <c r="F413" s="38">
        <f t="shared" si="27"/>
        <v>0.18600000000000003</v>
      </c>
      <c r="G413" s="2">
        <v>0</v>
      </c>
      <c r="H413" s="40"/>
      <c r="I413" s="64">
        <v>38504</v>
      </c>
      <c r="J413" s="65">
        <v>18.5</v>
      </c>
      <c r="P413" s="40"/>
      <c r="Q413" s="64">
        <v>38504</v>
      </c>
      <c r="R413" s="65">
        <v>13.9</v>
      </c>
    </row>
    <row r="414" spans="1:18" ht="13.5" customHeight="1" x14ac:dyDescent="0.25">
      <c r="A414" s="2"/>
      <c r="B414" s="14"/>
      <c r="C414" s="53">
        <f t="shared" si="24"/>
        <v>38838</v>
      </c>
      <c r="D414" s="14">
        <f t="shared" si="25"/>
        <v>2006</v>
      </c>
      <c r="E414" s="38">
        <f t="shared" si="26"/>
        <v>0.13800000000000001</v>
      </c>
      <c r="F414" s="38">
        <f t="shared" si="27"/>
        <v>0.18899999999999997</v>
      </c>
      <c r="G414" s="2">
        <v>0</v>
      </c>
      <c r="H414" s="40"/>
      <c r="I414" s="64">
        <v>38534</v>
      </c>
      <c r="J414" s="65">
        <v>18.7</v>
      </c>
      <c r="P414" s="40"/>
      <c r="Q414" s="64">
        <v>38534</v>
      </c>
      <c r="R414" s="65">
        <v>14.5</v>
      </c>
    </row>
    <row r="415" spans="1:18" ht="13.5" customHeight="1" x14ac:dyDescent="0.25">
      <c r="A415" s="2"/>
      <c r="B415" s="14"/>
      <c r="C415" s="53">
        <f t="shared" si="24"/>
        <v>38869</v>
      </c>
      <c r="D415" s="14">
        <f t="shared" si="25"/>
        <v>2006</v>
      </c>
      <c r="E415" s="38">
        <f t="shared" si="26"/>
        <v>0.14199999999999999</v>
      </c>
      <c r="F415" s="38">
        <f t="shared" si="27"/>
        <v>0.16600000000000001</v>
      </c>
      <c r="G415" s="2">
        <v>0</v>
      </c>
      <c r="H415" s="40"/>
      <c r="I415" s="64">
        <v>38565</v>
      </c>
      <c r="J415" s="65">
        <v>18.899999999999999</v>
      </c>
      <c r="P415" s="40"/>
      <c r="Q415" s="64">
        <v>38565</v>
      </c>
      <c r="R415" s="65">
        <v>15.6</v>
      </c>
    </row>
    <row r="416" spans="1:18" ht="13.5" customHeight="1" x14ac:dyDescent="0.25">
      <c r="A416" s="2"/>
      <c r="B416" s="14"/>
      <c r="C416" s="53">
        <f t="shared" si="24"/>
        <v>38899</v>
      </c>
      <c r="D416" s="14">
        <f t="shared" si="25"/>
        <v>2006</v>
      </c>
      <c r="E416" s="38">
        <f t="shared" si="26"/>
        <v>0.13800000000000001</v>
      </c>
      <c r="F416" s="38">
        <f t="shared" si="27"/>
        <v>0.183</v>
      </c>
      <c r="G416" s="2">
        <v>0</v>
      </c>
      <c r="H416" s="40"/>
      <c r="I416" s="64">
        <v>38596</v>
      </c>
      <c r="J416" s="65">
        <v>18.899999999999999</v>
      </c>
      <c r="P416" s="40"/>
      <c r="Q416" s="64">
        <v>38596</v>
      </c>
      <c r="R416" s="65">
        <v>14.5</v>
      </c>
    </row>
    <row r="417" spans="1:18" ht="13.5" customHeight="1" x14ac:dyDescent="0.25">
      <c r="A417" s="2"/>
      <c r="B417" s="14"/>
      <c r="C417" s="53">
        <f t="shared" si="24"/>
        <v>38930</v>
      </c>
      <c r="D417" s="14">
        <f t="shared" si="25"/>
        <v>2006</v>
      </c>
      <c r="E417" s="38">
        <f t="shared" si="26"/>
        <v>0.13800000000000001</v>
      </c>
      <c r="F417" s="38">
        <f t="shared" si="27"/>
        <v>0.183</v>
      </c>
      <c r="G417" s="2">
        <v>0</v>
      </c>
      <c r="H417" s="40"/>
      <c r="I417" s="64">
        <v>38626</v>
      </c>
      <c r="J417" s="65">
        <v>18.899999999999999</v>
      </c>
      <c r="P417" s="40"/>
      <c r="Q417" s="64">
        <v>38626</v>
      </c>
      <c r="R417" s="65">
        <v>14.3</v>
      </c>
    </row>
    <row r="418" spans="1:18" ht="13.5" customHeight="1" x14ac:dyDescent="0.25">
      <c r="A418" s="2"/>
      <c r="B418" s="14"/>
      <c r="C418" s="53">
        <f t="shared" si="24"/>
        <v>38961</v>
      </c>
      <c r="D418" s="14">
        <f t="shared" si="25"/>
        <v>2006</v>
      </c>
      <c r="E418" s="38">
        <f t="shared" si="26"/>
        <v>0.14300000000000002</v>
      </c>
      <c r="F418" s="38">
        <f t="shared" si="27"/>
        <v>0.18100000000000002</v>
      </c>
      <c r="G418" s="2">
        <v>0</v>
      </c>
      <c r="H418" s="40"/>
      <c r="I418" s="64">
        <v>38657</v>
      </c>
      <c r="J418" s="65">
        <v>18</v>
      </c>
      <c r="P418" s="40"/>
      <c r="Q418" s="64">
        <v>38657</v>
      </c>
      <c r="R418" s="65">
        <v>14.7</v>
      </c>
    </row>
    <row r="419" spans="1:18" ht="13.5" customHeight="1" x14ac:dyDescent="0.25">
      <c r="A419" s="2"/>
      <c r="B419" s="14"/>
      <c r="C419" s="53">
        <f t="shared" si="24"/>
        <v>38991</v>
      </c>
      <c r="D419" s="14">
        <f t="shared" si="25"/>
        <v>2006</v>
      </c>
      <c r="E419" s="38">
        <f t="shared" si="26"/>
        <v>0.14499999999999999</v>
      </c>
      <c r="F419" s="38">
        <f t="shared" si="27"/>
        <v>0.159</v>
      </c>
      <c r="G419" s="2">
        <v>0</v>
      </c>
      <c r="H419" s="40"/>
      <c r="I419" s="64">
        <v>38687</v>
      </c>
      <c r="J419" s="65">
        <v>18.7</v>
      </c>
      <c r="P419" s="40"/>
      <c r="Q419" s="64">
        <v>38687</v>
      </c>
      <c r="R419" s="65">
        <v>14.8</v>
      </c>
    </row>
    <row r="420" spans="1:18" ht="13.5" customHeight="1" x14ac:dyDescent="0.25">
      <c r="A420" s="2"/>
      <c r="B420" s="14"/>
      <c r="C420" s="53">
        <f t="shared" si="24"/>
        <v>39022</v>
      </c>
      <c r="D420" s="14">
        <f t="shared" si="25"/>
        <v>2006</v>
      </c>
      <c r="E420" s="38">
        <f t="shared" si="26"/>
        <v>0.14899999999999999</v>
      </c>
      <c r="F420" s="38">
        <f t="shared" si="27"/>
        <v>0.16399999999999998</v>
      </c>
      <c r="G420" s="2">
        <v>0</v>
      </c>
      <c r="H420" s="40"/>
      <c r="I420" s="64">
        <v>38718</v>
      </c>
      <c r="J420" s="65">
        <v>16.7</v>
      </c>
      <c r="P420" s="40"/>
      <c r="Q420" s="64">
        <v>38718</v>
      </c>
      <c r="R420" s="65">
        <v>15.7</v>
      </c>
    </row>
    <row r="421" spans="1:18" ht="13.5" customHeight="1" x14ac:dyDescent="0.25">
      <c r="A421" s="2"/>
      <c r="B421" s="14"/>
      <c r="C421" s="53">
        <f t="shared" si="24"/>
        <v>39052</v>
      </c>
      <c r="D421" s="14">
        <f t="shared" si="25"/>
        <v>2006</v>
      </c>
      <c r="E421" s="38">
        <f t="shared" si="26"/>
        <v>0.14699999999999999</v>
      </c>
      <c r="F421" s="38">
        <f t="shared" si="27"/>
        <v>0.16200000000000001</v>
      </c>
      <c r="G421" s="2">
        <v>0</v>
      </c>
      <c r="H421" s="40"/>
      <c r="I421" s="64">
        <v>38749</v>
      </c>
      <c r="J421" s="65">
        <v>18.7</v>
      </c>
      <c r="P421" s="40"/>
      <c r="Q421" s="64">
        <v>38749</v>
      </c>
      <c r="R421" s="65">
        <v>16.600000000000001</v>
      </c>
    </row>
    <row r="422" spans="1:18" ht="13.5" customHeight="1" x14ac:dyDescent="0.25">
      <c r="A422" s="2"/>
      <c r="B422" s="14"/>
      <c r="C422" s="53">
        <f t="shared" si="24"/>
        <v>39083</v>
      </c>
      <c r="D422" s="14">
        <f t="shared" si="25"/>
        <v>2007</v>
      </c>
      <c r="E422" s="38">
        <f t="shared" si="26"/>
        <v>0.14499999999999999</v>
      </c>
      <c r="F422" s="38">
        <f t="shared" si="27"/>
        <v>0.16300000000000001</v>
      </c>
      <c r="G422" s="2">
        <v>0</v>
      </c>
      <c r="H422" s="40"/>
      <c r="I422" s="64">
        <v>38777</v>
      </c>
      <c r="J422" s="65">
        <v>18.600000000000001</v>
      </c>
      <c r="P422" s="40"/>
      <c r="Q422" s="64">
        <v>38777</v>
      </c>
      <c r="R422" s="65">
        <v>15.1</v>
      </c>
    </row>
    <row r="423" spans="1:18" ht="13.5" customHeight="1" x14ac:dyDescent="0.25">
      <c r="A423" s="2"/>
      <c r="B423" s="14"/>
      <c r="C423" s="53">
        <f t="shared" si="24"/>
        <v>39114</v>
      </c>
      <c r="D423" s="14">
        <f t="shared" si="25"/>
        <v>2007</v>
      </c>
      <c r="E423" s="38">
        <f t="shared" si="26"/>
        <v>0.13800000000000001</v>
      </c>
      <c r="F423" s="38">
        <f t="shared" si="27"/>
        <v>0.18</v>
      </c>
      <c r="G423" s="2">
        <v>0</v>
      </c>
      <c r="H423" s="40"/>
      <c r="I423" s="64">
        <v>38808</v>
      </c>
      <c r="J423" s="65">
        <v>18.600000000000001</v>
      </c>
      <c r="P423" s="40"/>
      <c r="Q423" s="64">
        <v>38808</v>
      </c>
      <c r="R423" s="65">
        <v>14.3</v>
      </c>
    </row>
    <row r="424" spans="1:18" ht="13.5" customHeight="1" x14ac:dyDescent="0.25">
      <c r="A424" s="2"/>
      <c r="B424" s="14"/>
      <c r="C424" s="53">
        <f t="shared" si="24"/>
        <v>39142</v>
      </c>
      <c r="D424" s="14">
        <f t="shared" si="25"/>
        <v>2007</v>
      </c>
      <c r="E424" s="38">
        <f t="shared" si="26"/>
        <v>0.151</v>
      </c>
      <c r="F424" s="38">
        <f t="shared" si="27"/>
        <v>0.18600000000000003</v>
      </c>
      <c r="G424" s="2">
        <v>0</v>
      </c>
      <c r="H424" s="40"/>
      <c r="I424" s="64">
        <v>38838</v>
      </c>
      <c r="J424" s="65">
        <v>18.899999999999999</v>
      </c>
      <c r="P424" s="40"/>
      <c r="Q424" s="64">
        <v>38838</v>
      </c>
      <c r="R424" s="65">
        <v>13.8</v>
      </c>
    </row>
    <row r="425" spans="1:18" ht="13.5" customHeight="1" x14ac:dyDescent="0.25">
      <c r="A425" s="2"/>
      <c r="B425" s="14"/>
      <c r="C425" s="53">
        <f t="shared" si="24"/>
        <v>39173</v>
      </c>
      <c r="D425" s="14">
        <f t="shared" si="25"/>
        <v>2007</v>
      </c>
      <c r="E425" s="38">
        <f t="shared" si="26"/>
        <v>0.155</v>
      </c>
      <c r="F425" s="38">
        <f t="shared" si="27"/>
        <v>0.17399999999999999</v>
      </c>
      <c r="G425" s="2">
        <v>0</v>
      </c>
      <c r="H425" s="40"/>
      <c r="I425" s="64">
        <v>38869</v>
      </c>
      <c r="J425" s="65">
        <v>16.600000000000001</v>
      </c>
      <c r="P425" s="40"/>
      <c r="Q425" s="64">
        <v>38869</v>
      </c>
      <c r="R425" s="65">
        <v>14.2</v>
      </c>
    </row>
    <row r="426" spans="1:18" ht="13.5" customHeight="1" x14ac:dyDescent="0.25">
      <c r="A426" s="2"/>
      <c r="B426" s="14"/>
      <c r="C426" s="53">
        <f t="shared" si="24"/>
        <v>39203</v>
      </c>
      <c r="D426" s="14">
        <f t="shared" si="25"/>
        <v>2007</v>
      </c>
      <c r="E426" s="38">
        <f t="shared" si="26"/>
        <v>0.16</v>
      </c>
      <c r="F426" s="38">
        <f t="shared" si="27"/>
        <v>0.16500000000000001</v>
      </c>
      <c r="G426" s="2">
        <v>0</v>
      </c>
      <c r="H426" s="40"/>
      <c r="I426" s="64">
        <v>38899</v>
      </c>
      <c r="J426" s="65">
        <v>18.3</v>
      </c>
      <c r="P426" s="40"/>
      <c r="Q426" s="64">
        <v>38899</v>
      </c>
      <c r="R426" s="65">
        <v>13.8</v>
      </c>
    </row>
    <row r="427" spans="1:18" ht="13.5" customHeight="1" x14ac:dyDescent="0.25">
      <c r="A427" s="2"/>
      <c r="B427" s="14"/>
      <c r="C427" s="53">
        <f t="shared" si="24"/>
        <v>39234</v>
      </c>
      <c r="D427" s="14">
        <f t="shared" si="25"/>
        <v>2007</v>
      </c>
      <c r="E427" s="38">
        <f t="shared" si="26"/>
        <v>0.16300000000000001</v>
      </c>
      <c r="F427" s="38">
        <f t="shared" si="27"/>
        <v>0.16399999999999998</v>
      </c>
      <c r="G427" s="2">
        <v>0</v>
      </c>
      <c r="H427" s="40"/>
      <c r="I427" s="64">
        <v>38930</v>
      </c>
      <c r="J427" s="65">
        <v>18.3</v>
      </c>
      <c r="P427" s="40"/>
      <c r="Q427" s="64">
        <v>38930</v>
      </c>
      <c r="R427" s="65">
        <v>13.8</v>
      </c>
    </row>
    <row r="428" spans="1:18" ht="13.5" customHeight="1" x14ac:dyDescent="0.25">
      <c r="A428" s="2"/>
      <c r="B428" s="14"/>
      <c r="C428" s="53">
        <f t="shared" si="24"/>
        <v>39264</v>
      </c>
      <c r="D428" s="14">
        <f t="shared" si="25"/>
        <v>2007</v>
      </c>
      <c r="E428" s="38">
        <f t="shared" si="26"/>
        <v>0.152</v>
      </c>
      <c r="F428" s="38">
        <f t="shared" si="27"/>
        <v>0.183</v>
      </c>
      <c r="G428" s="2">
        <v>0</v>
      </c>
      <c r="H428" s="40"/>
      <c r="I428" s="64">
        <v>38961</v>
      </c>
      <c r="J428" s="65">
        <v>18.100000000000001</v>
      </c>
      <c r="P428" s="40"/>
      <c r="Q428" s="64">
        <v>38961</v>
      </c>
      <c r="R428" s="65">
        <v>14.3</v>
      </c>
    </row>
    <row r="429" spans="1:18" ht="13.5" customHeight="1" x14ac:dyDescent="0.25">
      <c r="A429" s="2"/>
      <c r="B429" s="14"/>
      <c r="C429" s="53">
        <f t="shared" si="24"/>
        <v>39295</v>
      </c>
      <c r="D429" s="14">
        <f t="shared" si="25"/>
        <v>2007</v>
      </c>
      <c r="E429" s="38">
        <f t="shared" si="26"/>
        <v>0.153</v>
      </c>
      <c r="F429" s="38">
        <f t="shared" si="27"/>
        <v>0.17499999999999999</v>
      </c>
      <c r="G429" s="2">
        <v>0</v>
      </c>
      <c r="H429" s="40"/>
      <c r="I429" s="64">
        <v>38991</v>
      </c>
      <c r="J429" s="65">
        <v>15.9</v>
      </c>
      <c r="P429" s="40"/>
      <c r="Q429" s="64">
        <v>38991</v>
      </c>
      <c r="R429" s="65">
        <v>14.5</v>
      </c>
    </row>
    <row r="430" spans="1:18" ht="13.5" customHeight="1" x14ac:dyDescent="0.25">
      <c r="A430" s="2"/>
      <c r="B430" s="14"/>
      <c r="C430" s="53">
        <f t="shared" si="24"/>
        <v>39326</v>
      </c>
      <c r="D430" s="14">
        <f t="shared" si="25"/>
        <v>2007</v>
      </c>
      <c r="E430" s="38">
        <f t="shared" si="26"/>
        <v>0.151</v>
      </c>
      <c r="F430" s="38">
        <f t="shared" si="27"/>
        <v>0.17499999999999999</v>
      </c>
      <c r="G430" s="2">
        <v>0</v>
      </c>
      <c r="H430" s="40"/>
      <c r="I430" s="64">
        <v>39022</v>
      </c>
      <c r="J430" s="65">
        <v>16.399999999999999</v>
      </c>
      <c r="P430" s="40"/>
      <c r="Q430" s="64">
        <v>39022</v>
      </c>
      <c r="R430" s="65">
        <v>14.9</v>
      </c>
    </row>
    <row r="431" spans="1:18" ht="13.5" customHeight="1" x14ac:dyDescent="0.25">
      <c r="A431" s="2"/>
      <c r="B431" s="14"/>
      <c r="C431" s="53">
        <f t="shared" si="24"/>
        <v>39356</v>
      </c>
      <c r="D431" s="14">
        <f t="shared" si="25"/>
        <v>2007</v>
      </c>
      <c r="E431" s="38">
        <f t="shared" si="26"/>
        <v>0.13600000000000001</v>
      </c>
      <c r="F431" s="38">
        <f t="shared" si="27"/>
        <v>0.17699999999999999</v>
      </c>
      <c r="G431" s="2">
        <v>0</v>
      </c>
      <c r="H431" s="40"/>
      <c r="I431" s="64">
        <v>39052</v>
      </c>
      <c r="J431" s="65">
        <v>16.2</v>
      </c>
      <c r="P431" s="40"/>
      <c r="Q431" s="64">
        <v>39052</v>
      </c>
      <c r="R431" s="65">
        <v>14.7</v>
      </c>
    </row>
    <row r="432" spans="1:18" ht="13.5" customHeight="1" x14ac:dyDescent="0.25">
      <c r="A432" s="2"/>
      <c r="B432" s="14"/>
      <c r="C432" s="53">
        <f t="shared" si="24"/>
        <v>39387</v>
      </c>
      <c r="D432" s="14">
        <f t="shared" si="25"/>
        <v>2007</v>
      </c>
      <c r="E432" s="38">
        <f t="shared" si="26"/>
        <v>0.13699999999999998</v>
      </c>
      <c r="F432" s="38">
        <f t="shared" si="27"/>
        <v>0.18899999999999997</v>
      </c>
      <c r="G432" s="2">
        <v>0</v>
      </c>
      <c r="H432" s="40"/>
      <c r="I432" s="64">
        <v>39083</v>
      </c>
      <c r="J432" s="65">
        <v>16.3</v>
      </c>
      <c r="P432" s="40"/>
      <c r="Q432" s="64">
        <v>39083</v>
      </c>
      <c r="R432" s="65">
        <v>14.5</v>
      </c>
    </row>
    <row r="433" spans="1:18" ht="13.5" customHeight="1" x14ac:dyDescent="0.25">
      <c r="A433" s="2"/>
      <c r="B433" s="14"/>
      <c r="C433" s="53">
        <f t="shared" si="24"/>
        <v>39417</v>
      </c>
      <c r="D433" s="14">
        <f t="shared" si="25"/>
        <v>2007</v>
      </c>
      <c r="E433" s="38">
        <f t="shared" si="26"/>
        <v>0.155</v>
      </c>
      <c r="F433" s="38">
        <f t="shared" si="27"/>
        <v>0.17399999999999999</v>
      </c>
      <c r="G433" s="2">
        <v>0</v>
      </c>
      <c r="H433" s="40"/>
      <c r="I433" s="64">
        <v>39114</v>
      </c>
      <c r="J433" s="65">
        <v>18</v>
      </c>
      <c r="P433" s="40"/>
      <c r="Q433" s="64">
        <v>39114</v>
      </c>
      <c r="R433" s="65">
        <v>13.8</v>
      </c>
    </row>
    <row r="434" spans="1:18" ht="13.5" customHeight="1" x14ac:dyDescent="0.25">
      <c r="A434" s="2"/>
      <c r="B434" s="14"/>
      <c r="C434" s="53">
        <f t="shared" si="24"/>
        <v>39448</v>
      </c>
      <c r="D434" s="14">
        <f t="shared" si="25"/>
        <v>2008</v>
      </c>
      <c r="E434" s="38">
        <f t="shared" si="26"/>
        <v>0.154</v>
      </c>
      <c r="F434" s="38">
        <f t="shared" si="27"/>
        <v>0.185</v>
      </c>
      <c r="G434" s="2">
        <v>0</v>
      </c>
      <c r="H434" s="40"/>
      <c r="I434" s="64">
        <v>39142</v>
      </c>
      <c r="J434" s="65">
        <v>18.600000000000001</v>
      </c>
      <c r="P434" s="40"/>
      <c r="Q434" s="64">
        <v>39142</v>
      </c>
      <c r="R434" s="65">
        <v>15.1</v>
      </c>
    </row>
    <row r="435" spans="1:18" ht="13.5" customHeight="1" x14ac:dyDescent="0.25">
      <c r="A435" s="2"/>
      <c r="B435" s="14"/>
      <c r="C435" s="53">
        <f t="shared" si="24"/>
        <v>39479</v>
      </c>
      <c r="D435" s="14">
        <f t="shared" si="25"/>
        <v>2008</v>
      </c>
      <c r="E435" s="38">
        <f t="shared" si="26"/>
        <v>0.14899999999999999</v>
      </c>
      <c r="F435" s="38">
        <f t="shared" si="27"/>
        <v>0.17800000000000002</v>
      </c>
      <c r="G435" s="2">
        <v>0</v>
      </c>
      <c r="H435" s="40"/>
      <c r="I435" s="64">
        <v>39173</v>
      </c>
      <c r="J435" s="65">
        <v>17.399999999999999</v>
      </c>
      <c r="P435" s="40"/>
      <c r="Q435" s="64">
        <v>39173</v>
      </c>
      <c r="R435" s="65">
        <v>15.5</v>
      </c>
    </row>
    <row r="436" spans="1:18" ht="13.5" customHeight="1" x14ac:dyDescent="0.25">
      <c r="A436" s="2"/>
      <c r="B436" s="14"/>
      <c r="C436" s="53">
        <f t="shared" si="24"/>
        <v>39508</v>
      </c>
      <c r="D436" s="14">
        <f t="shared" si="25"/>
        <v>2008</v>
      </c>
      <c r="E436" s="38">
        <f t="shared" si="26"/>
        <v>0.14899999999999999</v>
      </c>
      <c r="F436" s="38">
        <f t="shared" si="27"/>
        <v>0.16899999999999998</v>
      </c>
      <c r="G436" s="2">
        <v>0</v>
      </c>
      <c r="H436" s="40"/>
      <c r="I436" s="64">
        <v>39203</v>
      </c>
      <c r="J436" s="65">
        <v>16.5</v>
      </c>
      <c r="P436" s="40"/>
      <c r="Q436" s="64">
        <v>39203</v>
      </c>
      <c r="R436" s="65">
        <v>16</v>
      </c>
    </row>
    <row r="437" spans="1:18" ht="13.5" customHeight="1" x14ac:dyDescent="0.25">
      <c r="A437" s="2"/>
      <c r="B437" s="14"/>
      <c r="C437" s="53">
        <f t="shared" si="24"/>
        <v>39539</v>
      </c>
      <c r="D437" s="14">
        <f t="shared" si="25"/>
        <v>2008</v>
      </c>
      <c r="E437" s="38">
        <f t="shared" si="26"/>
        <v>0.17</v>
      </c>
      <c r="F437" s="38">
        <f t="shared" si="27"/>
        <v>0.17699999999999999</v>
      </c>
      <c r="G437" s="2">
        <v>0</v>
      </c>
      <c r="H437" s="40"/>
      <c r="I437" s="64">
        <v>39234</v>
      </c>
      <c r="J437" s="65">
        <v>16.399999999999999</v>
      </c>
      <c r="P437" s="40"/>
      <c r="Q437" s="64">
        <v>39234</v>
      </c>
      <c r="R437" s="65">
        <v>16.3</v>
      </c>
    </row>
    <row r="438" spans="1:18" ht="13.5" customHeight="1" x14ac:dyDescent="0.25">
      <c r="A438" s="2"/>
      <c r="B438" s="14"/>
      <c r="C438" s="53">
        <f t="shared" si="24"/>
        <v>39569</v>
      </c>
      <c r="D438" s="14">
        <f t="shared" si="25"/>
        <v>2008</v>
      </c>
      <c r="E438" s="38">
        <f t="shared" si="26"/>
        <v>0.14300000000000002</v>
      </c>
      <c r="F438" s="38">
        <f t="shared" si="27"/>
        <v>0.183</v>
      </c>
      <c r="G438" s="2">
        <v>0</v>
      </c>
      <c r="H438" s="40"/>
      <c r="I438" s="64">
        <v>39264</v>
      </c>
      <c r="J438" s="65">
        <v>18.3</v>
      </c>
      <c r="P438" s="40"/>
      <c r="Q438" s="64">
        <v>39264</v>
      </c>
      <c r="R438" s="65">
        <v>15.2</v>
      </c>
    </row>
    <row r="439" spans="1:18" ht="13.5" customHeight="1" x14ac:dyDescent="0.25">
      <c r="A439" s="2"/>
      <c r="B439" s="14"/>
      <c r="C439" s="53">
        <f t="shared" si="24"/>
        <v>39600</v>
      </c>
      <c r="D439" s="14">
        <f t="shared" si="25"/>
        <v>2008</v>
      </c>
      <c r="E439" s="38">
        <f t="shared" si="26"/>
        <v>0.154</v>
      </c>
      <c r="F439" s="38">
        <f t="shared" si="27"/>
        <v>0.182</v>
      </c>
      <c r="G439" s="2">
        <v>0</v>
      </c>
      <c r="H439" s="40"/>
      <c r="I439" s="64">
        <v>39295</v>
      </c>
      <c r="J439" s="65">
        <v>17.5</v>
      </c>
      <c r="P439" s="40"/>
      <c r="Q439" s="64">
        <v>39295</v>
      </c>
      <c r="R439" s="65">
        <v>15.3</v>
      </c>
    </row>
    <row r="440" spans="1:18" ht="13.5" customHeight="1" x14ac:dyDescent="0.25">
      <c r="A440" s="2"/>
      <c r="B440" s="14"/>
      <c r="C440" s="53">
        <f t="shared" si="24"/>
        <v>39630</v>
      </c>
      <c r="D440" s="14">
        <f t="shared" si="25"/>
        <v>2008</v>
      </c>
      <c r="E440" s="38">
        <f t="shared" si="26"/>
        <v>0.16500000000000001</v>
      </c>
      <c r="F440" s="38">
        <f t="shared" si="27"/>
        <v>0.18899999999999997</v>
      </c>
      <c r="G440" s="2">
        <v>0</v>
      </c>
      <c r="H440" s="40"/>
      <c r="I440" s="64">
        <v>39326</v>
      </c>
      <c r="J440" s="65">
        <v>17.5</v>
      </c>
      <c r="P440" s="40"/>
      <c r="Q440" s="64">
        <v>39326</v>
      </c>
      <c r="R440" s="65">
        <v>15.1</v>
      </c>
    </row>
    <row r="441" spans="1:18" ht="13.5" customHeight="1" x14ac:dyDescent="0.25">
      <c r="A441" s="2"/>
      <c r="B441" s="14"/>
      <c r="C441" s="53">
        <f t="shared" si="24"/>
        <v>39661</v>
      </c>
      <c r="D441" s="14">
        <f t="shared" si="25"/>
        <v>2008</v>
      </c>
      <c r="E441" s="38">
        <f t="shared" si="26"/>
        <v>0.16500000000000001</v>
      </c>
      <c r="F441" s="38">
        <f t="shared" si="27"/>
        <v>0.19800000000000001</v>
      </c>
      <c r="G441" s="2">
        <v>0</v>
      </c>
      <c r="H441" s="40"/>
      <c r="I441" s="64">
        <v>39356</v>
      </c>
      <c r="J441" s="65">
        <v>17.7</v>
      </c>
      <c r="P441" s="40"/>
      <c r="Q441" s="64">
        <v>39356</v>
      </c>
      <c r="R441" s="65">
        <v>13.6</v>
      </c>
    </row>
    <row r="442" spans="1:18" ht="13.5" customHeight="1" x14ac:dyDescent="0.25">
      <c r="A442" s="2"/>
      <c r="B442" s="14"/>
      <c r="C442" s="53">
        <f t="shared" si="24"/>
        <v>39692</v>
      </c>
      <c r="D442" s="14">
        <f t="shared" si="25"/>
        <v>2008</v>
      </c>
      <c r="E442" s="38">
        <f t="shared" si="26"/>
        <v>0.16800000000000001</v>
      </c>
      <c r="F442" s="38">
        <f t="shared" si="27"/>
        <v>0.21299999999999999</v>
      </c>
      <c r="G442" s="2">
        <v>0</v>
      </c>
      <c r="H442" s="40"/>
      <c r="I442" s="64">
        <v>39387</v>
      </c>
      <c r="J442" s="65">
        <v>18.899999999999999</v>
      </c>
      <c r="P442" s="40"/>
      <c r="Q442" s="64">
        <v>39387</v>
      </c>
      <c r="R442" s="65">
        <v>13.7</v>
      </c>
    </row>
    <row r="443" spans="1:18" ht="13.5" customHeight="1" x14ac:dyDescent="0.25">
      <c r="A443" s="2"/>
      <c r="B443" s="14"/>
      <c r="C443" s="53">
        <f t="shared" si="24"/>
        <v>39722</v>
      </c>
      <c r="D443" s="14">
        <f t="shared" si="25"/>
        <v>2008</v>
      </c>
      <c r="E443" s="38">
        <f t="shared" si="26"/>
        <v>0.16699999999999998</v>
      </c>
      <c r="F443" s="38">
        <f t="shared" si="27"/>
        <v>0.223</v>
      </c>
      <c r="G443" s="2">
        <v>0</v>
      </c>
      <c r="H443" s="40"/>
      <c r="I443" s="64">
        <v>39417</v>
      </c>
      <c r="J443" s="65">
        <v>17.399999999999999</v>
      </c>
      <c r="P443" s="40"/>
      <c r="Q443" s="64">
        <v>39417</v>
      </c>
      <c r="R443" s="65">
        <v>15.5</v>
      </c>
    </row>
    <row r="444" spans="1:18" ht="13.5" customHeight="1" x14ac:dyDescent="0.25">
      <c r="A444" s="2"/>
      <c r="B444" s="14"/>
      <c r="C444" s="53">
        <f t="shared" si="24"/>
        <v>39753</v>
      </c>
      <c r="D444" s="14">
        <f t="shared" si="25"/>
        <v>2008</v>
      </c>
      <c r="E444" s="38">
        <f t="shared" si="26"/>
        <v>0.16200000000000001</v>
      </c>
      <c r="F444" s="38">
        <f t="shared" si="27"/>
        <v>0.21100000000000002</v>
      </c>
      <c r="G444" s="2">
        <v>0</v>
      </c>
      <c r="H444" s="40"/>
      <c r="I444" s="64">
        <v>39448</v>
      </c>
      <c r="J444" s="65">
        <v>18.5</v>
      </c>
      <c r="P444" s="40"/>
      <c r="Q444" s="64">
        <v>39448</v>
      </c>
      <c r="R444" s="65">
        <v>15.4</v>
      </c>
    </row>
    <row r="445" spans="1:18" ht="13.5" customHeight="1" x14ac:dyDescent="0.25">
      <c r="A445" s="2"/>
      <c r="B445" s="14"/>
      <c r="C445" s="53">
        <f t="shared" si="24"/>
        <v>39783</v>
      </c>
      <c r="D445" s="14">
        <f t="shared" si="25"/>
        <v>2008</v>
      </c>
      <c r="E445" s="38">
        <f t="shared" si="26"/>
        <v>0.17100000000000001</v>
      </c>
      <c r="F445" s="38">
        <f t="shared" si="27"/>
        <v>0.23100000000000001</v>
      </c>
      <c r="G445" s="2">
        <v>0</v>
      </c>
      <c r="H445" s="40"/>
      <c r="I445" s="64">
        <v>39479</v>
      </c>
      <c r="J445" s="65">
        <v>17.8</v>
      </c>
      <c r="P445" s="40"/>
      <c r="Q445" s="64">
        <v>39479</v>
      </c>
      <c r="R445" s="65">
        <v>14.9</v>
      </c>
    </row>
    <row r="446" spans="1:18" ht="13.5" customHeight="1" x14ac:dyDescent="0.25">
      <c r="A446" s="2"/>
      <c r="B446" s="14"/>
      <c r="C446" s="53">
        <f t="shared" si="24"/>
        <v>39814</v>
      </c>
      <c r="D446" s="14">
        <f t="shared" si="25"/>
        <v>2009</v>
      </c>
      <c r="E446" s="38">
        <f t="shared" si="26"/>
        <v>0.17300000000000001</v>
      </c>
      <c r="F446" s="38">
        <f t="shared" si="27"/>
        <v>0.22600000000000001</v>
      </c>
      <c r="G446" s="2">
        <v>0</v>
      </c>
      <c r="H446" s="40"/>
      <c r="I446" s="64">
        <v>39508</v>
      </c>
      <c r="J446" s="65">
        <v>16.899999999999999</v>
      </c>
      <c r="P446" s="40"/>
      <c r="Q446" s="64">
        <v>39508</v>
      </c>
      <c r="R446" s="65">
        <v>14.9</v>
      </c>
    </row>
    <row r="447" spans="1:18" ht="13.5" customHeight="1" x14ac:dyDescent="0.25">
      <c r="A447" s="2"/>
      <c r="B447" s="14"/>
      <c r="C447" s="53">
        <f t="shared" si="24"/>
        <v>39845</v>
      </c>
      <c r="D447" s="14">
        <f t="shared" si="25"/>
        <v>2009</v>
      </c>
      <c r="E447" s="38">
        <f t="shared" si="26"/>
        <v>0.191</v>
      </c>
      <c r="F447" s="38">
        <f t="shared" si="27"/>
        <v>0.23399999999999999</v>
      </c>
      <c r="G447" s="2">
        <v>0</v>
      </c>
      <c r="H447" s="40"/>
      <c r="I447" s="64">
        <v>39539</v>
      </c>
      <c r="J447" s="65">
        <v>17.7</v>
      </c>
      <c r="P447" s="40"/>
      <c r="Q447" s="64">
        <v>39539</v>
      </c>
      <c r="R447" s="65">
        <v>17</v>
      </c>
    </row>
    <row r="448" spans="1:18" ht="13.5" customHeight="1" x14ac:dyDescent="0.25">
      <c r="A448" s="2"/>
      <c r="B448" s="14"/>
      <c r="C448" s="53">
        <f t="shared" si="24"/>
        <v>39873</v>
      </c>
      <c r="D448" s="14">
        <f t="shared" si="25"/>
        <v>2009</v>
      </c>
      <c r="E448" s="38">
        <f t="shared" si="26"/>
        <v>0.19500000000000001</v>
      </c>
      <c r="F448" s="38">
        <f t="shared" si="27"/>
        <v>0.24199999999999999</v>
      </c>
      <c r="G448" s="2">
        <v>0</v>
      </c>
      <c r="H448" s="40"/>
      <c r="I448" s="64">
        <v>39569</v>
      </c>
      <c r="J448" s="65">
        <v>18.3</v>
      </c>
      <c r="P448" s="40"/>
      <c r="Q448" s="64">
        <v>39569</v>
      </c>
      <c r="R448" s="65">
        <v>14.3</v>
      </c>
    </row>
    <row r="449" spans="1:18" ht="13.5" customHeight="1" x14ac:dyDescent="0.25">
      <c r="A449" s="2"/>
      <c r="B449" s="14"/>
      <c r="C449" s="53">
        <f t="shared" si="24"/>
        <v>39904</v>
      </c>
      <c r="D449" s="14">
        <f t="shared" si="25"/>
        <v>2009</v>
      </c>
      <c r="E449" s="38">
        <f t="shared" si="26"/>
        <v>0.19</v>
      </c>
      <c r="F449" s="38">
        <f t="shared" si="27"/>
        <v>0.27100000000000002</v>
      </c>
      <c r="G449" s="2">
        <v>0</v>
      </c>
      <c r="H449" s="40"/>
      <c r="I449" s="64">
        <v>39600</v>
      </c>
      <c r="J449" s="65">
        <v>18.2</v>
      </c>
      <c r="P449" s="40"/>
      <c r="Q449" s="64">
        <v>39600</v>
      </c>
      <c r="R449" s="65">
        <v>15.4</v>
      </c>
    </row>
    <row r="450" spans="1:18" ht="13.5" customHeight="1" x14ac:dyDescent="0.25">
      <c r="A450" s="2"/>
      <c r="B450" s="14"/>
      <c r="C450" s="53">
        <f t="shared" ref="C450:C513" si="28">I460</f>
        <v>39934</v>
      </c>
      <c r="D450" s="14">
        <f t="shared" ref="D450:D513" si="29">YEAR(C450)</f>
        <v>2009</v>
      </c>
      <c r="E450" s="38">
        <f t="shared" ref="E450:E513" si="30">R460/100</f>
        <v>0.20699999999999999</v>
      </c>
      <c r="F450" s="38">
        <f t="shared" ref="F450:F513" si="31">J460/100</f>
        <v>0.27</v>
      </c>
      <c r="G450" s="2">
        <v>0</v>
      </c>
      <c r="H450" s="40"/>
      <c r="I450" s="64">
        <v>39630</v>
      </c>
      <c r="J450" s="65">
        <v>18.899999999999999</v>
      </c>
      <c r="P450" s="40"/>
      <c r="Q450" s="64">
        <v>39630</v>
      </c>
      <c r="R450" s="65">
        <v>16.5</v>
      </c>
    </row>
    <row r="451" spans="1:18" ht="13.5" customHeight="1" x14ac:dyDescent="0.25">
      <c r="A451" s="2"/>
      <c r="B451" s="14"/>
      <c r="C451" s="53">
        <f t="shared" si="28"/>
        <v>39965</v>
      </c>
      <c r="D451" s="14">
        <f t="shared" si="29"/>
        <v>2009</v>
      </c>
      <c r="E451" s="38">
        <f t="shared" si="30"/>
        <v>0.23199999999999998</v>
      </c>
      <c r="F451" s="38">
        <f t="shared" si="31"/>
        <v>0.28999999999999998</v>
      </c>
      <c r="G451" s="2">
        <v>0</v>
      </c>
      <c r="H451" s="40"/>
      <c r="I451" s="64">
        <v>39661</v>
      </c>
      <c r="J451" s="65">
        <v>19.8</v>
      </c>
      <c r="P451" s="40"/>
      <c r="Q451" s="64">
        <v>39661</v>
      </c>
      <c r="R451" s="65">
        <v>16.5</v>
      </c>
    </row>
    <row r="452" spans="1:18" ht="13.5" customHeight="1" x14ac:dyDescent="0.25">
      <c r="A452" s="2"/>
      <c r="B452" s="14"/>
      <c r="C452" s="53">
        <f t="shared" si="28"/>
        <v>39995</v>
      </c>
      <c r="D452" s="14">
        <f t="shared" si="29"/>
        <v>2009</v>
      </c>
      <c r="E452" s="38">
        <f t="shared" si="30"/>
        <v>0.20199999999999999</v>
      </c>
      <c r="F452" s="38">
        <f t="shared" si="31"/>
        <v>0.34</v>
      </c>
      <c r="G452" s="2">
        <v>0</v>
      </c>
      <c r="H452" s="40"/>
      <c r="I452" s="64">
        <v>39692</v>
      </c>
      <c r="J452" s="65">
        <v>21.3</v>
      </c>
      <c r="P452" s="40"/>
      <c r="Q452" s="64">
        <v>39692</v>
      </c>
      <c r="R452" s="65">
        <v>16.8</v>
      </c>
    </row>
    <row r="453" spans="1:18" ht="13.5" customHeight="1" x14ac:dyDescent="0.25">
      <c r="A453" s="2"/>
      <c r="B453" s="14"/>
      <c r="C453" s="53">
        <f t="shared" si="28"/>
        <v>40026</v>
      </c>
      <c r="D453" s="14">
        <f t="shared" si="29"/>
        <v>2009</v>
      </c>
      <c r="E453" s="38">
        <f t="shared" si="30"/>
        <v>0.19</v>
      </c>
      <c r="F453" s="38">
        <f t="shared" si="31"/>
        <v>0.34299999999999997</v>
      </c>
      <c r="G453" s="2">
        <v>0</v>
      </c>
      <c r="H453" s="40"/>
      <c r="I453" s="64">
        <v>39722</v>
      </c>
      <c r="J453" s="65">
        <v>22.3</v>
      </c>
      <c r="P453" s="40"/>
      <c r="Q453" s="64">
        <v>39722</v>
      </c>
      <c r="R453" s="65">
        <v>16.7</v>
      </c>
    </row>
    <row r="454" spans="1:18" ht="13.5" customHeight="1" x14ac:dyDescent="0.25">
      <c r="A454" s="2"/>
      <c r="B454" s="14"/>
      <c r="C454" s="53">
        <f t="shared" si="28"/>
        <v>40057</v>
      </c>
      <c r="D454" s="14">
        <f t="shared" si="29"/>
        <v>2009</v>
      </c>
      <c r="E454" s="38">
        <f t="shared" si="30"/>
        <v>0.19399999999999998</v>
      </c>
      <c r="F454" s="38">
        <f t="shared" si="31"/>
        <v>0.36599999999999999</v>
      </c>
      <c r="G454" s="2">
        <v>0</v>
      </c>
      <c r="H454" s="40"/>
      <c r="I454" s="64">
        <v>39753</v>
      </c>
      <c r="J454" s="65">
        <v>21.1</v>
      </c>
      <c r="P454" s="40"/>
      <c r="Q454" s="64">
        <v>39753</v>
      </c>
      <c r="R454" s="65">
        <v>16.2</v>
      </c>
    </row>
    <row r="455" spans="1:18" ht="13.5" customHeight="1" x14ac:dyDescent="0.25">
      <c r="A455" s="2"/>
      <c r="B455" s="14"/>
      <c r="C455" s="53">
        <f t="shared" si="28"/>
        <v>40087</v>
      </c>
      <c r="D455" s="14">
        <f t="shared" si="29"/>
        <v>2009</v>
      </c>
      <c r="E455" s="38">
        <f t="shared" si="30"/>
        <v>0.19500000000000001</v>
      </c>
      <c r="F455" s="38">
        <f t="shared" si="31"/>
        <v>0.36599999999999999</v>
      </c>
      <c r="G455" s="2">
        <v>0</v>
      </c>
      <c r="H455" s="40"/>
      <c r="I455" s="64">
        <v>39783</v>
      </c>
      <c r="J455" s="65">
        <v>23.1</v>
      </c>
      <c r="P455" s="40"/>
      <c r="Q455" s="64">
        <v>39783</v>
      </c>
      <c r="R455" s="65">
        <v>17.100000000000001</v>
      </c>
    </row>
    <row r="456" spans="1:18" ht="13.5" customHeight="1" x14ac:dyDescent="0.25">
      <c r="A456" s="2"/>
      <c r="B456" s="14"/>
      <c r="C456" s="53">
        <f t="shared" si="28"/>
        <v>40118</v>
      </c>
      <c r="D456" s="14">
        <f t="shared" si="29"/>
        <v>2009</v>
      </c>
      <c r="E456" s="38">
        <f t="shared" si="30"/>
        <v>0.18899999999999997</v>
      </c>
      <c r="F456" s="38">
        <f t="shared" si="31"/>
        <v>0.39299999999999996</v>
      </c>
      <c r="G456" s="2">
        <v>0</v>
      </c>
      <c r="H456" s="40"/>
      <c r="I456" s="64">
        <v>39814</v>
      </c>
      <c r="J456" s="65">
        <v>22.6</v>
      </c>
      <c r="P456" s="40"/>
      <c r="Q456" s="64">
        <v>39814</v>
      </c>
      <c r="R456" s="65">
        <v>17.3</v>
      </c>
    </row>
    <row r="457" spans="1:18" ht="13.5" customHeight="1" x14ac:dyDescent="0.25">
      <c r="A457" s="2"/>
      <c r="B457" s="14"/>
      <c r="C457" s="53">
        <f t="shared" si="28"/>
        <v>40148</v>
      </c>
      <c r="D457" s="14">
        <f t="shared" si="29"/>
        <v>2009</v>
      </c>
      <c r="E457" s="38">
        <f t="shared" si="30"/>
        <v>0.17899999999999999</v>
      </c>
      <c r="F457" s="38">
        <f t="shared" si="31"/>
        <v>0.40399999999999997</v>
      </c>
      <c r="G457" s="2">
        <v>0</v>
      </c>
      <c r="H457" s="40"/>
      <c r="I457" s="64">
        <v>39845</v>
      </c>
      <c r="J457" s="65">
        <v>23.4</v>
      </c>
      <c r="P457" s="40"/>
      <c r="Q457" s="64">
        <v>39845</v>
      </c>
      <c r="R457" s="65">
        <v>19.100000000000001</v>
      </c>
    </row>
    <row r="458" spans="1:18" ht="13.5" customHeight="1" x14ac:dyDescent="0.25">
      <c r="A458" s="2"/>
      <c r="B458" s="14"/>
      <c r="C458" s="53">
        <f t="shared" si="28"/>
        <v>40179</v>
      </c>
      <c r="D458" s="14">
        <f t="shared" si="29"/>
        <v>2010</v>
      </c>
      <c r="E458" s="38">
        <f t="shared" si="30"/>
        <v>0.16899999999999998</v>
      </c>
      <c r="F458" s="38">
        <f t="shared" si="31"/>
        <v>0.41600000000000004</v>
      </c>
      <c r="G458" s="2">
        <v>0</v>
      </c>
      <c r="H458" s="40"/>
      <c r="I458" s="64">
        <v>39873</v>
      </c>
      <c r="J458" s="65">
        <v>24.2</v>
      </c>
      <c r="P458" s="40"/>
      <c r="Q458" s="64">
        <v>39873</v>
      </c>
      <c r="R458" s="65">
        <v>19.5</v>
      </c>
    </row>
    <row r="459" spans="1:18" ht="13.5" customHeight="1" x14ac:dyDescent="0.25">
      <c r="A459" s="2"/>
      <c r="B459" s="14"/>
      <c r="C459" s="53">
        <f t="shared" si="28"/>
        <v>40210</v>
      </c>
      <c r="D459" s="14">
        <f t="shared" si="29"/>
        <v>2010</v>
      </c>
      <c r="E459" s="38">
        <f t="shared" si="30"/>
        <v>0.185</v>
      </c>
      <c r="F459" s="38">
        <f t="shared" si="31"/>
        <v>0.40500000000000003</v>
      </c>
      <c r="G459" s="2">
        <v>0</v>
      </c>
      <c r="H459" s="40"/>
      <c r="I459" s="64">
        <v>39904</v>
      </c>
      <c r="J459" s="65">
        <v>27.1</v>
      </c>
      <c r="P459" s="40"/>
      <c r="Q459" s="64">
        <v>39904</v>
      </c>
      <c r="R459" s="65">
        <v>19</v>
      </c>
    </row>
    <row r="460" spans="1:18" ht="13.5" customHeight="1" x14ac:dyDescent="0.25">
      <c r="A460" s="2"/>
      <c r="B460" s="14"/>
      <c r="C460" s="53">
        <f t="shared" si="28"/>
        <v>40238</v>
      </c>
      <c r="D460" s="14">
        <f t="shared" si="29"/>
        <v>2010</v>
      </c>
      <c r="E460" s="38">
        <f t="shared" si="30"/>
        <v>0.16800000000000001</v>
      </c>
      <c r="F460" s="38">
        <f t="shared" si="31"/>
        <v>0.43200000000000005</v>
      </c>
      <c r="G460" s="2">
        <v>0</v>
      </c>
      <c r="H460" s="40"/>
      <c r="I460" s="64">
        <v>39934</v>
      </c>
      <c r="J460" s="65">
        <v>27</v>
      </c>
      <c r="P460" s="40"/>
      <c r="Q460" s="64">
        <v>39934</v>
      </c>
      <c r="R460" s="65">
        <v>20.7</v>
      </c>
    </row>
    <row r="461" spans="1:18" ht="13.5" customHeight="1" x14ac:dyDescent="0.25">
      <c r="A461" s="2"/>
      <c r="B461" s="14"/>
      <c r="C461" s="53">
        <f t="shared" si="28"/>
        <v>40269</v>
      </c>
      <c r="D461" s="14">
        <f t="shared" si="29"/>
        <v>2010</v>
      </c>
      <c r="E461" s="38">
        <f t="shared" si="30"/>
        <v>0.156</v>
      </c>
      <c r="F461" s="38">
        <f t="shared" si="31"/>
        <v>0.45500000000000002</v>
      </c>
      <c r="G461" s="2">
        <v>0</v>
      </c>
      <c r="H461" s="40"/>
      <c r="I461" s="64">
        <v>39965</v>
      </c>
      <c r="J461" s="65">
        <v>29</v>
      </c>
      <c r="P461" s="40"/>
      <c r="Q461" s="64">
        <v>39965</v>
      </c>
      <c r="R461" s="65">
        <v>23.2</v>
      </c>
    </row>
    <row r="462" spans="1:18" ht="13.5" customHeight="1" x14ac:dyDescent="0.25">
      <c r="A462" s="2"/>
      <c r="B462" s="14"/>
      <c r="C462" s="53">
        <f t="shared" si="28"/>
        <v>40299</v>
      </c>
      <c r="D462" s="14">
        <f t="shared" si="29"/>
        <v>2010</v>
      </c>
      <c r="E462" s="38">
        <f t="shared" si="30"/>
        <v>0.153</v>
      </c>
      <c r="F462" s="38">
        <f t="shared" si="31"/>
        <v>0.44900000000000001</v>
      </c>
      <c r="G462" s="2">
        <v>0</v>
      </c>
      <c r="H462" s="40"/>
      <c r="I462" s="64">
        <v>39995</v>
      </c>
      <c r="J462" s="65">
        <v>34</v>
      </c>
      <c r="P462" s="40"/>
      <c r="Q462" s="64">
        <v>39995</v>
      </c>
      <c r="R462" s="65">
        <v>20.2</v>
      </c>
    </row>
    <row r="463" spans="1:18" ht="13.5" customHeight="1" x14ac:dyDescent="0.25">
      <c r="A463" s="2"/>
      <c r="B463" s="14"/>
      <c r="C463" s="53">
        <f t="shared" si="28"/>
        <v>40330</v>
      </c>
      <c r="D463" s="14">
        <f t="shared" si="29"/>
        <v>2010</v>
      </c>
      <c r="E463" s="38">
        <f t="shared" si="30"/>
        <v>0.155</v>
      </c>
      <c r="F463" s="38">
        <f t="shared" si="31"/>
        <v>0.44900000000000001</v>
      </c>
      <c r="G463" s="2">
        <v>0</v>
      </c>
      <c r="H463" s="40"/>
      <c r="I463" s="64">
        <v>40026</v>
      </c>
      <c r="J463" s="65">
        <v>34.299999999999997</v>
      </c>
      <c r="P463" s="40"/>
      <c r="Q463" s="64">
        <v>40026</v>
      </c>
      <c r="R463" s="65">
        <v>19</v>
      </c>
    </row>
    <row r="464" spans="1:18" ht="13.5" customHeight="1" x14ac:dyDescent="0.25">
      <c r="A464" s="2"/>
      <c r="B464" s="14"/>
      <c r="C464" s="53">
        <f t="shared" si="28"/>
        <v>40360</v>
      </c>
      <c r="D464" s="14">
        <f t="shared" si="29"/>
        <v>2010</v>
      </c>
      <c r="E464" s="38">
        <f t="shared" si="30"/>
        <v>0.152</v>
      </c>
      <c r="F464" s="38">
        <f t="shared" si="31"/>
        <v>0.44900000000000001</v>
      </c>
      <c r="G464" s="2">
        <v>0</v>
      </c>
      <c r="H464" s="40"/>
      <c r="I464" s="64">
        <v>40057</v>
      </c>
      <c r="J464" s="65">
        <v>36.6</v>
      </c>
      <c r="P464" s="40"/>
      <c r="Q464" s="64">
        <v>40057</v>
      </c>
      <c r="R464" s="65">
        <v>19.399999999999999</v>
      </c>
    </row>
    <row r="465" spans="1:18" ht="13.5" customHeight="1" x14ac:dyDescent="0.25">
      <c r="A465" s="2"/>
      <c r="B465" s="14"/>
      <c r="C465" s="53">
        <f t="shared" si="28"/>
        <v>40391</v>
      </c>
      <c r="D465" s="14">
        <f t="shared" si="29"/>
        <v>2010</v>
      </c>
      <c r="E465" s="38">
        <f t="shared" si="30"/>
        <v>0.14800000000000002</v>
      </c>
      <c r="F465" s="38">
        <f t="shared" si="31"/>
        <v>0.42799999999999999</v>
      </c>
      <c r="G465" s="2">
        <v>0</v>
      </c>
      <c r="H465" s="40"/>
      <c r="I465" s="64">
        <v>40087</v>
      </c>
      <c r="J465" s="65">
        <v>36.6</v>
      </c>
      <c r="P465" s="40"/>
      <c r="Q465" s="64">
        <v>40087</v>
      </c>
      <c r="R465" s="65">
        <v>19.5</v>
      </c>
    </row>
    <row r="466" spans="1:18" ht="13.5" customHeight="1" x14ac:dyDescent="0.25">
      <c r="A466" s="2"/>
      <c r="B466" s="14"/>
      <c r="C466" s="53">
        <f t="shared" si="28"/>
        <v>40422</v>
      </c>
      <c r="D466" s="14">
        <f t="shared" si="29"/>
        <v>2010</v>
      </c>
      <c r="E466" s="38">
        <f t="shared" si="30"/>
        <v>0.157</v>
      </c>
      <c r="F466" s="38">
        <f t="shared" si="31"/>
        <v>0.42299999999999999</v>
      </c>
      <c r="G466" s="2">
        <v>0</v>
      </c>
      <c r="H466" s="40"/>
      <c r="I466" s="64">
        <v>40118</v>
      </c>
      <c r="J466" s="65">
        <v>39.299999999999997</v>
      </c>
      <c r="P466" s="40"/>
      <c r="Q466" s="64">
        <v>40118</v>
      </c>
      <c r="R466" s="65">
        <v>18.899999999999999</v>
      </c>
    </row>
    <row r="467" spans="1:18" ht="13.5" customHeight="1" x14ac:dyDescent="0.25">
      <c r="A467" s="2"/>
      <c r="B467" s="14"/>
      <c r="C467" s="53">
        <f t="shared" si="28"/>
        <v>40452</v>
      </c>
      <c r="D467" s="14">
        <f t="shared" si="29"/>
        <v>2010</v>
      </c>
      <c r="E467" s="38">
        <f t="shared" si="30"/>
        <v>0.16300000000000001</v>
      </c>
      <c r="F467" s="38">
        <f t="shared" si="31"/>
        <v>0.42599999999999999</v>
      </c>
      <c r="G467" s="2">
        <v>0</v>
      </c>
      <c r="H467" s="40"/>
      <c r="I467" s="64">
        <v>40148</v>
      </c>
      <c r="J467" s="65">
        <v>40.4</v>
      </c>
      <c r="P467" s="40"/>
      <c r="Q467" s="64">
        <v>40148</v>
      </c>
      <c r="R467" s="65">
        <v>17.899999999999999</v>
      </c>
    </row>
    <row r="468" spans="1:18" ht="13.5" customHeight="1" x14ac:dyDescent="0.25">
      <c r="A468" s="2"/>
      <c r="B468" s="14"/>
      <c r="C468" s="53">
        <f t="shared" si="28"/>
        <v>40483</v>
      </c>
      <c r="D468" s="14">
        <f t="shared" si="29"/>
        <v>2010</v>
      </c>
      <c r="E468" s="38">
        <f t="shared" si="30"/>
        <v>0.159</v>
      </c>
      <c r="F468" s="38">
        <f t="shared" si="31"/>
        <v>0.42399999999999999</v>
      </c>
      <c r="G468" s="2">
        <v>0</v>
      </c>
      <c r="H468" s="40"/>
      <c r="I468" s="64">
        <v>40179</v>
      </c>
      <c r="J468" s="65">
        <v>41.6</v>
      </c>
      <c r="P468" s="40"/>
      <c r="Q468" s="64">
        <v>40179</v>
      </c>
      <c r="R468" s="65">
        <v>16.899999999999999</v>
      </c>
    </row>
    <row r="469" spans="1:18" ht="13.5" customHeight="1" x14ac:dyDescent="0.25">
      <c r="A469" s="2"/>
      <c r="B469" s="14"/>
      <c r="C469" s="53">
        <f t="shared" si="28"/>
        <v>40513</v>
      </c>
      <c r="D469" s="14">
        <f t="shared" si="29"/>
        <v>2010</v>
      </c>
      <c r="E469" s="38">
        <f t="shared" si="30"/>
        <v>0.14699999999999999</v>
      </c>
      <c r="F469" s="38">
        <f t="shared" si="31"/>
        <v>0.44600000000000001</v>
      </c>
      <c r="G469" s="2">
        <v>0</v>
      </c>
      <c r="H469" s="40"/>
      <c r="I469" s="64">
        <v>40210</v>
      </c>
      <c r="J469" s="65">
        <v>40.5</v>
      </c>
      <c r="P469" s="40"/>
      <c r="Q469" s="64">
        <v>40210</v>
      </c>
      <c r="R469" s="65">
        <v>18.5</v>
      </c>
    </row>
    <row r="470" spans="1:18" ht="13.5" customHeight="1" x14ac:dyDescent="0.25">
      <c r="A470" s="2"/>
      <c r="B470" s="14"/>
      <c r="C470" s="53">
        <f t="shared" si="28"/>
        <v>40544</v>
      </c>
      <c r="D470" s="14">
        <f t="shared" si="29"/>
        <v>2011</v>
      </c>
      <c r="E470" s="38">
        <f t="shared" si="30"/>
        <v>0.157</v>
      </c>
      <c r="F470" s="38">
        <f t="shared" si="31"/>
        <v>0.43799999999999994</v>
      </c>
      <c r="G470" s="2">
        <v>0</v>
      </c>
      <c r="H470" s="40"/>
      <c r="I470" s="64">
        <v>40238</v>
      </c>
      <c r="J470" s="65">
        <v>43.2</v>
      </c>
      <c r="P470" s="40"/>
      <c r="Q470" s="64">
        <v>40238</v>
      </c>
      <c r="R470" s="65">
        <v>16.8</v>
      </c>
    </row>
    <row r="471" spans="1:18" ht="13.5" customHeight="1" x14ac:dyDescent="0.25">
      <c r="A471" s="2"/>
      <c r="B471" s="14"/>
      <c r="C471" s="53">
        <f t="shared" si="28"/>
        <v>40575</v>
      </c>
      <c r="D471" s="14">
        <f t="shared" si="29"/>
        <v>2011</v>
      </c>
      <c r="E471" s="38">
        <f t="shared" si="30"/>
        <v>0.16600000000000001</v>
      </c>
      <c r="F471" s="38">
        <f t="shared" si="31"/>
        <v>0.42799999999999999</v>
      </c>
      <c r="G471" s="2">
        <v>0</v>
      </c>
      <c r="H471" s="40"/>
      <c r="I471" s="64">
        <v>40269</v>
      </c>
      <c r="J471" s="65">
        <v>45.5</v>
      </c>
      <c r="P471" s="40"/>
      <c r="Q471" s="64">
        <v>40269</v>
      </c>
      <c r="R471" s="65">
        <v>15.6</v>
      </c>
    </row>
    <row r="472" spans="1:18" ht="13.5" customHeight="1" x14ac:dyDescent="0.25">
      <c r="A472" s="2"/>
      <c r="B472" s="14"/>
      <c r="C472" s="53">
        <f t="shared" si="28"/>
        <v>40603</v>
      </c>
      <c r="D472" s="14">
        <f t="shared" si="29"/>
        <v>2011</v>
      </c>
      <c r="E472" s="38">
        <f t="shared" si="30"/>
        <v>0.151</v>
      </c>
      <c r="F472" s="38">
        <f t="shared" si="31"/>
        <v>0.44600000000000001</v>
      </c>
      <c r="G472" s="2">
        <v>0</v>
      </c>
      <c r="H472" s="40"/>
      <c r="I472" s="64">
        <v>40299</v>
      </c>
      <c r="J472" s="65">
        <v>44.9</v>
      </c>
      <c r="P472" s="40"/>
      <c r="Q472" s="64">
        <v>40299</v>
      </c>
      <c r="R472" s="65">
        <v>15.3</v>
      </c>
    </row>
    <row r="473" spans="1:18" ht="13.5" customHeight="1" x14ac:dyDescent="0.25">
      <c r="A473" s="2"/>
      <c r="B473" s="14"/>
      <c r="C473" s="53">
        <f t="shared" si="28"/>
        <v>40634</v>
      </c>
      <c r="D473" s="14">
        <f t="shared" si="29"/>
        <v>2011</v>
      </c>
      <c r="E473" s="38">
        <f t="shared" si="30"/>
        <v>0.152</v>
      </c>
      <c r="F473" s="38">
        <f t="shared" si="31"/>
        <v>0.43</v>
      </c>
      <c r="G473" s="2">
        <v>0</v>
      </c>
      <c r="H473" s="40"/>
      <c r="I473" s="64">
        <v>40330</v>
      </c>
      <c r="J473" s="65">
        <v>44.9</v>
      </c>
      <c r="P473" s="40"/>
      <c r="Q473" s="64">
        <v>40330</v>
      </c>
      <c r="R473" s="65">
        <v>15.5</v>
      </c>
    </row>
    <row r="474" spans="1:18" ht="13.5" customHeight="1" x14ac:dyDescent="0.25">
      <c r="A474" s="2"/>
      <c r="B474" s="14"/>
      <c r="C474" s="53">
        <f t="shared" si="28"/>
        <v>40664</v>
      </c>
      <c r="D474" s="14">
        <f t="shared" si="29"/>
        <v>2011</v>
      </c>
      <c r="E474" s="38">
        <f t="shared" si="30"/>
        <v>0.14899999999999999</v>
      </c>
      <c r="F474" s="38">
        <f t="shared" si="31"/>
        <v>0.44700000000000001</v>
      </c>
      <c r="G474" s="2">
        <v>0</v>
      </c>
      <c r="H474" s="40"/>
      <c r="I474" s="64">
        <v>40360</v>
      </c>
      <c r="J474" s="65">
        <v>44.9</v>
      </c>
      <c r="P474" s="40"/>
      <c r="Q474" s="64">
        <v>40360</v>
      </c>
      <c r="R474" s="65">
        <v>15.2</v>
      </c>
    </row>
    <row r="475" spans="1:18" ht="13.5" customHeight="1" x14ac:dyDescent="0.25">
      <c r="A475" s="2"/>
      <c r="B475" s="14"/>
      <c r="C475" s="53">
        <f t="shared" si="28"/>
        <v>40695</v>
      </c>
      <c r="D475" s="14">
        <f t="shared" si="29"/>
        <v>2011</v>
      </c>
      <c r="E475" s="38">
        <f t="shared" si="30"/>
        <v>0.13300000000000001</v>
      </c>
      <c r="F475" s="38">
        <f t="shared" si="31"/>
        <v>0.44600000000000001</v>
      </c>
      <c r="G475" s="2">
        <v>0</v>
      </c>
      <c r="H475" s="40"/>
      <c r="I475" s="64">
        <v>40391</v>
      </c>
      <c r="J475" s="65">
        <v>42.8</v>
      </c>
      <c r="P475" s="40"/>
      <c r="Q475" s="64">
        <v>40391</v>
      </c>
      <c r="R475" s="65">
        <v>14.8</v>
      </c>
    </row>
    <row r="476" spans="1:18" ht="13.5" customHeight="1" x14ac:dyDescent="0.25">
      <c r="A476" s="2"/>
      <c r="B476" s="14"/>
      <c r="C476" s="53">
        <f t="shared" si="28"/>
        <v>40725</v>
      </c>
      <c r="D476" s="14">
        <f t="shared" si="29"/>
        <v>2011</v>
      </c>
      <c r="E476" s="38">
        <f t="shared" si="30"/>
        <v>0.14400000000000002</v>
      </c>
      <c r="F476" s="38">
        <f t="shared" si="31"/>
        <v>0.45100000000000001</v>
      </c>
      <c r="G476" s="2">
        <v>0</v>
      </c>
      <c r="H476" s="40"/>
      <c r="I476" s="64">
        <v>40422</v>
      </c>
      <c r="J476" s="65">
        <v>42.3</v>
      </c>
      <c r="P476" s="40"/>
      <c r="Q476" s="64">
        <v>40422</v>
      </c>
      <c r="R476" s="65">
        <v>15.7</v>
      </c>
    </row>
    <row r="477" spans="1:18" ht="13.5" customHeight="1" x14ac:dyDescent="0.25">
      <c r="A477" s="2"/>
      <c r="B477" s="14"/>
      <c r="C477" s="53">
        <f t="shared" si="28"/>
        <v>40756</v>
      </c>
      <c r="D477" s="14">
        <f t="shared" si="29"/>
        <v>2011</v>
      </c>
      <c r="E477" s="38">
        <f t="shared" si="30"/>
        <v>0.158</v>
      </c>
      <c r="F477" s="38">
        <f t="shared" si="31"/>
        <v>0.436</v>
      </c>
      <c r="G477" s="2">
        <v>0</v>
      </c>
      <c r="H477" s="40"/>
      <c r="I477" s="64">
        <v>40452</v>
      </c>
      <c r="J477" s="65">
        <v>42.6</v>
      </c>
      <c r="P477" s="40"/>
      <c r="Q477" s="64">
        <v>40452</v>
      </c>
      <c r="R477" s="65">
        <v>16.3</v>
      </c>
    </row>
    <row r="478" spans="1:18" ht="13.5" customHeight="1" x14ac:dyDescent="0.25">
      <c r="A478" s="2"/>
      <c r="B478" s="14"/>
      <c r="C478" s="53">
        <f t="shared" si="28"/>
        <v>40787</v>
      </c>
      <c r="D478" s="14">
        <f t="shared" si="29"/>
        <v>2011</v>
      </c>
      <c r="E478" s="38">
        <f t="shared" si="30"/>
        <v>0.14400000000000002</v>
      </c>
      <c r="F478" s="38">
        <f t="shared" si="31"/>
        <v>0.45200000000000001</v>
      </c>
      <c r="G478" s="2">
        <v>0</v>
      </c>
      <c r="H478" s="40"/>
      <c r="I478" s="64">
        <v>40483</v>
      </c>
      <c r="J478" s="65">
        <v>42.4</v>
      </c>
      <c r="P478" s="40"/>
      <c r="Q478" s="64">
        <v>40483</v>
      </c>
      <c r="R478" s="65">
        <v>15.9</v>
      </c>
    </row>
    <row r="479" spans="1:18" ht="13.5" customHeight="1" x14ac:dyDescent="0.25">
      <c r="A479" s="2"/>
      <c r="B479" s="14"/>
      <c r="C479" s="53">
        <f t="shared" si="28"/>
        <v>40817</v>
      </c>
      <c r="D479" s="14">
        <f t="shared" si="29"/>
        <v>2011</v>
      </c>
      <c r="E479" s="38">
        <f t="shared" si="30"/>
        <v>0.14300000000000002</v>
      </c>
      <c r="F479" s="38">
        <f t="shared" si="31"/>
        <v>0.42599999999999999</v>
      </c>
      <c r="G479" s="2">
        <v>0</v>
      </c>
      <c r="H479" s="40"/>
      <c r="I479" s="64">
        <v>40513</v>
      </c>
      <c r="J479" s="65">
        <v>44.6</v>
      </c>
      <c r="P479" s="40"/>
      <c r="Q479" s="64">
        <v>40513</v>
      </c>
      <c r="R479" s="65">
        <v>14.7</v>
      </c>
    </row>
    <row r="480" spans="1:18" ht="13.5" customHeight="1" x14ac:dyDescent="0.25">
      <c r="A480" s="2"/>
      <c r="B480" s="14"/>
      <c r="C480" s="53">
        <f t="shared" si="28"/>
        <v>40848</v>
      </c>
      <c r="D480" s="14">
        <f t="shared" si="29"/>
        <v>2011</v>
      </c>
      <c r="E480" s="38">
        <f t="shared" si="30"/>
        <v>0.152</v>
      </c>
      <c r="F480" s="38">
        <f t="shared" si="31"/>
        <v>0.43200000000000005</v>
      </c>
      <c r="G480" s="2">
        <v>0</v>
      </c>
      <c r="H480" s="40"/>
      <c r="I480" s="64">
        <v>40544</v>
      </c>
      <c r="J480" s="65">
        <v>43.8</v>
      </c>
      <c r="P480" s="40"/>
      <c r="Q480" s="64">
        <v>40544</v>
      </c>
      <c r="R480" s="65">
        <v>15.7</v>
      </c>
    </row>
    <row r="481" spans="1:18" ht="13.5" customHeight="1" x14ac:dyDescent="0.25">
      <c r="A481" s="2"/>
      <c r="B481" s="14"/>
      <c r="C481" s="53">
        <f t="shared" si="28"/>
        <v>40878</v>
      </c>
      <c r="D481" s="14">
        <f t="shared" si="29"/>
        <v>2011</v>
      </c>
      <c r="E481" s="38">
        <f t="shared" si="30"/>
        <v>0.15</v>
      </c>
      <c r="F481" s="38">
        <f t="shared" si="31"/>
        <v>0.42700000000000005</v>
      </c>
      <c r="G481" s="2">
        <v>0</v>
      </c>
      <c r="H481" s="40"/>
      <c r="I481" s="64">
        <v>40575</v>
      </c>
      <c r="J481" s="65">
        <v>42.8</v>
      </c>
      <c r="P481" s="40"/>
      <c r="Q481" s="64">
        <v>40575</v>
      </c>
      <c r="R481" s="65">
        <v>16.600000000000001</v>
      </c>
    </row>
    <row r="482" spans="1:18" ht="13.5" customHeight="1" x14ac:dyDescent="0.25">
      <c r="A482" s="2"/>
      <c r="B482" s="14"/>
      <c r="C482" s="53">
        <f t="shared" si="28"/>
        <v>40909</v>
      </c>
      <c r="D482" s="14">
        <f t="shared" si="29"/>
        <v>2012</v>
      </c>
      <c r="E482" s="38">
        <f t="shared" si="30"/>
        <v>0.153</v>
      </c>
      <c r="F482" s="38">
        <f t="shared" si="31"/>
        <v>0.42700000000000005</v>
      </c>
      <c r="G482" s="2">
        <v>0</v>
      </c>
      <c r="H482" s="40"/>
      <c r="I482" s="64">
        <v>40603</v>
      </c>
      <c r="J482" s="65">
        <v>44.6</v>
      </c>
      <c r="P482" s="40"/>
      <c r="Q482" s="64">
        <v>40603</v>
      </c>
      <c r="R482" s="65">
        <v>15.1</v>
      </c>
    </row>
    <row r="483" spans="1:18" ht="13.5" customHeight="1" x14ac:dyDescent="0.25">
      <c r="A483" s="2"/>
      <c r="B483" s="14"/>
      <c r="C483" s="53">
        <f t="shared" si="28"/>
        <v>40940</v>
      </c>
      <c r="D483" s="14">
        <f t="shared" si="29"/>
        <v>2012</v>
      </c>
      <c r="E483" s="38">
        <f t="shared" si="30"/>
        <v>0.161</v>
      </c>
      <c r="F483" s="38">
        <f t="shared" si="31"/>
        <v>0.41100000000000003</v>
      </c>
      <c r="G483" s="2">
        <v>0</v>
      </c>
      <c r="H483" s="40"/>
      <c r="I483" s="64">
        <v>40634</v>
      </c>
      <c r="J483" s="65">
        <v>43</v>
      </c>
      <c r="P483" s="40"/>
      <c r="Q483" s="64">
        <v>40634</v>
      </c>
      <c r="R483" s="65">
        <v>15.2</v>
      </c>
    </row>
    <row r="484" spans="1:18" ht="13.5" customHeight="1" x14ac:dyDescent="0.25">
      <c r="A484" s="2"/>
      <c r="B484" s="14"/>
      <c r="C484" s="53">
        <f t="shared" si="28"/>
        <v>40969</v>
      </c>
      <c r="D484" s="14">
        <f t="shared" si="29"/>
        <v>2012</v>
      </c>
      <c r="E484" s="38">
        <f t="shared" si="30"/>
        <v>0.153</v>
      </c>
      <c r="F484" s="38">
        <f t="shared" si="31"/>
        <v>0.41299999999999998</v>
      </c>
      <c r="G484" s="2">
        <v>0</v>
      </c>
      <c r="H484" s="40"/>
      <c r="I484" s="64">
        <v>40664</v>
      </c>
      <c r="J484" s="65">
        <v>44.7</v>
      </c>
      <c r="P484" s="40"/>
      <c r="Q484" s="64">
        <v>40664</v>
      </c>
      <c r="R484" s="65">
        <v>14.9</v>
      </c>
    </row>
    <row r="485" spans="1:18" ht="13.5" customHeight="1" x14ac:dyDescent="0.25">
      <c r="A485" s="2"/>
      <c r="B485" s="14"/>
      <c r="C485" s="53">
        <f t="shared" si="28"/>
        <v>41000</v>
      </c>
      <c r="D485" s="14">
        <f t="shared" si="29"/>
        <v>2012</v>
      </c>
      <c r="E485" s="38">
        <f t="shared" si="30"/>
        <v>0.154</v>
      </c>
      <c r="F485" s="38">
        <f t="shared" si="31"/>
        <v>0.40799999999999997</v>
      </c>
      <c r="G485" s="2">
        <v>0</v>
      </c>
      <c r="H485" s="40"/>
      <c r="I485" s="64">
        <v>40695</v>
      </c>
      <c r="J485" s="65">
        <v>44.6</v>
      </c>
      <c r="P485" s="40"/>
      <c r="Q485" s="64">
        <v>40695</v>
      </c>
      <c r="R485" s="65">
        <v>13.3</v>
      </c>
    </row>
    <row r="486" spans="1:18" ht="13.5" customHeight="1" x14ac:dyDescent="0.25">
      <c r="A486" s="2"/>
      <c r="B486" s="14"/>
      <c r="C486" s="53">
        <f t="shared" si="28"/>
        <v>41030</v>
      </c>
      <c r="D486" s="14">
        <f t="shared" si="29"/>
        <v>2012</v>
      </c>
      <c r="E486" s="38">
        <f t="shared" si="30"/>
        <v>0.13400000000000001</v>
      </c>
      <c r="F486" s="38">
        <f t="shared" si="31"/>
        <v>0.42700000000000005</v>
      </c>
      <c r="G486" s="2">
        <v>0</v>
      </c>
      <c r="H486" s="40"/>
      <c r="I486" s="64">
        <v>40725</v>
      </c>
      <c r="J486" s="65">
        <v>45.1</v>
      </c>
      <c r="P486" s="40"/>
      <c r="Q486" s="64">
        <v>40725</v>
      </c>
      <c r="R486" s="65">
        <v>14.4</v>
      </c>
    </row>
    <row r="487" spans="1:18" ht="13.5" customHeight="1" x14ac:dyDescent="0.25">
      <c r="A487" s="2"/>
      <c r="B487" s="14"/>
      <c r="C487" s="53">
        <f t="shared" si="28"/>
        <v>41061</v>
      </c>
      <c r="D487" s="14">
        <f t="shared" si="29"/>
        <v>2012</v>
      </c>
      <c r="E487" s="38">
        <f t="shared" si="30"/>
        <v>0.14199999999999999</v>
      </c>
      <c r="F487" s="38">
        <f t="shared" si="31"/>
        <v>0.42299999999999999</v>
      </c>
      <c r="G487" s="2">
        <v>0</v>
      </c>
      <c r="H487" s="40"/>
      <c r="I487" s="64">
        <v>40756</v>
      </c>
      <c r="J487" s="65">
        <v>43.6</v>
      </c>
      <c r="P487" s="40"/>
      <c r="Q487" s="64">
        <v>40756</v>
      </c>
      <c r="R487" s="65">
        <v>15.8</v>
      </c>
    </row>
    <row r="488" spans="1:18" ht="13.5" customHeight="1" x14ac:dyDescent="0.25">
      <c r="A488" s="2"/>
      <c r="B488" s="14"/>
      <c r="C488" s="53">
        <f t="shared" si="28"/>
        <v>41091</v>
      </c>
      <c r="D488" s="14">
        <f t="shared" si="29"/>
        <v>2012</v>
      </c>
      <c r="E488" s="38">
        <f t="shared" si="30"/>
        <v>0.14000000000000001</v>
      </c>
      <c r="F488" s="38">
        <f t="shared" si="31"/>
        <v>0.41200000000000003</v>
      </c>
      <c r="G488" s="2">
        <v>0</v>
      </c>
      <c r="H488" s="40"/>
      <c r="I488" s="64">
        <v>40787</v>
      </c>
      <c r="J488" s="65">
        <v>45.2</v>
      </c>
      <c r="P488" s="40"/>
      <c r="Q488" s="64">
        <v>40787</v>
      </c>
      <c r="R488" s="65">
        <v>14.4</v>
      </c>
    </row>
    <row r="489" spans="1:18" ht="13.5" customHeight="1" x14ac:dyDescent="0.25">
      <c r="A489" s="2"/>
      <c r="B489" s="14"/>
      <c r="C489" s="53">
        <f t="shared" si="28"/>
        <v>41122</v>
      </c>
      <c r="D489" s="14">
        <f t="shared" si="29"/>
        <v>2012</v>
      </c>
      <c r="E489" s="38">
        <f t="shared" si="30"/>
        <v>0.14800000000000002</v>
      </c>
      <c r="F489" s="38">
        <f t="shared" si="31"/>
        <v>0.40399999999999997</v>
      </c>
      <c r="G489" s="2">
        <v>0</v>
      </c>
      <c r="H489" s="40"/>
      <c r="I489" s="64">
        <v>40817</v>
      </c>
      <c r="J489" s="65">
        <v>42.6</v>
      </c>
      <c r="P489" s="40"/>
      <c r="Q489" s="64">
        <v>40817</v>
      </c>
      <c r="R489" s="65">
        <v>14.3</v>
      </c>
    </row>
    <row r="490" spans="1:18" ht="13.5" customHeight="1" x14ac:dyDescent="0.25">
      <c r="A490" s="2"/>
      <c r="B490" s="14"/>
      <c r="C490" s="53">
        <f t="shared" si="28"/>
        <v>41153</v>
      </c>
      <c r="D490" s="14">
        <f t="shared" si="29"/>
        <v>2012</v>
      </c>
      <c r="E490" s="38">
        <f t="shared" si="30"/>
        <v>0.154</v>
      </c>
      <c r="F490" s="38">
        <f t="shared" si="31"/>
        <v>0.40500000000000003</v>
      </c>
      <c r="G490" s="2">
        <v>0</v>
      </c>
      <c r="H490" s="40"/>
      <c r="I490" s="64">
        <v>40848</v>
      </c>
      <c r="J490" s="65">
        <v>43.2</v>
      </c>
      <c r="P490" s="40"/>
      <c r="Q490" s="64">
        <v>40848</v>
      </c>
      <c r="R490" s="65">
        <v>15.2</v>
      </c>
    </row>
    <row r="491" spans="1:18" ht="13.5" customHeight="1" x14ac:dyDescent="0.25">
      <c r="A491" s="2"/>
      <c r="B491" s="14"/>
      <c r="C491" s="53">
        <f t="shared" si="28"/>
        <v>41183</v>
      </c>
      <c r="D491" s="14">
        <f t="shared" si="29"/>
        <v>2012</v>
      </c>
      <c r="E491" s="38">
        <f t="shared" si="30"/>
        <v>0.14599999999999999</v>
      </c>
      <c r="F491" s="38">
        <f t="shared" si="31"/>
        <v>0.40600000000000003</v>
      </c>
      <c r="G491" s="2">
        <v>0</v>
      </c>
      <c r="H491" s="40"/>
      <c r="I491" s="64">
        <v>40878</v>
      </c>
      <c r="J491" s="65">
        <v>42.7</v>
      </c>
      <c r="P491" s="40"/>
      <c r="Q491" s="64">
        <v>40878</v>
      </c>
      <c r="R491" s="65">
        <v>15</v>
      </c>
    </row>
    <row r="492" spans="1:18" ht="13.5" customHeight="1" x14ac:dyDescent="0.25">
      <c r="A492" s="2"/>
      <c r="B492" s="14"/>
      <c r="C492" s="53">
        <f t="shared" si="28"/>
        <v>41214</v>
      </c>
      <c r="D492" s="14">
        <f t="shared" si="29"/>
        <v>2012</v>
      </c>
      <c r="E492" s="38">
        <f t="shared" si="30"/>
        <v>0.14599999999999999</v>
      </c>
      <c r="F492" s="38">
        <f t="shared" si="31"/>
        <v>0.40200000000000002</v>
      </c>
      <c r="G492" s="2">
        <v>0</v>
      </c>
      <c r="H492" s="40"/>
      <c r="I492" s="64">
        <v>40909</v>
      </c>
      <c r="J492" s="65">
        <v>42.7</v>
      </c>
      <c r="P492" s="40"/>
      <c r="Q492" s="64">
        <v>40909</v>
      </c>
      <c r="R492" s="65">
        <v>15.3</v>
      </c>
    </row>
    <row r="493" spans="1:18" ht="13.5" customHeight="1" x14ac:dyDescent="0.25">
      <c r="A493" s="2"/>
      <c r="B493" s="14"/>
      <c r="C493" s="53">
        <f t="shared" si="28"/>
        <v>41244</v>
      </c>
      <c r="D493" s="14">
        <f t="shared" si="29"/>
        <v>2012</v>
      </c>
      <c r="E493" s="38">
        <f t="shared" si="30"/>
        <v>0.151</v>
      </c>
      <c r="F493" s="38">
        <f t="shared" si="31"/>
        <v>0.38799999999999996</v>
      </c>
      <c r="G493" s="2">
        <v>0</v>
      </c>
      <c r="H493" s="40"/>
      <c r="I493" s="64">
        <v>40940</v>
      </c>
      <c r="J493" s="65">
        <v>41.1</v>
      </c>
      <c r="P493" s="40"/>
      <c r="Q493" s="64">
        <v>40940</v>
      </c>
      <c r="R493" s="65">
        <v>16.100000000000001</v>
      </c>
    </row>
    <row r="494" spans="1:18" ht="13.5" customHeight="1" x14ac:dyDescent="0.25">
      <c r="A494" s="2"/>
      <c r="B494" s="14"/>
      <c r="C494" s="53">
        <f t="shared" si="28"/>
        <v>41275</v>
      </c>
      <c r="D494" s="14">
        <f t="shared" si="29"/>
        <v>2013</v>
      </c>
      <c r="E494" s="38">
        <f t="shared" si="30"/>
        <v>0.151</v>
      </c>
      <c r="F494" s="38">
        <f t="shared" si="31"/>
        <v>0.374</v>
      </c>
      <c r="G494" s="2">
        <v>0</v>
      </c>
      <c r="H494" s="40"/>
      <c r="I494" s="64">
        <v>40969</v>
      </c>
      <c r="J494" s="65">
        <v>41.3</v>
      </c>
      <c r="P494" s="40"/>
      <c r="Q494" s="64">
        <v>40969</v>
      </c>
      <c r="R494" s="65">
        <v>15.3</v>
      </c>
    </row>
    <row r="495" spans="1:18" ht="13.5" customHeight="1" x14ac:dyDescent="0.25">
      <c r="A495" s="2"/>
      <c r="B495" s="14"/>
      <c r="C495" s="53">
        <f t="shared" si="28"/>
        <v>41306</v>
      </c>
      <c r="D495" s="14">
        <f t="shared" si="29"/>
        <v>2013</v>
      </c>
      <c r="E495" s="38">
        <f t="shared" si="30"/>
        <v>0.14599999999999999</v>
      </c>
      <c r="F495" s="38">
        <f t="shared" si="31"/>
        <v>0.39</v>
      </c>
      <c r="G495" s="2">
        <v>0</v>
      </c>
      <c r="H495" s="40"/>
      <c r="I495" s="64">
        <v>41000</v>
      </c>
      <c r="J495" s="65">
        <v>40.799999999999997</v>
      </c>
      <c r="P495" s="40"/>
      <c r="Q495" s="64">
        <v>41000</v>
      </c>
      <c r="R495" s="65">
        <v>15.4</v>
      </c>
    </row>
    <row r="496" spans="1:18" ht="13.5" customHeight="1" x14ac:dyDescent="0.25">
      <c r="A496" s="2"/>
      <c r="B496" s="14"/>
      <c r="C496" s="53">
        <f t="shared" si="28"/>
        <v>41334</v>
      </c>
      <c r="D496" s="14">
        <f t="shared" si="29"/>
        <v>2013</v>
      </c>
      <c r="E496" s="38">
        <f t="shared" si="30"/>
        <v>0.153</v>
      </c>
      <c r="F496" s="38">
        <f t="shared" si="31"/>
        <v>0.39</v>
      </c>
      <c r="G496" s="2">
        <v>0</v>
      </c>
      <c r="H496" s="40"/>
      <c r="I496" s="64">
        <v>41030</v>
      </c>
      <c r="J496" s="65">
        <v>42.7</v>
      </c>
      <c r="P496" s="40"/>
      <c r="Q496" s="64">
        <v>41030</v>
      </c>
      <c r="R496" s="65">
        <v>13.4</v>
      </c>
    </row>
    <row r="497" spans="1:18" ht="13.5" customHeight="1" x14ac:dyDescent="0.25">
      <c r="A497" s="2"/>
      <c r="B497" s="14"/>
      <c r="C497" s="53">
        <f t="shared" si="28"/>
        <v>41365</v>
      </c>
      <c r="D497" s="14">
        <f t="shared" si="29"/>
        <v>2013</v>
      </c>
      <c r="E497" s="38">
        <f t="shared" si="30"/>
        <v>0.16699999999999998</v>
      </c>
      <c r="F497" s="38">
        <f t="shared" si="31"/>
        <v>0.373</v>
      </c>
      <c r="G497" s="2">
        <v>0</v>
      </c>
      <c r="H497" s="40"/>
      <c r="I497" s="64">
        <v>41061</v>
      </c>
      <c r="J497" s="65">
        <v>42.3</v>
      </c>
      <c r="P497" s="40"/>
      <c r="Q497" s="64">
        <v>41061</v>
      </c>
      <c r="R497" s="65">
        <v>14.2</v>
      </c>
    </row>
    <row r="498" spans="1:18" ht="13.5" customHeight="1" x14ac:dyDescent="0.25">
      <c r="A498" s="2"/>
      <c r="B498" s="14"/>
      <c r="C498" s="53">
        <f t="shared" si="28"/>
        <v>41395</v>
      </c>
      <c r="D498" s="14">
        <f t="shared" si="29"/>
        <v>2013</v>
      </c>
      <c r="E498" s="38">
        <f t="shared" si="30"/>
        <v>0.16800000000000001</v>
      </c>
      <c r="F498" s="38">
        <f t="shared" si="31"/>
        <v>0.376</v>
      </c>
      <c r="G498" s="2">
        <v>0</v>
      </c>
      <c r="H498" s="40"/>
      <c r="I498" s="64">
        <v>41091</v>
      </c>
      <c r="J498" s="65">
        <v>41.2</v>
      </c>
      <c r="P498" s="40"/>
      <c r="Q498" s="64">
        <v>41091</v>
      </c>
      <c r="R498" s="65">
        <v>14</v>
      </c>
    </row>
    <row r="499" spans="1:18" ht="13.5" customHeight="1" x14ac:dyDescent="0.25">
      <c r="A499" s="2"/>
      <c r="B499" s="14"/>
      <c r="C499" s="53">
        <f t="shared" si="28"/>
        <v>41426</v>
      </c>
      <c r="D499" s="14">
        <f t="shared" si="29"/>
        <v>2013</v>
      </c>
      <c r="E499" s="38">
        <f t="shared" si="30"/>
        <v>0.161</v>
      </c>
      <c r="F499" s="38">
        <f t="shared" si="31"/>
        <v>0.37200000000000005</v>
      </c>
      <c r="G499" s="2">
        <v>0</v>
      </c>
      <c r="H499" s="40"/>
      <c r="I499" s="64">
        <v>41122</v>
      </c>
      <c r="J499" s="65">
        <v>40.4</v>
      </c>
      <c r="P499" s="40"/>
      <c r="Q499" s="64">
        <v>41122</v>
      </c>
      <c r="R499" s="65">
        <v>14.8</v>
      </c>
    </row>
    <row r="500" spans="1:18" ht="13.5" customHeight="1" x14ac:dyDescent="0.25">
      <c r="A500" s="2"/>
      <c r="B500" s="14"/>
      <c r="C500" s="53">
        <f t="shared" si="28"/>
        <v>41456</v>
      </c>
      <c r="D500" s="14">
        <f t="shared" si="29"/>
        <v>2013</v>
      </c>
      <c r="E500" s="38">
        <f t="shared" si="30"/>
        <v>0.157</v>
      </c>
      <c r="F500" s="38">
        <f t="shared" si="31"/>
        <v>0.379</v>
      </c>
      <c r="G500" s="2">
        <v>0</v>
      </c>
      <c r="H500" s="40"/>
      <c r="I500" s="64">
        <v>41153</v>
      </c>
      <c r="J500" s="65">
        <v>40.5</v>
      </c>
      <c r="P500" s="40"/>
      <c r="Q500" s="64">
        <v>41153</v>
      </c>
      <c r="R500" s="65">
        <v>15.4</v>
      </c>
    </row>
    <row r="501" spans="1:18" ht="13.5" customHeight="1" x14ac:dyDescent="0.25">
      <c r="A501" s="2"/>
      <c r="B501" s="14"/>
      <c r="C501" s="53">
        <f t="shared" si="28"/>
        <v>41487</v>
      </c>
      <c r="D501" s="14">
        <f t="shared" si="29"/>
        <v>2013</v>
      </c>
      <c r="E501" s="38">
        <f t="shared" si="30"/>
        <v>0.154</v>
      </c>
      <c r="F501" s="38">
        <f t="shared" si="31"/>
        <v>0.38500000000000001</v>
      </c>
      <c r="G501" s="2">
        <v>0</v>
      </c>
      <c r="H501" s="40"/>
      <c r="I501" s="64">
        <v>41183</v>
      </c>
      <c r="J501" s="65">
        <v>40.6</v>
      </c>
      <c r="P501" s="40"/>
      <c r="Q501" s="64">
        <v>41183</v>
      </c>
      <c r="R501" s="65">
        <v>14.6</v>
      </c>
    </row>
    <row r="502" spans="1:18" ht="13.5" customHeight="1" x14ac:dyDescent="0.25">
      <c r="A502" s="2"/>
      <c r="B502" s="14"/>
      <c r="C502" s="53">
        <f t="shared" si="28"/>
        <v>41518</v>
      </c>
      <c r="D502" s="14">
        <f t="shared" si="29"/>
        <v>2013</v>
      </c>
      <c r="E502" s="38">
        <f t="shared" si="30"/>
        <v>0.16200000000000001</v>
      </c>
      <c r="F502" s="38">
        <f t="shared" si="31"/>
        <v>0.36899999999999999</v>
      </c>
      <c r="G502" s="2">
        <v>0</v>
      </c>
      <c r="H502" s="40"/>
      <c r="I502" s="64">
        <v>41214</v>
      </c>
      <c r="J502" s="65">
        <v>40.200000000000003</v>
      </c>
      <c r="P502" s="40"/>
      <c r="Q502" s="64">
        <v>41214</v>
      </c>
      <c r="R502" s="65">
        <v>14.6</v>
      </c>
    </row>
    <row r="503" spans="1:18" ht="13.5" customHeight="1" x14ac:dyDescent="0.25">
      <c r="A503" s="2"/>
      <c r="B503" s="14"/>
      <c r="C503" s="53">
        <f t="shared" si="28"/>
        <v>41548</v>
      </c>
      <c r="D503" s="14">
        <f t="shared" si="29"/>
        <v>2013</v>
      </c>
      <c r="E503" s="38">
        <f t="shared" si="30"/>
        <v>0.159</v>
      </c>
      <c r="F503" s="38">
        <f t="shared" si="31"/>
        <v>0.35700000000000004</v>
      </c>
      <c r="G503" s="2">
        <v>0</v>
      </c>
      <c r="H503" s="40"/>
      <c r="I503" s="64">
        <v>41244</v>
      </c>
      <c r="J503" s="65">
        <v>38.799999999999997</v>
      </c>
      <c r="P503" s="40"/>
      <c r="Q503" s="64">
        <v>41244</v>
      </c>
      <c r="R503" s="65">
        <v>15.1</v>
      </c>
    </row>
    <row r="504" spans="1:18" ht="13.5" customHeight="1" x14ac:dyDescent="0.25">
      <c r="A504" s="2"/>
      <c r="B504" s="14"/>
      <c r="C504" s="53">
        <f t="shared" si="28"/>
        <v>41579</v>
      </c>
      <c r="D504" s="14">
        <f t="shared" si="29"/>
        <v>2013</v>
      </c>
      <c r="E504" s="38">
        <f t="shared" si="30"/>
        <v>0.157</v>
      </c>
      <c r="F504" s="38">
        <f t="shared" si="31"/>
        <v>0.379</v>
      </c>
      <c r="G504" s="2">
        <v>0</v>
      </c>
      <c r="H504" s="40"/>
      <c r="I504" s="64">
        <v>41275</v>
      </c>
      <c r="J504" s="65">
        <v>37.4</v>
      </c>
      <c r="P504" s="40"/>
      <c r="Q504" s="64">
        <v>41275</v>
      </c>
      <c r="R504" s="65">
        <v>15.1</v>
      </c>
    </row>
    <row r="505" spans="1:18" ht="13.5" customHeight="1" x14ac:dyDescent="0.25">
      <c r="A505" s="2"/>
      <c r="B505" s="14"/>
      <c r="C505" s="53">
        <f t="shared" si="28"/>
        <v>41609</v>
      </c>
      <c r="D505" s="14">
        <f t="shared" si="29"/>
        <v>2013</v>
      </c>
      <c r="E505" s="38">
        <f t="shared" si="30"/>
        <v>0.159</v>
      </c>
      <c r="F505" s="38">
        <f t="shared" si="31"/>
        <v>0.37200000000000005</v>
      </c>
      <c r="G505" s="2">
        <v>0</v>
      </c>
      <c r="H505" s="40"/>
      <c r="I505" s="64">
        <v>41306</v>
      </c>
      <c r="J505" s="65">
        <v>39</v>
      </c>
      <c r="P505" s="40"/>
      <c r="Q505" s="64">
        <v>41306</v>
      </c>
      <c r="R505" s="65">
        <v>14.6</v>
      </c>
    </row>
    <row r="506" spans="1:18" ht="13.5" customHeight="1" x14ac:dyDescent="0.25">
      <c r="A506" s="2"/>
      <c r="B506" s="14"/>
      <c r="C506" s="53">
        <f t="shared" si="28"/>
        <v>41640</v>
      </c>
      <c r="D506" s="14">
        <f t="shared" si="29"/>
        <v>2014</v>
      </c>
      <c r="E506" s="38">
        <f t="shared" si="30"/>
        <v>0.16699999999999998</v>
      </c>
      <c r="F506" s="38">
        <f t="shared" si="31"/>
        <v>0.35200000000000004</v>
      </c>
      <c r="G506" s="2">
        <v>0</v>
      </c>
      <c r="H506" s="40"/>
      <c r="I506" s="64">
        <v>41334</v>
      </c>
      <c r="J506" s="65">
        <v>39</v>
      </c>
      <c r="P506" s="40"/>
      <c r="Q506" s="64">
        <v>41334</v>
      </c>
      <c r="R506" s="65">
        <v>15.3</v>
      </c>
    </row>
    <row r="507" spans="1:18" ht="13.5" customHeight="1" x14ac:dyDescent="0.25">
      <c r="A507" s="2"/>
      <c r="B507" s="14"/>
      <c r="C507" s="53">
        <f t="shared" si="28"/>
        <v>41671</v>
      </c>
      <c r="D507" s="14">
        <f t="shared" si="29"/>
        <v>2014</v>
      </c>
      <c r="E507" s="38">
        <f t="shared" si="30"/>
        <v>0.154</v>
      </c>
      <c r="F507" s="38">
        <f t="shared" si="31"/>
        <v>0.36299999999999999</v>
      </c>
      <c r="G507" s="2">
        <v>0</v>
      </c>
      <c r="H507" s="40"/>
      <c r="I507" s="64">
        <v>41365</v>
      </c>
      <c r="J507" s="65">
        <v>37.299999999999997</v>
      </c>
      <c r="P507" s="40"/>
      <c r="Q507" s="64">
        <v>41365</v>
      </c>
      <c r="R507" s="65">
        <v>16.7</v>
      </c>
    </row>
    <row r="508" spans="1:18" ht="13.5" customHeight="1" x14ac:dyDescent="0.25">
      <c r="A508" s="2"/>
      <c r="B508" s="14"/>
      <c r="C508" s="53">
        <f t="shared" si="28"/>
        <v>41699</v>
      </c>
      <c r="D508" s="14">
        <f t="shared" si="29"/>
        <v>2014</v>
      </c>
      <c r="E508" s="38">
        <f t="shared" si="30"/>
        <v>0.16200000000000001</v>
      </c>
      <c r="F508" s="38">
        <f t="shared" si="31"/>
        <v>0.35399999999999998</v>
      </c>
      <c r="G508" s="2">
        <v>0</v>
      </c>
      <c r="H508" s="40"/>
      <c r="I508" s="64">
        <v>41395</v>
      </c>
      <c r="J508" s="65">
        <v>37.6</v>
      </c>
      <c r="P508" s="40"/>
      <c r="Q508" s="64">
        <v>41395</v>
      </c>
      <c r="R508" s="65">
        <v>16.8</v>
      </c>
    </row>
    <row r="509" spans="1:18" ht="13.5" customHeight="1" x14ac:dyDescent="0.25">
      <c r="A509" s="2"/>
      <c r="B509" s="14"/>
      <c r="C509" s="53">
        <f t="shared" si="28"/>
        <v>41730</v>
      </c>
      <c r="D509" s="14">
        <f t="shared" si="29"/>
        <v>2014</v>
      </c>
      <c r="E509" s="38">
        <f t="shared" si="30"/>
        <v>0.158</v>
      </c>
      <c r="F509" s="38">
        <f t="shared" si="31"/>
        <v>0.34899999999999998</v>
      </c>
      <c r="G509" s="2">
        <v>0</v>
      </c>
      <c r="H509" s="40"/>
      <c r="I509" s="64">
        <v>41426</v>
      </c>
      <c r="J509" s="65">
        <v>37.200000000000003</v>
      </c>
      <c r="P509" s="40"/>
      <c r="Q509" s="64">
        <v>41426</v>
      </c>
      <c r="R509" s="65">
        <v>16.100000000000001</v>
      </c>
    </row>
    <row r="510" spans="1:18" ht="13.5" customHeight="1" x14ac:dyDescent="0.25">
      <c r="A510" s="2"/>
      <c r="B510" s="14"/>
      <c r="C510" s="53">
        <f t="shared" si="28"/>
        <v>41760</v>
      </c>
      <c r="D510" s="14">
        <f t="shared" si="29"/>
        <v>2014</v>
      </c>
      <c r="E510" s="38">
        <f t="shared" si="30"/>
        <v>0.14800000000000002</v>
      </c>
      <c r="F510" s="38">
        <f t="shared" si="31"/>
        <v>0.34600000000000003</v>
      </c>
      <c r="G510" s="2">
        <v>0</v>
      </c>
      <c r="H510" s="40"/>
      <c r="I510" s="64">
        <v>41456</v>
      </c>
      <c r="J510" s="65">
        <v>37.9</v>
      </c>
      <c r="P510" s="40"/>
      <c r="Q510" s="64">
        <v>41456</v>
      </c>
      <c r="R510" s="65">
        <v>15.7</v>
      </c>
    </row>
    <row r="511" spans="1:18" ht="13.5" customHeight="1" x14ac:dyDescent="0.25">
      <c r="A511" s="2"/>
      <c r="B511" s="14"/>
      <c r="C511" s="53">
        <f t="shared" si="28"/>
        <v>41791</v>
      </c>
      <c r="D511" s="14">
        <f t="shared" si="29"/>
        <v>2014</v>
      </c>
      <c r="E511" s="38">
        <f t="shared" si="30"/>
        <v>0.16</v>
      </c>
      <c r="F511" s="38">
        <f t="shared" si="31"/>
        <v>0.32899999999999996</v>
      </c>
      <c r="G511" s="2">
        <v>0</v>
      </c>
      <c r="H511" s="40"/>
      <c r="I511" s="64">
        <v>41487</v>
      </c>
      <c r="J511" s="65">
        <v>38.5</v>
      </c>
      <c r="P511" s="40"/>
      <c r="Q511" s="64">
        <v>41487</v>
      </c>
      <c r="R511" s="65">
        <v>15.4</v>
      </c>
    </row>
    <row r="512" spans="1:18" ht="13.5" customHeight="1" x14ac:dyDescent="0.25">
      <c r="A512" s="2"/>
      <c r="B512" s="14"/>
      <c r="C512" s="53">
        <f t="shared" si="28"/>
        <v>41821</v>
      </c>
      <c r="D512" s="14">
        <f t="shared" si="29"/>
        <v>2014</v>
      </c>
      <c r="E512" s="38">
        <f t="shared" si="30"/>
        <v>0.14800000000000002</v>
      </c>
      <c r="F512" s="38">
        <f t="shared" si="31"/>
        <v>0.33299999999999996</v>
      </c>
      <c r="G512" s="2">
        <v>0</v>
      </c>
      <c r="H512" s="40"/>
      <c r="I512" s="64">
        <v>41518</v>
      </c>
      <c r="J512" s="65">
        <v>36.9</v>
      </c>
      <c r="P512" s="40"/>
      <c r="Q512" s="64">
        <v>41518</v>
      </c>
      <c r="R512" s="65">
        <v>16.2</v>
      </c>
    </row>
    <row r="513" spans="1:18" ht="13.5" customHeight="1" x14ac:dyDescent="0.25">
      <c r="A513" s="2"/>
      <c r="B513" s="14"/>
      <c r="C513" s="53">
        <f t="shared" si="28"/>
        <v>41852</v>
      </c>
      <c r="D513" s="14">
        <f t="shared" si="29"/>
        <v>2014</v>
      </c>
      <c r="E513" s="38">
        <f t="shared" si="30"/>
        <v>0.159</v>
      </c>
      <c r="F513" s="38">
        <f t="shared" si="31"/>
        <v>0.313</v>
      </c>
      <c r="G513" s="2">
        <v>0</v>
      </c>
      <c r="H513" s="40"/>
      <c r="I513" s="64">
        <v>41548</v>
      </c>
      <c r="J513" s="65">
        <v>35.700000000000003</v>
      </c>
      <c r="P513" s="40"/>
      <c r="Q513" s="64">
        <v>41548</v>
      </c>
      <c r="R513" s="65">
        <v>15.9</v>
      </c>
    </row>
    <row r="514" spans="1:18" ht="13.5" customHeight="1" x14ac:dyDescent="0.25">
      <c r="A514" s="2"/>
      <c r="B514" s="14"/>
      <c r="C514" s="53">
        <f t="shared" ref="C514:C545" si="32">I524</f>
        <v>41883</v>
      </c>
      <c r="D514" s="14">
        <f t="shared" ref="D514:D545" si="33">YEAR(C514)</f>
        <v>2014</v>
      </c>
      <c r="E514" s="38">
        <f t="shared" ref="E514:E545" si="34">R524/100</f>
        <v>0.155</v>
      </c>
      <c r="F514" s="38">
        <f t="shared" ref="F514:F545" si="35">J524/100</f>
        <v>0.31900000000000001</v>
      </c>
      <c r="G514" s="2">
        <v>0</v>
      </c>
      <c r="H514" s="40"/>
      <c r="I514" s="64">
        <v>41579</v>
      </c>
      <c r="J514" s="65">
        <v>37.9</v>
      </c>
      <c r="P514" s="40"/>
      <c r="Q514" s="64">
        <v>41579</v>
      </c>
      <c r="R514" s="65">
        <v>15.7</v>
      </c>
    </row>
    <row r="515" spans="1:18" ht="13.5" customHeight="1" x14ac:dyDescent="0.25">
      <c r="A515" s="2"/>
      <c r="B515" s="14"/>
      <c r="C515" s="53">
        <f t="shared" si="32"/>
        <v>41913</v>
      </c>
      <c r="D515" s="14">
        <f t="shared" si="33"/>
        <v>2014</v>
      </c>
      <c r="E515" s="38">
        <f t="shared" si="34"/>
        <v>0.157</v>
      </c>
      <c r="F515" s="38">
        <f t="shared" si="35"/>
        <v>0.318</v>
      </c>
      <c r="G515" s="2">
        <v>0</v>
      </c>
      <c r="H515" s="40"/>
      <c r="I515" s="64">
        <v>41609</v>
      </c>
      <c r="J515" s="65">
        <v>37.200000000000003</v>
      </c>
      <c r="P515" s="40"/>
      <c r="Q515" s="64">
        <v>41609</v>
      </c>
      <c r="R515" s="65">
        <v>15.9</v>
      </c>
    </row>
    <row r="516" spans="1:18" ht="13.5" customHeight="1" x14ac:dyDescent="0.25">
      <c r="A516" s="2"/>
      <c r="B516" s="14"/>
      <c r="C516" s="53">
        <f t="shared" si="32"/>
        <v>41944</v>
      </c>
      <c r="D516" s="14">
        <f t="shared" si="33"/>
        <v>2014</v>
      </c>
      <c r="E516" s="38">
        <f t="shared" si="34"/>
        <v>0.152</v>
      </c>
      <c r="F516" s="38">
        <f t="shared" si="35"/>
        <v>0.312</v>
      </c>
      <c r="G516" s="2">
        <v>0</v>
      </c>
      <c r="H516" s="40"/>
      <c r="I516" s="64">
        <v>41640</v>
      </c>
      <c r="J516" s="65">
        <v>35.200000000000003</v>
      </c>
      <c r="P516" s="40"/>
      <c r="Q516" s="64">
        <v>41640</v>
      </c>
      <c r="R516" s="65">
        <v>16.7</v>
      </c>
    </row>
    <row r="517" spans="1:18" ht="13.5" customHeight="1" x14ac:dyDescent="0.25">
      <c r="A517" s="2"/>
      <c r="B517" s="14"/>
      <c r="C517" s="53">
        <f t="shared" si="32"/>
        <v>41974</v>
      </c>
      <c r="D517" s="14">
        <f t="shared" si="33"/>
        <v>2014</v>
      </c>
      <c r="E517" s="38">
        <f t="shared" si="34"/>
        <v>0.14300000000000002</v>
      </c>
      <c r="F517" s="38">
        <f t="shared" si="35"/>
        <v>0.318</v>
      </c>
      <c r="G517" s="2">
        <v>0</v>
      </c>
      <c r="H517" s="40"/>
      <c r="I517" s="64">
        <v>41671</v>
      </c>
      <c r="J517" s="65">
        <v>36.299999999999997</v>
      </c>
      <c r="P517" s="40"/>
      <c r="Q517" s="64">
        <v>41671</v>
      </c>
      <c r="R517" s="65">
        <v>15.4</v>
      </c>
    </row>
    <row r="518" spans="1:18" ht="13.5" customHeight="1" x14ac:dyDescent="0.25">
      <c r="A518" s="2"/>
      <c r="B518" s="14"/>
      <c r="C518" s="53">
        <f t="shared" si="32"/>
        <v>42005</v>
      </c>
      <c r="D518" s="14">
        <f t="shared" si="33"/>
        <v>2015</v>
      </c>
      <c r="E518" s="38">
        <f t="shared" si="34"/>
        <v>0.157</v>
      </c>
      <c r="F518" s="38">
        <f t="shared" si="35"/>
        <v>0.311</v>
      </c>
      <c r="G518" s="2">
        <v>0</v>
      </c>
      <c r="H518" s="40"/>
      <c r="I518" s="64">
        <v>41699</v>
      </c>
      <c r="J518" s="65">
        <v>35.4</v>
      </c>
      <c r="P518" s="40"/>
      <c r="Q518" s="64">
        <v>41699</v>
      </c>
      <c r="R518" s="65">
        <v>16.2</v>
      </c>
    </row>
    <row r="519" spans="1:18" ht="13.5" customHeight="1" x14ac:dyDescent="0.25">
      <c r="A519" s="2"/>
      <c r="B519" s="14"/>
      <c r="C519" s="53">
        <f t="shared" si="32"/>
        <v>42036</v>
      </c>
      <c r="D519" s="14">
        <f t="shared" si="33"/>
        <v>2015</v>
      </c>
      <c r="E519" s="38">
        <f t="shared" si="34"/>
        <v>0.153</v>
      </c>
      <c r="F519" s="38">
        <f t="shared" si="35"/>
        <v>0.30599999999999999</v>
      </c>
      <c r="G519" s="2">
        <v>0</v>
      </c>
      <c r="H519" s="40"/>
      <c r="I519" s="64">
        <v>41730</v>
      </c>
      <c r="J519" s="65">
        <v>34.9</v>
      </c>
      <c r="P519" s="40"/>
      <c r="Q519" s="64">
        <v>41730</v>
      </c>
      <c r="R519" s="65">
        <v>15.8</v>
      </c>
    </row>
    <row r="520" spans="1:18" ht="13.5" customHeight="1" x14ac:dyDescent="0.25">
      <c r="A520" s="2"/>
      <c r="B520" s="14"/>
      <c r="C520" s="53">
        <f t="shared" si="32"/>
        <v>42064</v>
      </c>
      <c r="D520" s="14">
        <f t="shared" si="33"/>
        <v>2015</v>
      </c>
      <c r="E520" s="38">
        <f t="shared" si="34"/>
        <v>0.14499999999999999</v>
      </c>
      <c r="F520" s="38">
        <f t="shared" si="35"/>
        <v>0.29600000000000004</v>
      </c>
      <c r="G520" s="2">
        <v>0</v>
      </c>
      <c r="H520" s="40"/>
      <c r="I520" s="64">
        <v>41760</v>
      </c>
      <c r="J520" s="65">
        <v>34.6</v>
      </c>
      <c r="P520" s="40"/>
      <c r="Q520" s="64">
        <v>41760</v>
      </c>
      <c r="R520" s="65">
        <v>14.8</v>
      </c>
    </row>
    <row r="521" spans="1:18" ht="13.5" customHeight="1" x14ac:dyDescent="0.25">
      <c r="A521" s="2"/>
      <c r="B521" s="14"/>
      <c r="C521" s="53">
        <f t="shared" si="32"/>
        <v>42095</v>
      </c>
      <c r="D521" s="14">
        <f t="shared" si="33"/>
        <v>2015</v>
      </c>
      <c r="E521" s="38">
        <f t="shared" si="34"/>
        <v>0.13</v>
      </c>
      <c r="F521" s="38">
        <f t="shared" si="35"/>
        <v>0.28800000000000003</v>
      </c>
      <c r="G521" s="2">
        <v>0</v>
      </c>
      <c r="H521" s="40"/>
      <c r="I521" s="64">
        <v>41791</v>
      </c>
      <c r="J521" s="65">
        <v>32.9</v>
      </c>
      <c r="P521" s="40"/>
      <c r="Q521" s="64">
        <v>41791</v>
      </c>
      <c r="R521" s="65">
        <v>16</v>
      </c>
    </row>
    <row r="522" spans="1:18" ht="13.5" customHeight="1" x14ac:dyDescent="0.25">
      <c r="A522" s="2"/>
      <c r="B522" s="14"/>
      <c r="C522" s="53">
        <f t="shared" si="32"/>
        <v>42125</v>
      </c>
      <c r="D522" s="14">
        <f t="shared" si="33"/>
        <v>2015</v>
      </c>
      <c r="E522" s="38">
        <f t="shared" si="34"/>
        <v>0.14800000000000002</v>
      </c>
      <c r="F522" s="38">
        <f t="shared" si="35"/>
        <v>0.28800000000000003</v>
      </c>
      <c r="G522" s="2">
        <v>0</v>
      </c>
      <c r="H522" s="40"/>
      <c r="I522" s="64">
        <v>41821</v>
      </c>
      <c r="J522" s="65">
        <v>33.299999999999997</v>
      </c>
      <c r="P522" s="40"/>
      <c r="Q522" s="64">
        <v>41821</v>
      </c>
      <c r="R522" s="65">
        <v>14.8</v>
      </c>
    </row>
    <row r="523" spans="1:18" ht="13.5" customHeight="1" x14ac:dyDescent="0.25">
      <c r="A523" s="2"/>
      <c r="B523" s="14"/>
      <c r="C523" s="53">
        <f t="shared" si="32"/>
        <v>42156</v>
      </c>
      <c r="D523" s="14">
        <f t="shared" si="33"/>
        <v>2015</v>
      </c>
      <c r="E523" s="38">
        <f t="shared" si="34"/>
        <v>0.17</v>
      </c>
      <c r="F523" s="38">
        <f t="shared" si="35"/>
        <v>0.25900000000000001</v>
      </c>
      <c r="G523" s="2">
        <v>0</v>
      </c>
      <c r="H523" s="40"/>
      <c r="I523" s="64">
        <v>41852</v>
      </c>
      <c r="J523" s="65">
        <v>31.3</v>
      </c>
      <c r="P523" s="40"/>
      <c r="Q523" s="64">
        <v>41852</v>
      </c>
      <c r="R523" s="65">
        <v>15.9</v>
      </c>
    </row>
    <row r="524" spans="1:18" ht="13.5" customHeight="1" x14ac:dyDescent="0.25">
      <c r="A524" s="2"/>
      <c r="B524" s="14"/>
      <c r="C524" s="53">
        <f t="shared" si="32"/>
        <v>42186</v>
      </c>
      <c r="D524" s="14">
        <f t="shared" si="33"/>
        <v>2015</v>
      </c>
      <c r="E524" s="38">
        <f t="shared" si="34"/>
        <v>0.14599999999999999</v>
      </c>
      <c r="F524" s="38">
        <f t="shared" si="35"/>
        <v>0.27</v>
      </c>
      <c r="G524" s="2">
        <v>0</v>
      </c>
      <c r="H524" s="40"/>
      <c r="I524" s="64">
        <v>41883</v>
      </c>
      <c r="J524" s="65">
        <v>31.9</v>
      </c>
      <c r="P524" s="40"/>
      <c r="Q524" s="64">
        <v>41883</v>
      </c>
      <c r="R524" s="65">
        <v>15.5</v>
      </c>
    </row>
    <row r="525" spans="1:18" ht="13.5" customHeight="1" x14ac:dyDescent="0.25">
      <c r="A525" s="2"/>
      <c r="B525" s="14"/>
      <c r="C525" s="53">
        <f t="shared" si="32"/>
        <v>42217</v>
      </c>
      <c r="D525" s="14">
        <f t="shared" si="33"/>
        <v>2015</v>
      </c>
      <c r="E525" s="38">
        <f t="shared" si="34"/>
        <v>0.16200000000000001</v>
      </c>
      <c r="F525" s="38">
        <f t="shared" si="35"/>
        <v>0.27800000000000002</v>
      </c>
      <c r="G525" s="2">
        <v>0</v>
      </c>
      <c r="H525" s="40"/>
      <c r="I525" s="64">
        <v>41913</v>
      </c>
      <c r="J525" s="65">
        <v>31.8</v>
      </c>
      <c r="P525" s="40"/>
      <c r="Q525" s="64">
        <v>41913</v>
      </c>
      <c r="R525" s="65">
        <v>15.7</v>
      </c>
    </row>
    <row r="526" spans="1:18" ht="13.5" customHeight="1" x14ac:dyDescent="0.25">
      <c r="A526" s="2"/>
      <c r="B526" s="14"/>
      <c r="C526" s="53">
        <f t="shared" si="32"/>
        <v>42248</v>
      </c>
      <c r="D526" s="14">
        <f t="shared" si="33"/>
        <v>2015</v>
      </c>
      <c r="E526" s="38">
        <f t="shared" si="34"/>
        <v>0.155</v>
      </c>
      <c r="F526" s="38">
        <f t="shared" si="35"/>
        <v>0.26600000000000001</v>
      </c>
      <c r="G526" s="2">
        <v>0</v>
      </c>
      <c r="H526" s="40"/>
      <c r="I526" s="64">
        <v>41944</v>
      </c>
      <c r="J526" s="65">
        <v>31.2</v>
      </c>
      <c r="P526" s="40"/>
      <c r="Q526" s="64">
        <v>41944</v>
      </c>
      <c r="R526" s="65">
        <v>15.2</v>
      </c>
    </row>
    <row r="527" spans="1:18" ht="13.5" customHeight="1" x14ac:dyDescent="0.25">
      <c r="A527" s="2"/>
      <c r="B527" s="14"/>
      <c r="C527" s="53">
        <f t="shared" si="32"/>
        <v>42278</v>
      </c>
      <c r="D527" s="14">
        <f t="shared" si="33"/>
        <v>2015</v>
      </c>
      <c r="E527" s="38">
        <f t="shared" si="34"/>
        <v>0.153</v>
      </c>
      <c r="F527" s="38">
        <f t="shared" si="35"/>
        <v>0.26700000000000002</v>
      </c>
      <c r="G527" s="2">
        <v>0</v>
      </c>
      <c r="H527" s="40"/>
      <c r="I527" s="64">
        <v>41974</v>
      </c>
      <c r="J527" s="65">
        <v>31.8</v>
      </c>
      <c r="P527" s="40"/>
      <c r="Q527" s="64">
        <v>41974</v>
      </c>
      <c r="R527" s="65">
        <v>14.3</v>
      </c>
    </row>
    <row r="528" spans="1:18" ht="13.5" customHeight="1" x14ac:dyDescent="0.25">
      <c r="A528" s="2"/>
      <c r="B528" s="14"/>
      <c r="C528" s="53">
        <f t="shared" si="32"/>
        <v>42309</v>
      </c>
      <c r="D528" s="14">
        <f t="shared" si="33"/>
        <v>2015</v>
      </c>
      <c r="E528" s="38">
        <f t="shared" si="34"/>
        <v>0.158</v>
      </c>
      <c r="F528" s="38">
        <f t="shared" si="35"/>
        <v>0.25800000000000001</v>
      </c>
      <c r="G528" s="2">
        <v>0</v>
      </c>
      <c r="H528" s="40"/>
      <c r="I528" s="64">
        <v>42005</v>
      </c>
      <c r="J528" s="65">
        <v>31.1</v>
      </c>
      <c r="P528" s="40"/>
      <c r="Q528" s="64">
        <v>42005</v>
      </c>
      <c r="R528" s="65">
        <v>15.7</v>
      </c>
    </row>
    <row r="529" spans="1:18" ht="13.5" customHeight="1" x14ac:dyDescent="0.25">
      <c r="A529" s="2"/>
      <c r="B529" s="14"/>
      <c r="C529" s="53">
        <f t="shared" si="32"/>
        <v>42339</v>
      </c>
      <c r="D529" s="14">
        <f t="shared" si="33"/>
        <v>2015</v>
      </c>
      <c r="E529" s="38">
        <f t="shared" si="34"/>
        <v>0.155</v>
      </c>
      <c r="F529" s="38">
        <f t="shared" si="35"/>
        <v>0.26300000000000001</v>
      </c>
      <c r="G529" s="2">
        <v>0</v>
      </c>
      <c r="H529" s="40"/>
      <c r="I529" s="64">
        <v>42036</v>
      </c>
      <c r="J529" s="65">
        <v>30.6</v>
      </c>
      <c r="P529" s="40"/>
      <c r="Q529" s="64">
        <v>42036</v>
      </c>
      <c r="R529" s="65">
        <v>15.3</v>
      </c>
    </row>
    <row r="530" spans="1:18" ht="13.5" customHeight="1" x14ac:dyDescent="0.25">
      <c r="A530" s="2"/>
      <c r="B530" s="14"/>
      <c r="C530" s="53">
        <f t="shared" si="32"/>
        <v>42370</v>
      </c>
      <c r="D530" s="14">
        <f t="shared" si="33"/>
        <v>2016</v>
      </c>
      <c r="E530" s="38">
        <f t="shared" si="34"/>
        <v>0.14699999999999999</v>
      </c>
      <c r="F530" s="38">
        <f t="shared" si="35"/>
        <v>0.26899999999999996</v>
      </c>
      <c r="G530" s="2">
        <v>0</v>
      </c>
      <c r="H530" s="40"/>
      <c r="I530" s="64">
        <v>42064</v>
      </c>
      <c r="J530" s="65">
        <v>29.6</v>
      </c>
      <c r="P530" s="40"/>
      <c r="Q530" s="64">
        <v>42064</v>
      </c>
      <c r="R530" s="65">
        <v>14.5</v>
      </c>
    </row>
    <row r="531" spans="1:18" ht="13.5" customHeight="1" x14ac:dyDescent="0.25">
      <c r="A531" s="2"/>
      <c r="B531" s="14"/>
      <c r="C531" s="53">
        <f t="shared" si="32"/>
        <v>42401</v>
      </c>
      <c r="D531" s="14">
        <f t="shared" si="33"/>
        <v>2016</v>
      </c>
      <c r="E531" s="38">
        <f t="shared" si="34"/>
        <v>0.14499999999999999</v>
      </c>
      <c r="F531" s="38">
        <f t="shared" si="35"/>
        <v>0.27500000000000002</v>
      </c>
      <c r="G531" s="2">
        <v>0</v>
      </c>
      <c r="H531" s="40"/>
      <c r="I531" s="64">
        <v>42095</v>
      </c>
      <c r="J531" s="65">
        <v>28.8</v>
      </c>
      <c r="P531" s="40"/>
      <c r="Q531" s="64">
        <v>42095</v>
      </c>
      <c r="R531" s="65">
        <v>13</v>
      </c>
    </row>
    <row r="532" spans="1:18" ht="13.5" customHeight="1" x14ac:dyDescent="0.25">
      <c r="A532" s="2"/>
      <c r="B532" s="14"/>
      <c r="C532" s="53">
        <f t="shared" si="32"/>
        <v>42430</v>
      </c>
      <c r="D532" s="14">
        <f t="shared" si="33"/>
        <v>2016</v>
      </c>
      <c r="E532" s="38">
        <f t="shared" si="34"/>
        <v>0.14599999999999999</v>
      </c>
      <c r="F532" s="38">
        <f t="shared" si="35"/>
        <v>0.27600000000000002</v>
      </c>
      <c r="G532" s="2">
        <v>0</v>
      </c>
      <c r="H532" s="40"/>
      <c r="I532" s="64">
        <v>42125</v>
      </c>
      <c r="J532" s="65">
        <v>28.8</v>
      </c>
      <c r="P532" s="40"/>
      <c r="Q532" s="64">
        <v>42125</v>
      </c>
      <c r="R532" s="65">
        <v>14.8</v>
      </c>
    </row>
    <row r="533" spans="1:18" ht="13.5" customHeight="1" x14ac:dyDescent="0.25">
      <c r="A533" s="2"/>
      <c r="B533" s="14"/>
      <c r="C533" s="53">
        <f t="shared" si="32"/>
        <v>42461</v>
      </c>
      <c r="D533" s="14">
        <f t="shared" si="33"/>
        <v>2016</v>
      </c>
      <c r="E533" s="38">
        <f t="shared" si="34"/>
        <v>0.159</v>
      </c>
      <c r="F533" s="38">
        <f t="shared" si="35"/>
        <v>0.255</v>
      </c>
      <c r="G533" s="2">
        <v>0</v>
      </c>
      <c r="H533" s="40"/>
      <c r="I533" s="64">
        <v>42156</v>
      </c>
      <c r="J533" s="65">
        <v>25.9</v>
      </c>
      <c r="P533" s="40"/>
      <c r="Q533" s="64">
        <v>42156</v>
      </c>
      <c r="R533" s="65">
        <v>17</v>
      </c>
    </row>
    <row r="534" spans="1:18" ht="13.5" customHeight="1" x14ac:dyDescent="0.25">
      <c r="A534" s="2"/>
      <c r="B534" s="14"/>
      <c r="C534" s="53">
        <f t="shared" si="32"/>
        <v>42491</v>
      </c>
      <c r="D534" s="14">
        <f t="shared" si="33"/>
        <v>2016</v>
      </c>
      <c r="E534" s="38">
        <f t="shared" si="34"/>
        <v>0.156</v>
      </c>
      <c r="F534" s="38">
        <f t="shared" si="35"/>
        <v>0.252</v>
      </c>
      <c r="G534" s="2">
        <v>0</v>
      </c>
      <c r="H534" s="40"/>
      <c r="I534" s="64">
        <v>42186</v>
      </c>
      <c r="J534" s="65">
        <v>27</v>
      </c>
      <c r="P534" s="40"/>
      <c r="Q534" s="64">
        <v>42186</v>
      </c>
      <c r="R534" s="65">
        <v>14.6</v>
      </c>
    </row>
    <row r="535" spans="1:18" ht="13.5" customHeight="1" x14ac:dyDescent="0.25">
      <c r="A535" s="2"/>
      <c r="B535" s="14"/>
      <c r="C535" s="53">
        <f t="shared" si="32"/>
        <v>42522</v>
      </c>
      <c r="D535" s="14">
        <f t="shared" si="33"/>
        <v>2016</v>
      </c>
      <c r="E535" s="38">
        <f t="shared" si="34"/>
        <v>0.14800000000000002</v>
      </c>
      <c r="F535" s="38">
        <f t="shared" si="35"/>
        <v>0.25800000000000001</v>
      </c>
      <c r="G535" s="2">
        <v>0</v>
      </c>
      <c r="H535" s="40"/>
      <c r="I535" s="64">
        <v>42217</v>
      </c>
      <c r="J535" s="65">
        <v>27.8</v>
      </c>
      <c r="P535" s="40"/>
      <c r="Q535" s="64">
        <v>42217</v>
      </c>
      <c r="R535" s="65">
        <v>16.2</v>
      </c>
    </row>
    <row r="536" spans="1:18" ht="13.5" customHeight="1" x14ac:dyDescent="0.25">
      <c r="A536" s="2"/>
      <c r="B536" s="14"/>
      <c r="C536" s="53">
        <f t="shared" si="32"/>
        <v>42552</v>
      </c>
      <c r="D536" s="14">
        <f t="shared" si="33"/>
        <v>2016</v>
      </c>
      <c r="E536" s="38">
        <f t="shared" si="34"/>
        <v>0.152</v>
      </c>
      <c r="F536" s="38">
        <f t="shared" si="35"/>
        <v>0.26600000000000001</v>
      </c>
      <c r="G536" s="2">
        <v>0</v>
      </c>
      <c r="H536" s="40"/>
      <c r="I536" s="64">
        <v>42248</v>
      </c>
      <c r="J536" s="65">
        <v>26.6</v>
      </c>
      <c r="P536" s="40"/>
      <c r="Q536" s="64">
        <v>42248</v>
      </c>
      <c r="R536" s="65">
        <v>15.5</v>
      </c>
    </row>
    <row r="537" spans="1:18" ht="13.5" customHeight="1" x14ac:dyDescent="0.25">
      <c r="A537" s="2"/>
      <c r="B537" s="14"/>
      <c r="C537" s="53">
        <f t="shared" si="32"/>
        <v>42583</v>
      </c>
      <c r="D537" s="14">
        <f t="shared" si="33"/>
        <v>2016</v>
      </c>
      <c r="E537" s="38">
        <f t="shared" si="34"/>
        <v>0.14000000000000001</v>
      </c>
      <c r="F537" s="38">
        <f t="shared" si="35"/>
        <v>0.25900000000000001</v>
      </c>
      <c r="G537" s="2">
        <v>0</v>
      </c>
      <c r="H537" s="40"/>
      <c r="I537" s="64">
        <v>42278</v>
      </c>
      <c r="J537" s="65">
        <v>26.7</v>
      </c>
      <c r="P537" s="40"/>
      <c r="Q537" s="64">
        <v>42278</v>
      </c>
      <c r="R537" s="65">
        <v>15.3</v>
      </c>
    </row>
    <row r="538" spans="1:18" ht="13.5" customHeight="1" x14ac:dyDescent="0.25">
      <c r="A538" s="2"/>
      <c r="B538" s="14"/>
      <c r="C538" s="53">
        <f t="shared" si="32"/>
        <v>42614</v>
      </c>
      <c r="D538" s="14">
        <f t="shared" si="33"/>
        <v>2016</v>
      </c>
      <c r="E538" s="38">
        <f t="shared" si="34"/>
        <v>0.14699999999999999</v>
      </c>
      <c r="F538" s="38">
        <f t="shared" si="35"/>
        <v>0.247</v>
      </c>
      <c r="G538" s="2">
        <v>0</v>
      </c>
      <c r="H538" s="40"/>
      <c r="I538" s="64">
        <v>42309</v>
      </c>
      <c r="J538" s="65">
        <v>25.8</v>
      </c>
      <c r="P538" s="40"/>
      <c r="Q538" s="64">
        <v>42309</v>
      </c>
      <c r="R538" s="65">
        <v>15.8</v>
      </c>
    </row>
    <row r="539" spans="1:18" ht="13.5" customHeight="1" x14ac:dyDescent="0.25">
      <c r="A539" s="2"/>
      <c r="B539" s="14"/>
      <c r="C539" s="53">
        <f t="shared" si="32"/>
        <v>42644</v>
      </c>
      <c r="D539" s="14">
        <f t="shared" si="33"/>
        <v>2016</v>
      </c>
      <c r="E539" s="38">
        <f t="shared" si="34"/>
        <v>0.15</v>
      </c>
      <c r="F539" s="38">
        <f t="shared" si="35"/>
        <v>0.252</v>
      </c>
      <c r="G539" s="2">
        <v>0</v>
      </c>
      <c r="H539" s="40"/>
      <c r="I539" s="64">
        <v>42339</v>
      </c>
      <c r="J539" s="65">
        <v>26.3</v>
      </c>
      <c r="P539" s="40"/>
      <c r="Q539" s="64">
        <v>42339</v>
      </c>
      <c r="R539" s="65">
        <v>15.5</v>
      </c>
    </row>
    <row r="540" spans="1:18" ht="13.5" customHeight="1" x14ac:dyDescent="0.25">
      <c r="A540" s="2"/>
      <c r="B540" s="14"/>
      <c r="C540" s="53">
        <f t="shared" si="32"/>
        <v>42675</v>
      </c>
      <c r="D540" s="14">
        <f t="shared" si="33"/>
        <v>2016</v>
      </c>
      <c r="E540" s="38">
        <f t="shared" si="34"/>
        <v>0.14400000000000002</v>
      </c>
      <c r="F540" s="38">
        <f t="shared" si="35"/>
        <v>0.248</v>
      </c>
      <c r="G540" s="2">
        <v>0</v>
      </c>
      <c r="H540" s="40"/>
      <c r="I540" s="64">
        <v>42370</v>
      </c>
      <c r="J540" s="65">
        <v>26.9</v>
      </c>
      <c r="P540" s="40"/>
      <c r="Q540" s="64">
        <v>42370</v>
      </c>
      <c r="R540" s="65">
        <v>14.7</v>
      </c>
    </row>
    <row r="541" spans="1:18" ht="13.5" customHeight="1" x14ac:dyDescent="0.25">
      <c r="A541" s="2"/>
      <c r="B541" s="14"/>
      <c r="C541" s="53">
        <f t="shared" si="32"/>
        <v>42705</v>
      </c>
      <c r="D541" s="14">
        <f t="shared" si="33"/>
        <v>2016</v>
      </c>
      <c r="E541" s="38">
        <f t="shared" si="34"/>
        <v>0.158</v>
      </c>
      <c r="F541" s="38">
        <f t="shared" si="35"/>
        <v>0.24199999999999999</v>
      </c>
      <c r="G541" s="2">
        <v>0</v>
      </c>
      <c r="H541" s="40"/>
      <c r="I541" s="64">
        <v>42401</v>
      </c>
      <c r="J541" s="65">
        <v>27.5</v>
      </c>
      <c r="P541" s="40"/>
      <c r="Q541" s="64">
        <v>42401</v>
      </c>
      <c r="R541" s="65">
        <v>14.5</v>
      </c>
    </row>
    <row r="542" spans="1:18" ht="13.5" customHeight="1" x14ac:dyDescent="0.25">
      <c r="A542" s="2"/>
      <c r="B542" s="14"/>
      <c r="C542" s="53">
        <f t="shared" si="32"/>
        <v>42736</v>
      </c>
      <c r="D542" s="14">
        <f t="shared" si="33"/>
        <v>2017</v>
      </c>
      <c r="E542" s="38">
        <f t="shared" si="34"/>
        <v>0.157</v>
      </c>
      <c r="F542" s="38">
        <f t="shared" si="35"/>
        <v>0.24399999999999999</v>
      </c>
      <c r="G542" s="2">
        <v>0</v>
      </c>
      <c r="H542" s="40"/>
      <c r="I542" s="64">
        <v>42430</v>
      </c>
      <c r="J542" s="65">
        <v>27.6</v>
      </c>
      <c r="P542" s="40"/>
      <c r="Q542" s="64">
        <v>42430</v>
      </c>
      <c r="R542" s="65">
        <v>14.6</v>
      </c>
    </row>
    <row r="543" spans="1:18" ht="13.5" customHeight="1" x14ac:dyDescent="0.25">
      <c r="A543" s="2"/>
      <c r="B543" s="14"/>
      <c r="C543" s="53">
        <f t="shared" si="32"/>
        <v>42767</v>
      </c>
      <c r="D543" s="14">
        <f t="shared" si="33"/>
        <v>2017</v>
      </c>
      <c r="E543" s="38">
        <f t="shared" si="34"/>
        <v>0.14000000000000001</v>
      </c>
      <c r="F543" s="38">
        <f t="shared" si="35"/>
        <v>0.23800000000000002</v>
      </c>
      <c r="G543" s="2">
        <v>0</v>
      </c>
      <c r="H543" s="40"/>
      <c r="I543" s="64">
        <v>42461</v>
      </c>
      <c r="J543" s="65">
        <v>25.5</v>
      </c>
      <c r="P543" s="40"/>
      <c r="Q543" s="64">
        <v>42461</v>
      </c>
      <c r="R543" s="65">
        <v>15.9</v>
      </c>
    </row>
    <row r="544" spans="1:18" ht="13.5" customHeight="1" x14ac:dyDescent="0.25">
      <c r="A544" s="2"/>
      <c r="B544" s="14"/>
      <c r="C544" s="53">
        <f t="shared" si="32"/>
        <v>42795</v>
      </c>
      <c r="D544" s="14">
        <f t="shared" si="33"/>
        <v>2017</v>
      </c>
      <c r="E544" s="38">
        <f t="shared" si="34"/>
        <v>0.154</v>
      </c>
      <c r="F544" s="38">
        <f t="shared" si="35"/>
        <v>0.23300000000000001</v>
      </c>
      <c r="G544" s="2">
        <v>0</v>
      </c>
      <c r="H544" s="40"/>
      <c r="I544" s="64">
        <v>42491</v>
      </c>
      <c r="J544" s="65">
        <v>25.2</v>
      </c>
      <c r="P544" s="40"/>
      <c r="Q544" s="64">
        <v>42491</v>
      </c>
      <c r="R544" s="65">
        <v>15.6</v>
      </c>
    </row>
    <row r="545" spans="1:18" ht="13.5" customHeight="1" x14ac:dyDescent="0.25">
      <c r="A545" s="2"/>
      <c r="B545" s="14"/>
      <c r="C545" s="53">
        <f t="shared" si="32"/>
        <v>42826</v>
      </c>
      <c r="D545" s="14">
        <f t="shared" si="33"/>
        <v>2017</v>
      </c>
      <c r="E545" s="38">
        <f t="shared" si="34"/>
        <v>0.154</v>
      </c>
      <c r="F545" s="38">
        <f t="shared" si="35"/>
        <v>0.22600000000000001</v>
      </c>
      <c r="G545">
        <v>0</v>
      </c>
      <c r="H545" s="40"/>
      <c r="I545" s="64">
        <v>42522</v>
      </c>
      <c r="J545" s="65">
        <v>25.8</v>
      </c>
      <c r="P545" s="40"/>
      <c r="Q545" s="64">
        <v>42522</v>
      </c>
      <c r="R545" s="65">
        <v>14.8</v>
      </c>
    </row>
    <row r="546" spans="1:18" ht="13.5" customHeight="1" x14ac:dyDescent="0.25">
      <c r="A546" s="2"/>
      <c r="C546" s="53">
        <f t="shared" ref="C546:C549" si="36">I556</f>
        <v>42856</v>
      </c>
      <c r="D546" s="14">
        <f t="shared" ref="D546:D549" si="37">YEAR(C546)</f>
        <v>2017</v>
      </c>
      <c r="E546" s="38">
        <f t="shared" ref="E546:E549" si="38">R556/100</f>
        <v>0.16699999999999998</v>
      </c>
      <c r="F546" s="38">
        <f t="shared" ref="F546:F549" si="39">J556/100</f>
        <v>0.24</v>
      </c>
      <c r="G546" s="26">
        <v>0</v>
      </c>
      <c r="H546" s="40"/>
      <c r="I546" s="64">
        <v>42552</v>
      </c>
      <c r="J546" s="65">
        <v>26.6</v>
      </c>
      <c r="P546" s="40"/>
      <c r="Q546" s="64">
        <v>42552</v>
      </c>
      <c r="R546" s="65">
        <v>15.2</v>
      </c>
    </row>
    <row r="547" spans="1:18" ht="13.5" customHeight="1" x14ac:dyDescent="0.25">
      <c r="A547" s="2"/>
      <c r="C547" s="53">
        <f t="shared" si="36"/>
        <v>42887</v>
      </c>
      <c r="D547" s="14">
        <f t="shared" si="37"/>
        <v>2017</v>
      </c>
      <c r="E547" s="38">
        <f t="shared" si="38"/>
        <v>0.13800000000000001</v>
      </c>
      <c r="F547" s="38">
        <f t="shared" si="39"/>
        <v>0.24299999999999999</v>
      </c>
      <c r="G547" s="26">
        <v>0</v>
      </c>
      <c r="H547" s="40"/>
      <c r="I547" s="64">
        <v>42583</v>
      </c>
      <c r="J547" s="65">
        <v>25.9</v>
      </c>
      <c r="P547" s="40"/>
      <c r="Q547" s="64">
        <v>42583</v>
      </c>
      <c r="R547" s="65">
        <v>14</v>
      </c>
    </row>
    <row r="548" spans="1:18" ht="13.5" customHeight="1" x14ac:dyDescent="0.25">
      <c r="A548" s="2"/>
      <c r="C548" s="53">
        <f t="shared" si="36"/>
        <v>42917</v>
      </c>
      <c r="D548" s="14">
        <f t="shared" si="37"/>
        <v>2017</v>
      </c>
      <c r="E548" s="38">
        <f t="shared" si="38"/>
        <v>0.13900000000000001</v>
      </c>
      <c r="F548" s="38">
        <f t="shared" si="39"/>
        <v>0.25900000000000001</v>
      </c>
      <c r="G548" s="26">
        <v>0</v>
      </c>
      <c r="H548" s="40"/>
      <c r="I548" s="64">
        <v>42614</v>
      </c>
      <c r="J548" s="65">
        <v>24.7</v>
      </c>
      <c r="P548" s="40"/>
      <c r="Q548" s="64">
        <v>42614</v>
      </c>
      <c r="R548" s="65">
        <v>14.7</v>
      </c>
    </row>
    <row r="549" spans="1:18" ht="13.5" customHeight="1" x14ac:dyDescent="0.25">
      <c r="A549" s="2"/>
      <c r="C549" s="53">
        <f t="shared" si="36"/>
        <v>42948</v>
      </c>
      <c r="D549" s="14">
        <f t="shared" si="37"/>
        <v>2017</v>
      </c>
      <c r="E549" s="38">
        <f t="shared" si="38"/>
        <v>0.15</v>
      </c>
      <c r="F549" s="38">
        <f t="shared" si="39"/>
        <v>0.247</v>
      </c>
      <c r="G549" s="26">
        <v>0</v>
      </c>
      <c r="H549" s="40"/>
      <c r="I549" s="64">
        <v>42644</v>
      </c>
      <c r="J549" s="65">
        <v>25.2</v>
      </c>
      <c r="P549" s="40"/>
      <c r="Q549" s="64">
        <v>42644</v>
      </c>
      <c r="R549" s="65">
        <v>15</v>
      </c>
    </row>
    <row r="550" spans="1:18" ht="13.5" customHeight="1" x14ac:dyDescent="0.25">
      <c r="A550" s="2"/>
      <c r="C550" s="53">
        <f t="shared" ref="C550:C551" si="40">I560</f>
        <v>42979</v>
      </c>
      <c r="D550" s="14">
        <f t="shared" ref="D550:D551" si="41">YEAR(C550)</f>
        <v>2017</v>
      </c>
      <c r="E550" s="38">
        <f t="shared" ref="E550:E551" si="42">R560/100</f>
        <v>0.14199999999999999</v>
      </c>
      <c r="F550" s="38">
        <f t="shared" ref="F550:F551" si="43">J560/100</f>
        <v>0.255</v>
      </c>
      <c r="G550" s="26">
        <v>0</v>
      </c>
      <c r="H550" s="40"/>
      <c r="I550" s="64">
        <v>42675</v>
      </c>
      <c r="J550" s="65">
        <v>24.8</v>
      </c>
      <c r="P550" s="40"/>
      <c r="Q550" s="64">
        <v>42675</v>
      </c>
      <c r="R550" s="65">
        <v>14.4</v>
      </c>
    </row>
    <row r="551" spans="1:18" ht="13.5" customHeight="1" x14ac:dyDescent="0.25">
      <c r="A551" s="2"/>
      <c r="C551" s="53">
        <f t="shared" si="40"/>
        <v>43009</v>
      </c>
      <c r="D551" s="14">
        <f t="shared" si="41"/>
        <v>2017</v>
      </c>
      <c r="E551" s="38">
        <f t="shared" si="42"/>
        <v>0.13</v>
      </c>
      <c r="F551" s="38">
        <f t="shared" si="43"/>
        <v>0.248</v>
      </c>
      <c r="G551" s="26">
        <v>0</v>
      </c>
      <c r="H551" s="40"/>
      <c r="I551" s="64">
        <v>42705</v>
      </c>
      <c r="J551" s="65">
        <v>24.2</v>
      </c>
      <c r="P551" s="40"/>
      <c r="Q551" s="64">
        <v>42705</v>
      </c>
      <c r="R551" s="65">
        <v>15.8</v>
      </c>
    </row>
    <row r="552" spans="1:18" ht="13.5" customHeight="1" x14ac:dyDescent="0.25">
      <c r="A552" s="2"/>
      <c r="C552" s="53"/>
      <c r="D552" s="14"/>
      <c r="E552" s="38"/>
      <c r="F552" s="38"/>
      <c r="H552" s="40"/>
      <c r="I552" s="64">
        <v>42736</v>
      </c>
      <c r="J552" s="65">
        <v>24.4</v>
      </c>
      <c r="P552" s="40"/>
      <c r="Q552" s="64">
        <v>42736</v>
      </c>
      <c r="R552" s="65">
        <v>15.7</v>
      </c>
    </row>
    <row r="553" spans="1:18" ht="13.5" customHeight="1" x14ac:dyDescent="0.25">
      <c r="A553" s="2"/>
      <c r="C553" s="53"/>
      <c r="D553" s="14"/>
      <c r="E553" s="38"/>
      <c r="F553" s="38"/>
      <c r="H553" s="40"/>
      <c r="I553" s="64">
        <v>42767</v>
      </c>
      <c r="J553" s="65">
        <v>23.8</v>
      </c>
      <c r="P553" s="40"/>
      <c r="Q553" s="64">
        <v>42767</v>
      </c>
      <c r="R553" s="65">
        <v>14</v>
      </c>
    </row>
    <row r="554" spans="1:18" ht="13.5" customHeight="1" x14ac:dyDescent="0.25">
      <c r="A554" s="2"/>
      <c r="C554" s="53"/>
      <c r="D554" s="14"/>
      <c r="E554" s="38"/>
      <c r="F554" s="38"/>
      <c r="H554" s="40"/>
      <c r="I554" s="64">
        <v>42795</v>
      </c>
      <c r="J554" s="65">
        <v>23.3</v>
      </c>
      <c r="P554" s="40"/>
      <c r="Q554" s="64">
        <v>42795</v>
      </c>
      <c r="R554" s="65">
        <v>15.4</v>
      </c>
    </row>
    <row r="555" spans="1:18" ht="13.5" customHeight="1" x14ac:dyDescent="0.25">
      <c r="A555" s="2"/>
      <c r="C555" s="53"/>
      <c r="D555" s="14"/>
      <c r="E555" s="38"/>
      <c r="F555" s="38"/>
      <c r="H555" s="40"/>
      <c r="I555" s="64">
        <v>42826</v>
      </c>
      <c r="J555" s="65">
        <v>22.6</v>
      </c>
      <c r="P555" s="40"/>
      <c r="Q555" s="64">
        <v>42826</v>
      </c>
      <c r="R555" s="65">
        <v>15.4</v>
      </c>
    </row>
    <row r="556" spans="1:18" ht="13.5" customHeight="1" x14ac:dyDescent="0.25">
      <c r="A556" s="2"/>
      <c r="C556" s="2"/>
      <c r="D556" s="2"/>
      <c r="E556" s="2"/>
      <c r="F556" s="2"/>
      <c r="H556" s="40"/>
      <c r="I556" s="64">
        <v>42856</v>
      </c>
      <c r="J556" s="65">
        <v>24</v>
      </c>
      <c r="P556" s="40"/>
      <c r="Q556" s="64">
        <v>42856</v>
      </c>
      <c r="R556" s="65">
        <v>16.7</v>
      </c>
    </row>
    <row r="557" spans="1:18" ht="13.5" customHeight="1" x14ac:dyDescent="0.25">
      <c r="A557" s="2"/>
      <c r="C557" s="2"/>
      <c r="D557" s="2"/>
      <c r="E557" s="2"/>
      <c r="F557" s="2"/>
      <c r="H557" s="40"/>
      <c r="I557" s="64">
        <v>42887</v>
      </c>
      <c r="J557" s="65">
        <v>24.3</v>
      </c>
      <c r="P557" s="40"/>
      <c r="Q557" s="64">
        <v>42887</v>
      </c>
      <c r="R557" s="65">
        <v>13.8</v>
      </c>
    </row>
    <row r="558" spans="1:18" ht="13.5" customHeight="1" x14ac:dyDescent="0.25">
      <c r="A558" s="2"/>
      <c r="C558" s="2"/>
      <c r="D558" s="2"/>
      <c r="E558" s="2"/>
      <c r="F558" s="2"/>
      <c r="H558" s="40"/>
      <c r="I558" s="64">
        <v>42917</v>
      </c>
      <c r="J558" s="65">
        <v>25.9</v>
      </c>
      <c r="P558" s="40"/>
      <c r="Q558" s="64">
        <v>42917</v>
      </c>
      <c r="R558" s="65">
        <v>13.9</v>
      </c>
    </row>
    <row r="559" spans="1:18" ht="13.5" customHeight="1" x14ac:dyDescent="0.25">
      <c r="A559" s="2"/>
      <c r="C559" s="2"/>
      <c r="D559" s="2"/>
      <c r="E559" s="2"/>
      <c r="F559" s="2"/>
      <c r="H559" s="40"/>
      <c r="I559" s="64">
        <v>42948</v>
      </c>
      <c r="J559" s="65">
        <v>24.7</v>
      </c>
      <c r="P559" s="40"/>
      <c r="Q559" s="64">
        <v>42948</v>
      </c>
      <c r="R559" s="65">
        <v>15</v>
      </c>
    </row>
    <row r="560" spans="1:18" ht="13.5" customHeight="1" x14ac:dyDescent="0.25">
      <c r="A560" s="2"/>
      <c r="C560" s="2"/>
      <c r="D560" s="2"/>
      <c r="E560" s="2"/>
      <c r="F560" s="2"/>
      <c r="H560" s="40"/>
      <c r="I560" s="64">
        <v>42979</v>
      </c>
      <c r="J560" s="65">
        <v>25.5</v>
      </c>
      <c r="P560" s="40"/>
      <c r="Q560" s="64">
        <v>42979</v>
      </c>
      <c r="R560" s="65">
        <v>14.2</v>
      </c>
    </row>
    <row r="561" spans="1:18" ht="13.5" customHeight="1" x14ac:dyDescent="0.25">
      <c r="A561" s="2"/>
      <c r="C561" s="2"/>
      <c r="D561" s="2"/>
      <c r="E561" s="2"/>
      <c r="F561" s="2"/>
      <c r="H561" s="40"/>
      <c r="I561" s="64">
        <v>43009</v>
      </c>
      <c r="J561" s="65">
        <v>24.8</v>
      </c>
      <c r="P561" s="40"/>
      <c r="Q561" s="64">
        <v>43009</v>
      </c>
      <c r="R561" s="65">
        <v>13</v>
      </c>
    </row>
    <row r="562" spans="1:18" ht="13.5" customHeight="1" x14ac:dyDescent="0.25">
      <c r="A562" s="2"/>
      <c r="C562" s="2"/>
      <c r="D562" s="2"/>
      <c r="E562" s="2"/>
      <c r="F562" s="2"/>
      <c r="H562" s="40"/>
      <c r="I562" s="2"/>
      <c r="J562" s="2"/>
      <c r="P562" s="40"/>
      <c r="Q562" s="2"/>
    </row>
    <row r="563" spans="1:18" ht="13.5" customHeight="1" x14ac:dyDescent="0.25">
      <c r="A563" s="2"/>
      <c r="C563" s="2"/>
      <c r="D563" s="2"/>
      <c r="E563" s="2"/>
      <c r="F563" s="2"/>
      <c r="H563" s="40"/>
      <c r="I563" s="2"/>
      <c r="J563" s="2"/>
      <c r="P563" s="40"/>
      <c r="Q563" s="2"/>
    </row>
    <row r="564" spans="1:18" ht="13.5" customHeight="1" x14ac:dyDescent="0.25">
      <c r="A564" s="2"/>
      <c r="C564" s="2"/>
      <c r="D564" s="2"/>
      <c r="E564" s="2"/>
      <c r="F564" s="2"/>
      <c r="H564" s="40"/>
      <c r="I564" s="2"/>
      <c r="J564" s="2"/>
      <c r="P564" s="40"/>
      <c r="Q564" s="2"/>
    </row>
    <row r="565" spans="1:18" ht="13.5" customHeight="1" x14ac:dyDescent="0.25">
      <c r="A565" s="2"/>
      <c r="C565" s="2"/>
      <c r="D565" s="2"/>
      <c r="E565" s="2"/>
      <c r="F565" s="2"/>
      <c r="H565" s="40"/>
      <c r="I565" s="2"/>
      <c r="J565" s="2"/>
      <c r="P565" s="40"/>
      <c r="Q565" s="2"/>
    </row>
    <row r="566" spans="1:18" ht="13.5" customHeight="1" x14ac:dyDescent="0.25">
      <c r="A566" s="2"/>
      <c r="C566" s="2"/>
      <c r="D566" s="2"/>
      <c r="E566" s="2"/>
      <c r="F566" s="2"/>
      <c r="H566" s="40"/>
      <c r="I566" s="2"/>
      <c r="J566" s="2"/>
      <c r="P566" s="40"/>
      <c r="Q566" s="2"/>
    </row>
    <row r="567" spans="1:18" ht="13.5" customHeight="1" x14ac:dyDescent="0.25">
      <c r="A567" s="2"/>
      <c r="C567" s="2"/>
      <c r="D567" s="2"/>
      <c r="E567" s="2"/>
      <c r="F567" s="2"/>
      <c r="H567" s="40"/>
      <c r="I567" s="2"/>
      <c r="J567" s="2"/>
      <c r="P567" s="40"/>
      <c r="Q567" s="2"/>
    </row>
    <row r="568" spans="1:18" ht="13.5" customHeight="1" x14ac:dyDescent="0.25">
      <c r="A568" s="2"/>
      <c r="C568" s="2"/>
      <c r="D568" s="2"/>
      <c r="E568" s="2"/>
      <c r="F568" s="2"/>
      <c r="H568" s="40"/>
      <c r="I568" s="2"/>
      <c r="J568" s="2"/>
      <c r="P568" s="40"/>
      <c r="Q568" s="2"/>
    </row>
    <row r="569" spans="1:18" ht="13.5" customHeight="1" x14ac:dyDescent="0.25">
      <c r="A569" s="2"/>
      <c r="C569" s="2"/>
      <c r="D569" s="2"/>
      <c r="E569" s="2"/>
      <c r="F569" s="2"/>
      <c r="H569" s="40"/>
      <c r="I569" s="2"/>
      <c r="J569" s="2"/>
      <c r="P569" s="40"/>
      <c r="Q569" s="2"/>
    </row>
    <row r="570" spans="1:18" ht="13.5" customHeight="1" x14ac:dyDescent="0.25">
      <c r="A570" s="2"/>
      <c r="C570" s="2"/>
      <c r="D570" s="2"/>
      <c r="E570" s="2"/>
      <c r="F570" s="2"/>
      <c r="H570" s="40"/>
      <c r="I570" s="2"/>
      <c r="J570" s="2"/>
      <c r="P570" s="40"/>
      <c r="Q570" s="2"/>
    </row>
    <row r="571" spans="1:18" ht="13.5" customHeight="1" x14ac:dyDescent="0.25">
      <c r="A571" s="2"/>
      <c r="C571" s="2"/>
      <c r="D571" s="2"/>
      <c r="E571" s="2"/>
      <c r="F571" s="2"/>
      <c r="H571" s="40"/>
      <c r="I571" s="2"/>
      <c r="J571" s="2"/>
      <c r="P571" s="40"/>
      <c r="Q571" s="2"/>
    </row>
    <row r="572" spans="1:18" ht="13.5" customHeight="1" x14ac:dyDescent="0.25">
      <c r="A572" s="2"/>
      <c r="C572" s="2"/>
      <c r="D572" s="2"/>
      <c r="E572" s="2"/>
      <c r="F572" s="2"/>
      <c r="H572" s="40"/>
      <c r="I572" s="2"/>
      <c r="J572" s="2"/>
      <c r="P572" s="40"/>
      <c r="Q572" s="2"/>
    </row>
    <row r="573" spans="1:18" ht="13.5" customHeight="1" x14ac:dyDescent="0.25">
      <c r="A573" s="2"/>
      <c r="C573" s="2"/>
      <c r="D573" s="2"/>
      <c r="E573" s="2"/>
      <c r="F573" s="2"/>
      <c r="H573" s="40"/>
      <c r="I573" s="2"/>
      <c r="J573" s="2"/>
      <c r="P573" s="40"/>
      <c r="Q573" s="2"/>
    </row>
    <row r="574" spans="1:18" ht="13.5" customHeight="1" x14ac:dyDescent="0.25">
      <c r="A574" s="2"/>
      <c r="C574" s="2"/>
      <c r="D574" s="2"/>
      <c r="E574" s="2"/>
      <c r="F574" s="2"/>
      <c r="H574" s="40"/>
      <c r="I574" s="2"/>
      <c r="J574" s="2"/>
      <c r="P574" s="40"/>
      <c r="Q574" s="2"/>
    </row>
    <row r="575" spans="1:18" ht="13.5" customHeight="1" x14ac:dyDescent="0.25">
      <c r="A575" s="2"/>
      <c r="C575" s="2"/>
      <c r="D575" s="2"/>
      <c r="E575" s="2"/>
      <c r="F575" s="2"/>
      <c r="H575" s="40"/>
      <c r="I575" s="2"/>
      <c r="J575" s="2"/>
      <c r="P575" s="40"/>
      <c r="Q575" s="2"/>
    </row>
    <row r="576" spans="1:18" ht="13.5" customHeight="1" x14ac:dyDescent="0.25">
      <c r="A576" s="2"/>
      <c r="C576" s="2"/>
      <c r="D576" s="2"/>
      <c r="E576" s="2"/>
      <c r="F576" s="2"/>
      <c r="H576" s="40"/>
      <c r="I576" s="2"/>
      <c r="J576" s="2"/>
      <c r="P576" s="40"/>
      <c r="Q576" s="2"/>
    </row>
    <row r="577" spans="1:17" ht="13.5" customHeight="1" x14ac:dyDescent="0.25">
      <c r="A577" s="2"/>
      <c r="C577" s="2"/>
      <c r="D577" s="2"/>
      <c r="E577" s="2"/>
      <c r="F577" s="2"/>
      <c r="H577" s="40"/>
      <c r="I577" s="2"/>
      <c r="J577" s="2"/>
      <c r="P577" s="40"/>
      <c r="Q577" s="2"/>
    </row>
    <row r="578" spans="1:17" ht="13.5" customHeight="1" x14ac:dyDescent="0.25">
      <c r="A578" s="2"/>
      <c r="C578" s="2"/>
      <c r="D578" s="2"/>
      <c r="E578" s="2"/>
      <c r="F578" s="2"/>
      <c r="H578" s="40"/>
      <c r="I578" s="2"/>
      <c r="J578" s="2"/>
      <c r="P578" s="40"/>
      <c r="Q578" s="2"/>
    </row>
    <row r="579" spans="1:17" ht="13.5" customHeight="1" x14ac:dyDescent="0.25">
      <c r="A579" s="2"/>
      <c r="C579" s="2"/>
      <c r="D579" s="2"/>
      <c r="E579" s="2"/>
      <c r="F579" s="2"/>
      <c r="H579" s="40"/>
      <c r="I579" s="2"/>
      <c r="J579" s="2"/>
      <c r="P579" s="40"/>
      <c r="Q579" s="2"/>
    </row>
    <row r="580" spans="1:17" ht="13.5" customHeight="1" x14ac:dyDescent="0.25">
      <c r="A580" s="2"/>
      <c r="C580" s="2"/>
      <c r="D580" s="2"/>
      <c r="E580" s="2"/>
      <c r="F580" s="2"/>
      <c r="H580" s="40"/>
      <c r="I580" s="2"/>
      <c r="J580" s="2"/>
      <c r="P580" s="40"/>
      <c r="Q580" s="2"/>
    </row>
    <row r="581" spans="1:17" ht="13.5" customHeight="1" x14ac:dyDescent="0.25">
      <c r="A581" s="2"/>
      <c r="C581" s="2"/>
      <c r="D581" s="2"/>
      <c r="E581" s="2"/>
      <c r="F581" s="2"/>
      <c r="H581" s="40"/>
      <c r="I581" s="2"/>
      <c r="J581" s="2"/>
      <c r="P581" s="40"/>
      <c r="Q581" s="2"/>
    </row>
    <row r="582" spans="1:17" ht="13.5" customHeight="1" x14ac:dyDescent="0.25">
      <c r="A582" s="2"/>
      <c r="C582" s="2"/>
      <c r="D582" s="2"/>
      <c r="E582" s="2"/>
      <c r="F582" s="2"/>
      <c r="H582" s="40"/>
      <c r="I582" s="2"/>
      <c r="J582" s="2"/>
      <c r="P582" s="40"/>
      <c r="Q582" s="2"/>
    </row>
    <row r="583" spans="1:17" ht="13.5" customHeight="1" x14ac:dyDescent="0.25">
      <c r="A583" s="2"/>
      <c r="C583" s="2"/>
      <c r="D583" s="2"/>
      <c r="E583" s="2"/>
      <c r="F583" s="2"/>
      <c r="H583" s="40"/>
      <c r="I583" s="2"/>
      <c r="J583" s="2"/>
      <c r="P583" s="40"/>
      <c r="Q583" s="2"/>
    </row>
    <row r="584" spans="1:17" ht="13.5" customHeight="1" x14ac:dyDescent="0.25">
      <c r="A584" s="2"/>
      <c r="C584" s="2"/>
      <c r="D584" s="2"/>
      <c r="E584" s="2"/>
      <c r="F584" s="2"/>
      <c r="H584" s="40"/>
      <c r="I584" s="2"/>
      <c r="J584" s="2"/>
      <c r="P584" s="40"/>
      <c r="Q584" s="2"/>
    </row>
    <row r="585" spans="1:17" ht="13.5" customHeight="1" x14ac:dyDescent="0.25">
      <c r="A585" s="2"/>
      <c r="C585" s="2"/>
      <c r="D585" s="2"/>
      <c r="E585" s="2"/>
      <c r="F585" s="2"/>
      <c r="H585" s="40"/>
      <c r="I585" s="2"/>
      <c r="J585" s="2"/>
      <c r="P585" s="40"/>
      <c r="Q585" s="2"/>
    </row>
    <row r="586" spans="1:17" ht="13.5" customHeight="1" x14ac:dyDescent="0.25">
      <c r="A586" s="2"/>
      <c r="C586" s="2"/>
      <c r="D586" s="2"/>
      <c r="E586" s="2"/>
      <c r="F586" s="2"/>
      <c r="H586" s="40"/>
      <c r="I586" s="2"/>
      <c r="J586" s="2"/>
      <c r="P586" s="40"/>
      <c r="Q586" s="2"/>
    </row>
    <row r="587" spans="1:17" ht="13.5" customHeight="1" x14ac:dyDescent="0.25">
      <c r="A587" s="2"/>
      <c r="C587" s="2"/>
      <c r="D587" s="2"/>
      <c r="E587" s="2"/>
      <c r="F587" s="2"/>
      <c r="H587" s="40"/>
      <c r="I587" s="2"/>
      <c r="J587" s="2"/>
      <c r="P587" s="40"/>
      <c r="Q587" s="2"/>
    </row>
    <row r="588" spans="1:17" ht="13.5" customHeight="1" x14ac:dyDescent="0.25">
      <c r="A588" s="2"/>
      <c r="C588" s="2"/>
      <c r="D588" s="2"/>
      <c r="E588" s="2"/>
      <c r="F588" s="2"/>
      <c r="H588" s="40"/>
      <c r="I588" s="2"/>
      <c r="J588" s="2"/>
      <c r="P588" s="40"/>
      <c r="Q588" s="2"/>
    </row>
    <row r="589" spans="1:17" ht="13.5" customHeight="1" x14ac:dyDescent="0.25">
      <c r="A589" s="2"/>
      <c r="C589" s="2"/>
      <c r="D589" s="2"/>
      <c r="E589" s="2"/>
      <c r="F589" s="2"/>
      <c r="H589" s="40"/>
      <c r="I589" s="2"/>
      <c r="J589" s="2"/>
      <c r="P589" s="40"/>
      <c r="Q589" s="2"/>
    </row>
    <row r="590" spans="1:17" ht="13.5" customHeight="1" x14ac:dyDescent="0.25">
      <c r="A590" s="2"/>
      <c r="C590" s="2"/>
      <c r="D590" s="2"/>
      <c r="E590" s="2"/>
      <c r="F590" s="2"/>
      <c r="H590" s="40"/>
      <c r="I590" s="2"/>
      <c r="J590" s="2"/>
      <c r="P590" s="40"/>
      <c r="Q590" s="2"/>
    </row>
    <row r="591" spans="1:17" ht="13.5" customHeight="1" x14ac:dyDescent="0.25">
      <c r="A591" s="2"/>
      <c r="C591" s="2"/>
      <c r="D591" s="2"/>
      <c r="E591" s="2"/>
      <c r="F591" s="2"/>
      <c r="H591" s="40"/>
      <c r="I591" s="2"/>
      <c r="J591" s="2"/>
      <c r="P591" s="40"/>
      <c r="Q591" s="2"/>
    </row>
    <row r="592" spans="1:17" ht="13.5" customHeight="1" x14ac:dyDescent="0.25">
      <c r="A592" s="2"/>
      <c r="C592" s="2"/>
      <c r="D592" s="2"/>
      <c r="E592" s="2"/>
      <c r="F592" s="2"/>
      <c r="H592" s="40"/>
      <c r="I592" s="2"/>
      <c r="J592" s="2"/>
      <c r="P592" s="40"/>
      <c r="Q592" s="2"/>
    </row>
    <row r="593" spans="1:17" ht="13.5" customHeight="1" x14ac:dyDescent="0.25">
      <c r="A593" s="2"/>
      <c r="C593" s="2"/>
      <c r="D593" s="2"/>
      <c r="E593" s="2"/>
      <c r="F593" s="2"/>
      <c r="H593" s="40"/>
      <c r="I593" s="2"/>
      <c r="J593" s="2"/>
      <c r="P593" s="40"/>
      <c r="Q593" s="2"/>
    </row>
    <row r="594" spans="1:17" ht="13.5" customHeight="1" x14ac:dyDescent="0.25">
      <c r="A594" s="2"/>
      <c r="C594" s="2"/>
      <c r="D594" s="2"/>
      <c r="E594" s="2"/>
      <c r="F594" s="2"/>
      <c r="H594" s="40"/>
      <c r="I594" s="2"/>
      <c r="J594" s="2"/>
      <c r="P594" s="40"/>
      <c r="Q594" s="2"/>
    </row>
    <row r="595" spans="1:17" ht="13.5" customHeight="1" x14ac:dyDescent="0.25">
      <c r="A595" s="2"/>
      <c r="C595" s="2"/>
      <c r="D595" s="2"/>
      <c r="E595" s="2"/>
      <c r="F595" s="2"/>
      <c r="H595" s="40"/>
      <c r="I595" s="2"/>
      <c r="J595" s="2"/>
      <c r="P595" s="40"/>
      <c r="Q595" s="2"/>
    </row>
    <row r="596" spans="1:17" ht="13.5" customHeight="1" x14ac:dyDescent="0.25">
      <c r="A596" s="2"/>
      <c r="C596" s="2"/>
      <c r="D596" s="2"/>
      <c r="E596" s="2"/>
      <c r="F596" s="2"/>
      <c r="H596" s="40"/>
      <c r="I596" s="2"/>
      <c r="J596" s="2"/>
      <c r="P596" s="40"/>
      <c r="Q596" s="2"/>
    </row>
    <row r="597" spans="1:17" ht="13.5" customHeight="1" x14ac:dyDescent="0.25">
      <c r="A597" s="2"/>
      <c r="C597" s="2"/>
      <c r="D597" s="2"/>
      <c r="E597" s="2"/>
      <c r="F597" s="2"/>
      <c r="H597" s="40"/>
      <c r="I597" s="2"/>
      <c r="J597" s="2"/>
      <c r="P597" s="40"/>
      <c r="Q597" s="2"/>
    </row>
    <row r="598" spans="1:17" ht="13.5" customHeight="1" x14ac:dyDescent="0.25">
      <c r="A598" s="2"/>
      <c r="C598" s="2"/>
      <c r="D598" s="2"/>
      <c r="E598" s="2"/>
      <c r="F598" s="2"/>
      <c r="H598" s="40"/>
      <c r="I598" s="2"/>
      <c r="J598" s="2"/>
      <c r="P598" s="40"/>
      <c r="Q598" s="2"/>
    </row>
    <row r="599" spans="1:17" ht="13.5" customHeight="1" x14ac:dyDescent="0.25">
      <c r="A599" s="2"/>
      <c r="C599" s="2"/>
      <c r="D599" s="2"/>
      <c r="E599" s="2"/>
      <c r="F599" s="2"/>
      <c r="H599" s="40"/>
      <c r="I599" s="2"/>
      <c r="J599" s="2"/>
      <c r="P599" s="40"/>
      <c r="Q599" s="2"/>
    </row>
    <row r="600" spans="1:17" ht="13.5" customHeight="1" x14ac:dyDescent="0.25">
      <c r="A600" s="2"/>
      <c r="C600" s="2"/>
      <c r="D600" s="2"/>
      <c r="E600" s="2"/>
      <c r="F600" s="2"/>
      <c r="H600" s="40"/>
      <c r="I600" s="2"/>
      <c r="J600" s="2"/>
      <c r="P600" s="40"/>
      <c r="Q600" s="2"/>
    </row>
    <row r="601" spans="1:17" ht="13.5" customHeight="1" x14ac:dyDescent="0.25">
      <c r="A601" s="2"/>
      <c r="C601" s="2"/>
      <c r="D601" s="2"/>
      <c r="E601" s="2"/>
      <c r="F601" s="2"/>
      <c r="H601" s="40"/>
      <c r="I601" s="2"/>
      <c r="J601" s="2"/>
      <c r="P601" s="40"/>
      <c r="Q601" s="2"/>
    </row>
    <row r="602" spans="1:17" ht="13.5" customHeight="1" x14ac:dyDescent="0.25">
      <c r="A602" s="2"/>
      <c r="C602" s="2"/>
      <c r="D602" s="2"/>
      <c r="E602" s="2"/>
      <c r="F602" s="2"/>
      <c r="H602" s="40"/>
      <c r="I602" s="2"/>
      <c r="J602" s="2"/>
      <c r="P602" s="40"/>
      <c r="Q602" s="2"/>
    </row>
    <row r="603" spans="1:17" ht="13.5" customHeight="1" x14ac:dyDescent="0.25">
      <c r="A603" s="2"/>
      <c r="C603" s="2"/>
      <c r="D603" s="2"/>
      <c r="E603" s="2"/>
      <c r="F603" s="2"/>
      <c r="H603" s="40"/>
      <c r="I603" s="2"/>
      <c r="J603" s="2"/>
      <c r="P603" s="40"/>
      <c r="Q603" s="2"/>
    </row>
    <row r="604" spans="1:17" ht="13.5" customHeight="1" x14ac:dyDescent="0.25">
      <c r="A604" s="2"/>
      <c r="C604" s="2"/>
      <c r="D604" s="2"/>
      <c r="E604" s="2"/>
      <c r="F604" s="2"/>
      <c r="H604" s="40"/>
      <c r="I604" s="2"/>
      <c r="J604" s="2"/>
      <c r="P604" s="40"/>
      <c r="Q604" s="2"/>
    </row>
    <row r="605" spans="1:17" ht="13.5" customHeight="1" x14ac:dyDescent="0.25">
      <c r="A605" s="2"/>
      <c r="C605" s="2"/>
      <c r="D605" s="2"/>
      <c r="E605" s="2"/>
      <c r="F605" s="2"/>
      <c r="H605" s="40"/>
      <c r="I605" s="2"/>
      <c r="J605" s="2"/>
      <c r="P605" s="40"/>
      <c r="Q605" s="2"/>
    </row>
    <row r="606" spans="1:17" ht="13.5" customHeight="1" x14ac:dyDescent="0.25">
      <c r="A606" s="2"/>
      <c r="C606" s="2"/>
      <c r="D606" s="2"/>
      <c r="E606" s="2"/>
      <c r="F606" s="2"/>
      <c r="H606" s="40"/>
      <c r="I606" s="2"/>
      <c r="J606" s="2"/>
      <c r="P606" s="40"/>
      <c r="Q606" s="2"/>
    </row>
    <row r="607" spans="1:17" ht="13.5" customHeight="1" x14ac:dyDescent="0.25">
      <c r="A607" s="2"/>
      <c r="C607" s="2"/>
      <c r="D607" s="2"/>
      <c r="E607" s="2"/>
      <c r="F607" s="2"/>
      <c r="H607" s="40"/>
      <c r="I607" s="2"/>
      <c r="J607" s="2"/>
      <c r="P607" s="40"/>
      <c r="Q607" s="2"/>
    </row>
    <row r="608" spans="1:17" ht="13.5" customHeight="1" x14ac:dyDescent="0.25">
      <c r="A608" s="2"/>
      <c r="C608" s="2"/>
      <c r="D608" s="2"/>
      <c r="E608" s="2"/>
      <c r="F608" s="2"/>
      <c r="H608" s="40"/>
      <c r="I608" s="2"/>
      <c r="J608" s="2"/>
      <c r="P608" s="40"/>
      <c r="Q608" s="2"/>
    </row>
    <row r="609" spans="1:17" ht="13.5" customHeight="1" x14ac:dyDescent="0.25">
      <c r="A609" s="2"/>
      <c r="C609" s="2"/>
      <c r="D609" s="2"/>
      <c r="E609" s="2"/>
      <c r="F609" s="2"/>
      <c r="H609" s="40"/>
      <c r="I609" s="2"/>
      <c r="J609" s="2"/>
      <c r="P609" s="40"/>
      <c r="Q609" s="2"/>
    </row>
    <row r="610" spans="1:17" ht="13.5" customHeight="1" x14ac:dyDescent="0.25">
      <c r="A610" s="2"/>
      <c r="C610" s="2"/>
      <c r="D610" s="2"/>
      <c r="E610" s="2"/>
      <c r="F610" s="2"/>
      <c r="H610" s="40"/>
      <c r="I610" s="2"/>
      <c r="J610" s="2"/>
      <c r="P610" s="40"/>
      <c r="Q610" s="2"/>
    </row>
    <row r="611" spans="1:17" ht="13.5" customHeight="1" x14ac:dyDescent="0.25">
      <c r="A611" s="2"/>
      <c r="C611" s="2"/>
      <c r="D611" s="2"/>
      <c r="E611" s="2"/>
      <c r="F611" s="2"/>
      <c r="H611" s="40"/>
      <c r="I611" s="2"/>
      <c r="J611" s="2"/>
      <c r="P611" s="40"/>
      <c r="Q611" s="2"/>
    </row>
    <row r="612" spans="1:17" ht="13.5" customHeight="1" x14ac:dyDescent="0.25">
      <c r="A612" s="2"/>
      <c r="C612" s="2"/>
      <c r="D612" s="2"/>
      <c r="E612" s="2"/>
      <c r="F612" s="2"/>
      <c r="H612" s="40"/>
      <c r="I612" s="2"/>
      <c r="J612" s="2"/>
      <c r="P612" s="40"/>
      <c r="Q612" s="2"/>
    </row>
    <row r="613" spans="1:17" ht="13.5" customHeight="1" x14ac:dyDescent="0.25">
      <c r="A613" s="2"/>
      <c r="C613" s="2"/>
      <c r="D613" s="2"/>
      <c r="E613" s="2"/>
      <c r="F613" s="2"/>
      <c r="H613" s="40"/>
      <c r="I613" s="2"/>
      <c r="J613" s="2"/>
      <c r="P613" s="40"/>
      <c r="Q613" s="2"/>
    </row>
    <row r="614" spans="1:17" ht="13.5" customHeight="1" x14ac:dyDescent="0.25">
      <c r="A614" s="2"/>
      <c r="C614" s="2"/>
      <c r="D614" s="2"/>
      <c r="E614" s="2"/>
      <c r="F614" s="2"/>
      <c r="H614" s="40"/>
      <c r="I614" s="2"/>
      <c r="J614" s="2"/>
      <c r="P614" s="40"/>
      <c r="Q614" s="2"/>
    </row>
    <row r="615" spans="1:17" ht="13.5" customHeight="1" x14ac:dyDescent="0.25">
      <c r="A615" s="2"/>
      <c r="C615" s="2"/>
      <c r="D615" s="2"/>
      <c r="E615" s="2"/>
      <c r="F615" s="2"/>
      <c r="H615" s="40"/>
      <c r="I615" s="2"/>
      <c r="J615" s="2"/>
      <c r="P615" s="40"/>
      <c r="Q615" s="2"/>
    </row>
    <row r="616" spans="1:17" ht="13.5" customHeight="1" x14ac:dyDescent="0.25">
      <c r="A616" s="2"/>
      <c r="C616" s="2"/>
      <c r="D616" s="2"/>
      <c r="E616" s="2"/>
      <c r="F616" s="2"/>
      <c r="H616" s="40"/>
      <c r="I616" s="2"/>
      <c r="J616" s="2"/>
      <c r="P616" s="40"/>
      <c r="Q616" s="2"/>
    </row>
    <row r="617" spans="1:17" ht="13.5" customHeight="1" x14ac:dyDescent="0.25">
      <c r="A617" s="2"/>
      <c r="C617" s="2"/>
      <c r="D617" s="2"/>
      <c r="E617" s="2"/>
      <c r="F617" s="2"/>
      <c r="H617" s="40"/>
      <c r="I617" s="2"/>
      <c r="J617" s="2"/>
      <c r="P617" s="40"/>
      <c r="Q617" s="2"/>
    </row>
    <row r="618" spans="1:17" ht="13.5" customHeight="1" x14ac:dyDescent="0.25">
      <c r="A618" s="2"/>
      <c r="C618" s="2"/>
      <c r="D618" s="2"/>
      <c r="E618" s="2"/>
      <c r="F618" s="2"/>
      <c r="H618" s="40"/>
      <c r="I618" s="2"/>
      <c r="J618" s="2"/>
      <c r="P618" s="40"/>
      <c r="Q618" s="2"/>
    </row>
    <row r="619" spans="1:17" ht="13.5" customHeight="1" x14ac:dyDescent="0.25">
      <c r="A619" s="2"/>
      <c r="C619" s="2"/>
      <c r="D619" s="2"/>
      <c r="E619" s="2"/>
      <c r="F619" s="2"/>
      <c r="H619" s="40"/>
      <c r="I619" s="2"/>
      <c r="J619" s="2"/>
      <c r="P619" s="40"/>
      <c r="Q619" s="2"/>
    </row>
    <row r="620" spans="1:17" ht="13.5" customHeight="1" x14ac:dyDescent="0.25">
      <c r="A620" s="2"/>
      <c r="C620" s="2"/>
      <c r="D620" s="2"/>
      <c r="E620" s="2"/>
      <c r="F620" s="2"/>
      <c r="H620" s="40"/>
      <c r="I620" s="2"/>
      <c r="J620" s="2"/>
      <c r="P620" s="40"/>
      <c r="Q620" s="2"/>
    </row>
    <row r="621" spans="1:17" ht="13.5" customHeight="1" x14ac:dyDescent="0.25">
      <c r="A621" s="2"/>
      <c r="C621" s="2"/>
      <c r="D621" s="2"/>
      <c r="E621" s="2"/>
      <c r="F621" s="2"/>
      <c r="H621" s="40"/>
      <c r="I621" s="2"/>
      <c r="J621" s="2"/>
      <c r="P621" s="40"/>
      <c r="Q621" s="2"/>
    </row>
    <row r="622" spans="1:17" ht="13.5" customHeight="1" x14ac:dyDescent="0.25">
      <c r="A622" s="2"/>
      <c r="C622" s="2"/>
      <c r="D622" s="2"/>
      <c r="E622" s="2"/>
      <c r="F622" s="2"/>
      <c r="H622" s="40"/>
      <c r="I622" s="2"/>
      <c r="J622" s="2"/>
      <c r="P622" s="40"/>
      <c r="Q622" s="2"/>
    </row>
    <row r="623" spans="1:17" ht="13.5" customHeight="1" x14ac:dyDescent="0.25">
      <c r="A623" s="2"/>
      <c r="C623" s="2"/>
      <c r="D623" s="2"/>
      <c r="E623" s="2"/>
      <c r="F623" s="2"/>
      <c r="H623" s="40"/>
      <c r="I623" s="2"/>
      <c r="J623" s="2"/>
      <c r="P623" s="40"/>
      <c r="Q623" s="2"/>
    </row>
    <row r="624" spans="1:17" ht="13.5" customHeight="1" x14ac:dyDescent="0.25">
      <c r="A624" s="2"/>
      <c r="C624" s="2"/>
      <c r="D624" s="2"/>
      <c r="E624" s="2"/>
      <c r="F624" s="2"/>
      <c r="H624" s="40"/>
      <c r="I624" s="2"/>
      <c r="J624" s="2"/>
      <c r="P624" s="40"/>
      <c r="Q624" s="2"/>
    </row>
    <row r="625" spans="1:17" ht="13.5" customHeight="1" x14ac:dyDescent="0.25">
      <c r="A625" s="2"/>
      <c r="C625" s="2"/>
      <c r="D625" s="2"/>
      <c r="E625" s="2"/>
      <c r="F625" s="2"/>
      <c r="H625" s="40"/>
      <c r="I625" s="2"/>
      <c r="J625" s="2"/>
      <c r="P625" s="40"/>
      <c r="Q625" s="2"/>
    </row>
    <row r="626" spans="1:17" ht="13.5" customHeight="1" x14ac:dyDescent="0.25">
      <c r="A626" s="2"/>
      <c r="C626" s="2"/>
      <c r="D626" s="2"/>
      <c r="E626" s="2"/>
      <c r="F626" s="2"/>
      <c r="H626" s="40"/>
      <c r="I626" s="2"/>
      <c r="J626" s="2"/>
      <c r="P626" s="40"/>
      <c r="Q626" s="2"/>
    </row>
    <row r="627" spans="1:17" ht="13.5" customHeight="1" x14ac:dyDescent="0.25">
      <c r="A627" s="2"/>
      <c r="C627" s="2"/>
      <c r="D627" s="2"/>
      <c r="E627" s="2"/>
      <c r="F627" s="2"/>
      <c r="H627" s="40"/>
      <c r="I627" s="2"/>
      <c r="J627" s="2"/>
      <c r="P627" s="40"/>
      <c r="Q627" s="2"/>
    </row>
    <row r="628" spans="1:17" ht="13.5" customHeight="1" x14ac:dyDescent="0.25">
      <c r="A628" s="2"/>
      <c r="C628" s="2"/>
      <c r="D628" s="2"/>
      <c r="E628" s="2"/>
      <c r="F628" s="2"/>
      <c r="H628" s="40"/>
      <c r="I628" s="2"/>
      <c r="J628" s="2"/>
      <c r="P628" s="40"/>
      <c r="Q628" s="2"/>
    </row>
    <row r="629" spans="1:17" ht="13.5" customHeight="1" x14ac:dyDescent="0.25">
      <c r="A629" s="2"/>
      <c r="C629" s="2"/>
      <c r="D629" s="2"/>
      <c r="E629" s="2"/>
      <c r="F629" s="2"/>
      <c r="H629" s="40"/>
      <c r="I629" s="2"/>
      <c r="J629" s="2"/>
      <c r="P629" s="40"/>
      <c r="Q629" s="2"/>
    </row>
    <row r="630" spans="1:17" ht="13.5" customHeight="1" x14ac:dyDescent="0.25">
      <c r="A630" s="2"/>
      <c r="C630" s="2"/>
      <c r="D630" s="2"/>
      <c r="E630" s="2"/>
      <c r="F630" s="2"/>
      <c r="H630" s="40"/>
      <c r="I630" s="2"/>
      <c r="J630" s="2"/>
      <c r="P630" s="40"/>
      <c r="Q630" s="2"/>
    </row>
    <row r="631" spans="1:17" ht="13.5" customHeight="1" x14ac:dyDescent="0.25">
      <c r="A631" s="2"/>
      <c r="C631" s="2"/>
      <c r="D631" s="2"/>
      <c r="E631" s="2"/>
      <c r="F631" s="2"/>
      <c r="H631" s="40"/>
      <c r="I631" s="2"/>
      <c r="J631" s="2"/>
      <c r="P631" s="40"/>
      <c r="Q631" s="2"/>
    </row>
    <row r="632" spans="1:17" ht="13.5" customHeight="1" x14ac:dyDescent="0.25">
      <c r="A632" s="2"/>
      <c r="C632" s="2"/>
      <c r="D632" s="2"/>
      <c r="E632" s="2"/>
      <c r="F632" s="2"/>
      <c r="H632" s="40"/>
      <c r="I632" s="2"/>
      <c r="J632" s="2"/>
      <c r="P632" s="40"/>
      <c r="Q632" s="2"/>
    </row>
    <row r="633" spans="1:17" ht="13.5" customHeight="1" x14ac:dyDescent="0.25">
      <c r="A633" s="2"/>
      <c r="C633" s="2"/>
      <c r="D633" s="2"/>
      <c r="E633" s="2"/>
      <c r="F633" s="2"/>
      <c r="H633" s="40"/>
      <c r="I633" s="2"/>
      <c r="J633" s="2"/>
      <c r="P633" s="40"/>
      <c r="Q633" s="2"/>
    </row>
    <row r="634" spans="1:17" ht="13.5" customHeight="1" x14ac:dyDescent="0.25">
      <c r="A634" s="2"/>
      <c r="C634" s="2"/>
      <c r="D634" s="2"/>
      <c r="E634" s="2"/>
      <c r="F634" s="2"/>
      <c r="H634" s="40"/>
      <c r="I634" s="2"/>
      <c r="J634" s="2"/>
      <c r="P634" s="40"/>
      <c r="Q634" s="2"/>
    </row>
    <row r="635" spans="1:17" ht="13.5" customHeight="1" x14ac:dyDescent="0.25">
      <c r="A635" s="2"/>
      <c r="C635" s="2"/>
      <c r="D635" s="2"/>
      <c r="E635" s="2"/>
      <c r="F635" s="2"/>
      <c r="H635" s="40"/>
      <c r="I635" s="2"/>
      <c r="J635" s="2"/>
      <c r="P635" s="40"/>
      <c r="Q635" s="2"/>
    </row>
    <row r="636" spans="1:17" ht="13.5" customHeight="1" x14ac:dyDescent="0.25">
      <c r="A636" s="2"/>
      <c r="C636" s="2"/>
      <c r="D636" s="2"/>
      <c r="E636" s="2"/>
      <c r="F636" s="2"/>
      <c r="H636" s="40"/>
      <c r="I636" s="2"/>
      <c r="J636" s="2"/>
      <c r="P636" s="40"/>
      <c r="Q636" s="2"/>
    </row>
    <row r="637" spans="1:17" ht="13.5" customHeight="1" x14ac:dyDescent="0.25">
      <c r="A637" s="2"/>
      <c r="C637" s="2"/>
      <c r="D637" s="2"/>
      <c r="E637" s="2"/>
      <c r="F637" s="2"/>
      <c r="H637" s="40"/>
      <c r="I637" s="2"/>
      <c r="J637" s="2"/>
      <c r="P637" s="40"/>
      <c r="Q637" s="2"/>
    </row>
    <row r="638" spans="1:17" ht="13.5" customHeight="1" x14ac:dyDescent="0.25">
      <c r="A638" s="2"/>
      <c r="C638" s="2"/>
      <c r="D638" s="2"/>
      <c r="E638" s="2"/>
      <c r="F638" s="2"/>
      <c r="H638" s="40"/>
      <c r="I638" s="2"/>
      <c r="J638" s="2"/>
      <c r="P638" s="40"/>
      <c r="Q638" s="2"/>
    </row>
    <row r="639" spans="1:17" ht="13.5" customHeight="1" x14ac:dyDescent="0.25">
      <c r="A639" s="2"/>
      <c r="C639" s="2"/>
      <c r="D639" s="2"/>
      <c r="E639" s="2"/>
      <c r="F639" s="2"/>
      <c r="H639" s="40"/>
      <c r="I639" s="2"/>
      <c r="J639" s="2"/>
      <c r="P639" s="40"/>
      <c r="Q639" s="2"/>
    </row>
    <row r="640" spans="1:17" ht="13.5" customHeight="1" x14ac:dyDescent="0.25">
      <c r="A640" s="2"/>
      <c r="C640" s="2"/>
      <c r="D640" s="2"/>
      <c r="E640" s="2"/>
      <c r="F640" s="2"/>
      <c r="H640" s="40"/>
      <c r="I640" s="2"/>
      <c r="J640" s="2"/>
      <c r="P640" s="40"/>
      <c r="Q640" s="2"/>
    </row>
    <row r="641" spans="1:17" ht="13.5" customHeight="1" x14ac:dyDescent="0.25">
      <c r="A641" s="2"/>
      <c r="C641" s="2"/>
      <c r="D641" s="2"/>
      <c r="E641" s="2"/>
      <c r="F641" s="2"/>
      <c r="H641" s="40"/>
      <c r="I641" s="2"/>
      <c r="J641" s="2"/>
      <c r="P641" s="40"/>
      <c r="Q641" s="2"/>
    </row>
    <row r="642" spans="1:17" ht="13.5" customHeight="1" x14ac:dyDescent="0.25">
      <c r="A642" s="2"/>
      <c r="C642" s="2"/>
      <c r="D642" s="2"/>
      <c r="E642" s="2"/>
      <c r="F642" s="2"/>
      <c r="H642" s="40"/>
      <c r="I642" s="2"/>
      <c r="J642" s="2"/>
      <c r="P642" s="40"/>
      <c r="Q642" s="2"/>
    </row>
    <row r="643" spans="1:17" ht="13.5" customHeight="1" x14ac:dyDescent="0.25">
      <c r="A643" s="2"/>
      <c r="C643" s="2"/>
      <c r="D643" s="2"/>
      <c r="E643" s="2"/>
      <c r="F643" s="2"/>
      <c r="H643" s="40"/>
      <c r="I643" s="2"/>
      <c r="J643" s="2"/>
      <c r="P643" s="40"/>
      <c r="Q643" s="2"/>
    </row>
    <row r="644" spans="1:17" ht="13.5" customHeight="1" x14ac:dyDescent="0.25">
      <c r="A644" s="2"/>
      <c r="C644" s="2"/>
      <c r="D644" s="2"/>
      <c r="E644" s="2"/>
      <c r="F644" s="2"/>
      <c r="H644" s="40"/>
      <c r="I644" s="2"/>
      <c r="J644" s="2"/>
      <c r="P644" s="40"/>
      <c r="Q644" s="2"/>
    </row>
    <row r="645" spans="1:17" ht="13.5" customHeight="1" x14ac:dyDescent="0.25">
      <c r="A645" s="2"/>
      <c r="C645" s="2"/>
      <c r="D645" s="2"/>
      <c r="E645" s="2"/>
      <c r="F645" s="2"/>
      <c r="H645" s="40"/>
      <c r="I645" s="2"/>
      <c r="J645" s="2"/>
      <c r="P645" s="40"/>
      <c r="Q645" s="2"/>
    </row>
    <row r="646" spans="1:17" ht="13.5" customHeight="1" x14ac:dyDescent="0.25">
      <c r="A646" s="2"/>
      <c r="C646" s="2"/>
      <c r="D646" s="2"/>
      <c r="E646" s="2"/>
      <c r="F646" s="2"/>
      <c r="H646" s="40"/>
      <c r="I646" s="2"/>
      <c r="J646" s="2"/>
      <c r="P646" s="40"/>
      <c r="Q646" s="2"/>
    </row>
    <row r="647" spans="1:17" ht="13.5" customHeight="1" x14ac:dyDescent="0.25">
      <c r="A647" s="2"/>
      <c r="C647" s="2"/>
      <c r="D647" s="2"/>
      <c r="E647" s="2"/>
      <c r="F647" s="2"/>
      <c r="H647" s="40"/>
      <c r="I647" s="2"/>
      <c r="J647" s="2"/>
      <c r="P647" s="40"/>
      <c r="Q647" s="2"/>
    </row>
    <row r="648" spans="1:17" ht="13.5" customHeight="1" x14ac:dyDescent="0.25">
      <c r="A648" s="2"/>
      <c r="C648" s="2"/>
      <c r="D648" s="2"/>
      <c r="E648" s="2"/>
      <c r="F648" s="2"/>
      <c r="H648" s="40"/>
      <c r="I648" s="2"/>
      <c r="J648" s="2"/>
      <c r="P648" s="40"/>
      <c r="Q648" s="2"/>
    </row>
    <row r="649" spans="1:17" ht="13.5" customHeight="1" x14ac:dyDescent="0.25">
      <c r="A649" s="2"/>
      <c r="C649" s="2"/>
      <c r="D649" s="2"/>
      <c r="E649" s="2"/>
      <c r="F649" s="2"/>
      <c r="H649" s="40"/>
      <c r="I649" s="2"/>
      <c r="J649" s="2"/>
      <c r="P649" s="40"/>
      <c r="Q649" s="2"/>
    </row>
    <row r="650" spans="1:17" ht="13.5" customHeight="1" x14ac:dyDescent="0.25">
      <c r="A650" s="2"/>
      <c r="C650" s="2"/>
      <c r="D650" s="2"/>
      <c r="E650" s="2"/>
      <c r="F650" s="2"/>
      <c r="H650" s="40"/>
      <c r="I650" s="2"/>
      <c r="J650" s="2"/>
      <c r="P650" s="40"/>
      <c r="Q650" s="2"/>
    </row>
    <row r="651" spans="1:17" ht="13.5" customHeight="1" x14ac:dyDescent="0.25">
      <c r="A651" s="2"/>
      <c r="C651" s="2"/>
      <c r="D651" s="2"/>
      <c r="E651" s="2"/>
      <c r="F651" s="2"/>
      <c r="H651" s="40"/>
      <c r="I651" s="2"/>
      <c r="J651" s="2"/>
      <c r="P651" s="40"/>
      <c r="Q651" s="2"/>
    </row>
    <row r="652" spans="1:17" ht="13.5" customHeight="1" x14ac:dyDescent="0.25">
      <c r="A652" s="2"/>
      <c r="C652" s="2"/>
      <c r="D652" s="2"/>
      <c r="E652" s="2"/>
      <c r="F652" s="2"/>
      <c r="H652" s="40"/>
      <c r="I652" s="2"/>
      <c r="J652" s="2"/>
      <c r="P652" s="40"/>
      <c r="Q652" s="2"/>
    </row>
    <row r="653" spans="1:17" ht="13.5" customHeight="1" x14ac:dyDescent="0.25">
      <c r="A653" s="2"/>
      <c r="C653" s="2"/>
      <c r="D653" s="2"/>
      <c r="E653" s="2"/>
      <c r="F653" s="2"/>
      <c r="H653" s="40"/>
      <c r="I653" s="2"/>
      <c r="J653" s="2"/>
      <c r="P653" s="40"/>
      <c r="Q653" s="2"/>
    </row>
    <row r="654" spans="1:17" ht="13.5" customHeight="1" x14ac:dyDescent="0.25">
      <c r="A654" s="2"/>
      <c r="C654" s="2"/>
      <c r="D654" s="2"/>
      <c r="E654" s="2"/>
      <c r="F654" s="2"/>
      <c r="H654" s="40"/>
      <c r="I654" s="2"/>
      <c r="J654" s="2"/>
      <c r="P654" s="40"/>
      <c r="Q654" s="2"/>
    </row>
    <row r="655" spans="1:17" ht="13.5" customHeight="1" x14ac:dyDescent="0.25">
      <c r="A655" s="2"/>
      <c r="C655" s="2"/>
      <c r="D655" s="2"/>
      <c r="E655" s="2"/>
      <c r="F655" s="2"/>
      <c r="H655" s="40"/>
      <c r="I655" s="2"/>
      <c r="J655" s="2"/>
      <c r="P655" s="40"/>
      <c r="Q655" s="2"/>
    </row>
    <row r="656" spans="1:17" ht="13.5" customHeight="1" x14ac:dyDescent="0.25">
      <c r="A656" s="2"/>
      <c r="C656" s="2"/>
      <c r="D656" s="2"/>
      <c r="E656" s="2"/>
      <c r="F656" s="2"/>
      <c r="H656" s="40"/>
      <c r="I656" s="2"/>
      <c r="J656" s="2"/>
      <c r="P656" s="40"/>
      <c r="Q656" s="2"/>
    </row>
    <row r="657" spans="1:17" ht="13.5" customHeight="1" x14ac:dyDescent="0.25">
      <c r="A657" s="2"/>
      <c r="C657" s="2"/>
      <c r="D657" s="2"/>
      <c r="E657" s="2"/>
      <c r="F657" s="2"/>
      <c r="H657" s="40"/>
      <c r="I657" s="2"/>
      <c r="J657" s="2"/>
      <c r="P657" s="40"/>
      <c r="Q657" s="2"/>
    </row>
    <row r="658" spans="1:17" ht="13.5" customHeight="1" x14ac:dyDescent="0.25">
      <c r="A658" s="2"/>
      <c r="C658" s="2"/>
      <c r="D658" s="2"/>
      <c r="E658" s="2"/>
      <c r="F658" s="2"/>
      <c r="H658" s="40"/>
      <c r="I658" s="2"/>
      <c r="J658" s="2"/>
      <c r="P658" s="40"/>
      <c r="Q658" s="2"/>
    </row>
    <row r="659" spans="1:17" ht="13.5" customHeight="1" x14ac:dyDescent="0.25">
      <c r="A659" s="2"/>
      <c r="C659" s="2"/>
      <c r="D659" s="2"/>
      <c r="E659" s="2"/>
      <c r="F659" s="2"/>
      <c r="H659" s="40"/>
      <c r="I659" s="2"/>
      <c r="J659" s="2"/>
      <c r="P659" s="40"/>
      <c r="Q659" s="2"/>
    </row>
    <row r="660" spans="1:17" ht="13.5" customHeight="1" x14ac:dyDescent="0.25">
      <c r="A660" s="2"/>
      <c r="C660" s="2"/>
      <c r="D660" s="2"/>
      <c r="E660" s="2"/>
      <c r="F660" s="2"/>
      <c r="H660" s="40"/>
      <c r="I660" s="2"/>
      <c r="J660" s="2"/>
      <c r="P660" s="40"/>
      <c r="Q660" s="2"/>
    </row>
    <row r="661" spans="1:17" ht="13.5" customHeight="1" x14ac:dyDescent="0.25">
      <c r="A661" s="2"/>
      <c r="C661" s="2"/>
      <c r="D661" s="2"/>
      <c r="E661" s="2"/>
      <c r="F661" s="2"/>
      <c r="H661" s="40"/>
      <c r="I661" s="2"/>
      <c r="J661" s="2"/>
      <c r="P661" s="40"/>
      <c r="Q661" s="2"/>
    </row>
    <row r="662" spans="1:17" ht="13.5" customHeight="1" x14ac:dyDescent="0.25">
      <c r="A662" s="2"/>
      <c r="C662" s="2"/>
      <c r="D662" s="2"/>
      <c r="E662" s="2"/>
      <c r="F662" s="2"/>
      <c r="H662" s="40"/>
      <c r="I662" s="2"/>
      <c r="J662" s="2"/>
      <c r="P662" s="40"/>
      <c r="Q662" s="2"/>
    </row>
    <row r="663" spans="1:17" ht="13.5" customHeight="1" x14ac:dyDescent="0.25">
      <c r="A663" s="2"/>
      <c r="C663" s="2"/>
      <c r="D663" s="2"/>
      <c r="E663" s="2"/>
      <c r="F663" s="2"/>
      <c r="H663" s="40"/>
      <c r="I663" s="2"/>
      <c r="J663" s="2"/>
      <c r="P663" s="40"/>
      <c r="Q663" s="2"/>
    </row>
    <row r="664" spans="1:17" ht="13.5" customHeight="1" x14ac:dyDescent="0.25">
      <c r="A664" s="2"/>
      <c r="C664" s="2"/>
      <c r="D664" s="2"/>
      <c r="E664" s="2"/>
      <c r="F664" s="2"/>
      <c r="H664" s="40"/>
      <c r="I664" s="2"/>
      <c r="J664" s="2"/>
      <c r="P664" s="40"/>
      <c r="Q664" s="2"/>
    </row>
    <row r="665" spans="1:17" ht="13.5" customHeight="1" x14ac:dyDescent="0.25">
      <c r="A665" s="2"/>
      <c r="C665" s="2"/>
      <c r="D665" s="2"/>
      <c r="E665" s="2"/>
      <c r="F665" s="2"/>
      <c r="H665" s="40"/>
      <c r="I665" s="2"/>
      <c r="J665" s="2"/>
      <c r="P665" s="40"/>
      <c r="Q665" s="2"/>
    </row>
    <row r="666" spans="1:17" ht="13.5" customHeight="1" x14ac:dyDescent="0.25">
      <c r="A666" s="2"/>
      <c r="C666" s="2"/>
      <c r="D666" s="2"/>
      <c r="E666" s="2"/>
      <c r="F666" s="2"/>
      <c r="H666" s="40"/>
      <c r="I666" s="2"/>
      <c r="J666" s="2"/>
      <c r="P666" s="40"/>
      <c r="Q666" s="2"/>
    </row>
    <row r="667" spans="1:17" ht="13.5" customHeight="1" x14ac:dyDescent="0.25">
      <c r="A667" s="2"/>
      <c r="C667" s="2"/>
      <c r="D667" s="2"/>
      <c r="E667" s="2"/>
      <c r="F667" s="2"/>
      <c r="H667" s="40"/>
      <c r="I667" s="2"/>
      <c r="J667" s="2"/>
      <c r="P667" s="40"/>
      <c r="Q667" s="2"/>
    </row>
    <row r="668" spans="1:17" ht="13.5" customHeight="1" x14ac:dyDescent="0.25">
      <c r="A668" s="2"/>
      <c r="C668" s="2"/>
      <c r="D668" s="2"/>
      <c r="E668" s="2"/>
      <c r="F668" s="2"/>
      <c r="H668" s="40"/>
      <c r="I668" s="2"/>
      <c r="J668" s="2"/>
      <c r="P668" s="40"/>
      <c r="Q668" s="2"/>
    </row>
    <row r="669" spans="1:17" ht="13.5" customHeight="1" x14ac:dyDescent="0.25">
      <c r="A669" s="2"/>
      <c r="C669" s="2"/>
      <c r="D669" s="2"/>
      <c r="E669" s="2"/>
      <c r="F669" s="2"/>
      <c r="H669" s="40"/>
      <c r="I669" s="2"/>
      <c r="J669" s="2"/>
      <c r="P669" s="40"/>
      <c r="Q669" s="2"/>
    </row>
    <row r="670" spans="1:17" ht="13.5" customHeight="1" x14ac:dyDescent="0.25">
      <c r="A670" s="2"/>
      <c r="C670" s="2"/>
      <c r="D670" s="2"/>
      <c r="E670" s="2"/>
      <c r="F670" s="2"/>
      <c r="H670" s="40"/>
      <c r="I670" s="2"/>
      <c r="J670" s="2"/>
      <c r="P670" s="40"/>
      <c r="Q670" s="2"/>
    </row>
    <row r="671" spans="1:17" ht="13.5" customHeight="1" x14ac:dyDescent="0.25">
      <c r="A671" s="2"/>
      <c r="C671" s="2"/>
      <c r="D671" s="2"/>
      <c r="E671" s="2"/>
      <c r="F671" s="2"/>
      <c r="H671" s="40"/>
      <c r="I671" s="2"/>
      <c r="J671" s="2"/>
      <c r="P671" s="40"/>
      <c r="Q671" s="2"/>
    </row>
    <row r="672" spans="1:17" ht="13.5" customHeight="1" x14ac:dyDescent="0.25">
      <c r="A672" s="2"/>
      <c r="C672" s="2"/>
      <c r="D672" s="2"/>
      <c r="E672" s="2"/>
      <c r="F672" s="2"/>
      <c r="H672" s="40"/>
      <c r="I672" s="2"/>
      <c r="J672" s="2"/>
      <c r="P672" s="40"/>
      <c r="Q672" s="2"/>
    </row>
    <row r="673" spans="1:17" ht="13.5" customHeight="1" x14ac:dyDescent="0.25">
      <c r="A673" s="2"/>
      <c r="C673" s="2"/>
      <c r="D673" s="2"/>
      <c r="E673" s="2"/>
      <c r="F673" s="2"/>
      <c r="H673" s="40"/>
      <c r="I673" s="2"/>
      <c r="J673" s="2"/>
      <c r="P673" s="40"/>
      <c r="Q673" s="2"/>
    </row>
    <row r="674" spans="1:17" ht="13.5" customHeight="1" x14ac:dyDescent="0.25">
      <c r="A674" s="2"/>
      <c r="C674" s="2"/>
      <c r="D674" s="2"/>
      <c r="E674" s="2"/>
      <c r="F674" s="2"/>
      <c r="H674" s="40"/>
      <c r="I674" s="2"/>
      <c r="J674" s="2"/>
      <c r="P674" s="40"/>
      <c r="Q674" s="2"/>
    </row>
    <row r="675" spans="1:17" ht="13.5" customHeight="1" x14ac:dyDescent="0.25">
      <c r="A675" s="2"/>
      <c r="C675" s="2"/>
      <c r="D675" s="2"/>
      <c r="E675" s="2"/>
      <c r="F675" s="2"/>
      <c r="H675" s="40"/>
      <c r="I675" s="2"/>
      <c r="J675" s="2"/>
      <c r="P675" s="40"/>
      <c r="Q675" s="2"/>
    </row>
    <row r="676" spans="1:17" ht="13.5" customHeight="1" x14ac:dyDescent="0.25">
      <c r="A676" s="2"/>
      <c r="C676" s="2"/>
      <c r="D676" s="2"/>
      <c r="E676" s="2"/>
      <c r="F676" s="2"/>
      <c r="H676" s="40"/>
      <c r="I676" s="2"/>
      <c r="J676" s="2"/>
      <c r="P676" s="40"/>
      <c r="Q676" s="2"/>
    </row>
    <row r="677" spans="1:17" ht="13.5" customHeight="1" x14ac:dyDescent="0.25">
      <c r="A677" s="2"/>
      <c r="C677" s="2"/>
      <c r="D677" s="2"/>
      <c r="E677" s="2"/>
      <c r="F677" s="2"/>
      <c r="H677" s="40"/>
      <c r="I677" s="2"/>
      <c r="J677" s="2"/>
      <c r="P677" s="40"/>
      <c r="Q677" s="2"/>
    </row>
    <row r="678" spans="1:17" ht="13.5" customHeight="1" x14ac:dyDescent="0.25">
      <c r="A678" s="2"/>
      <c r="C678" s="2"/>
      <c r="D678" s="2"/>
      <c r="E678" s="2"/>
      <c r="F678" s="2"/>
      <c r="H678" s="40"/>
      <c r="I678" s="2"/>
      <c r="J678" s="2"/>
      <c r="P678" s="40"/>
      <c r="Q678" s="2"/>
    </row>
    <row r="679" spans="1:17" ht="13.5" customHeight="1" x14ac:dyDescent="0.25">
      <c r="A679" s="2"/>
      <c r="C679" s="2"/>
      <c r="D679" s="2"/>
      <c r="E679" s="2"/>
      <c r="F679" s="2"/>
      <c r="H679" s="40"/>
      <c r="I679" s="2"/>
      <c r="J679" s="2"/>
      <c r="P679" s="40"/>
      <c r="Q679" s="2"/>
    </row>
    <row r="680" spans="1:17" ht="13.5" customHeight="1" x14ac:dyDescent="0.25">
      <c r="A680" s="2"/>
      <c r="C680" s="2"/>
      <c r="D680" s="2"/>
      <c r="E680" s="2"/>
      <c r="F680" s="2"/>
      <c r="H680" s="40"/>
      <c r="I680" s="2"/>
      <c r="J680" s="2"/>
      <c r="P680" s="40"/>
      <c r="Q680" s="2"/>
    </row>
    <row r="681" spans="1:17" ht="13.5" customHeight="1" x14ac:dyDescent="0.25">
      <c r="A681" s="2"/>
      <c r="C681" s="2"/>
      <c r="D681" s="2"/>
      <c r="E681" s="2"/>
      <c r="F681" s="2"/>
      <c r="H681" s="40"/>
      <c r="I681" s="2"/>
      <c r="J681" s="2"/>
      <c r="P681" s="40"/>
      <c r="Q681" s="2"/>
    </row>
    <row r="682" spans="1:17" ht="13.5" customHeight="1" x14ac:dyDescent="0.25">
      <c r="A682" s="2"/>
      <c r="C682" s="2"/>
      <c r="D682" s="2"/>
      <c r="E682" s="2"/>
      <c r="F682" s="2"/>
      <c r="H682" s="40"/>
      <c r="I682" s="2"/>
      <c r="J682" s="2"/>
      <c r="P682" s="40"/>
      <c r="Q682" s="2"/>
    </row>
    <row r="683" spans="1:17" ht="13.5" customHeight="1" x14ac:dyDescent="0.25">
      <c r="A683" s="2"/>
      <c r="C683" s="2"/>
      <c r="D683" s="2"/>
      <c r="E683" s="2"/>
      <c r="F683" s="2"/>
      <c r="H683" s="40"/>
      <c r="I683" s="2"/>
      <c r="J683" s="2"/>
      <c r="P683" s="40"/>
      <c r="Q683" s="2"/>
    </row>
    <row r="684" spans="1:17" ht="13.5" customHeight="1" x14ac:dyDescent="0.25">
      <c r="A684" s="2"/>
      <c r="C684" s="2"/>
      <c r="D684" s="2"/>
      <c r="E684" s="2"/>
      <c r="F684" s="2"/>
      <c r="H684" s="40"/>
      <c r="I684" s="2"/>
      <c r="J684" s="2"/>
      <c r="P684" s="40"/>
      <c r="Q684" s="2"/>
    </row>
    <row r="685" spans="1:17" ht="13.5" customHeight="1" x14ac:dyDescent="0.25">
      <c r="A685" s="2"/>
      <c r="C685" s="2"/>
      <c r="D685" s="2"/>
      <c r="E685" s="2"/>
      <c r="F685" s="2"/>
      <c r="H685" s="40"/>
      <c r="I685" s="2"/>
      <c r="J685" s="2"/>
      <c r="P685" s="40"/>
      <c r="Q685" s="2"/>
    </row>
    <row r="686" spans="1:17" ht="13.5" customHeight="1" x14ac:dyDescent="0.25">
      <c r="A686" s="2"/>
      <c r="C686" s="2"/>
      <c r="D686" s="2"/>
      <c r="E686" s="2"/>
      <c r="F686" s="2"/>
      <c r="H686" s="40"/>
      <c r="I686" s="2"/>
      <c r="J686" s="2"/>
      <c r="P686" s="40"/>
      <c r="Q686" s="2"/>
    </row>
    <row r="687" spans="1:17" ht="13.5" customHeight="1" x14ac:dyDescent="0.25">
      <c r="A687" s="2"/>
      <c r="C687" s="2"/>
      <c r="D687" s="2"/>
      <c r="E687" s="2"/>
      <c r="F687" s="2"/>
      <c r="H687" s="40"/>
      <c r="I687" s="2"/>
      <c r="J687" s="2"/>
      <c r="P687" s="40"/>
      <c r="Q687" s="2"/>
    </row>
    <row r="688" spans="1:17" ht="13.5" customHeight="1" x14ac:dyDescent="0.25">
      <c r="A688" s="2"/>
      <c r="C688" s="2"/>
      <c r="D688" s="2"/>
      <c r="E688" s="2"/>
      <c r="F688" s="2"/>
      <c r="H688" s="40"/>
      <c r="I688" s="2"/>
      <c r="J688" s="2"/>
      <c r="P688" s="40"/>
      <c r="Q688" s="2"/>
    </row>
    <row r="689" spans="1:17" ht="13.5" customHeight="1" x14ac:dyDescent="0.25">
      <c r="A689" s="2"/>
      <c r="C689" s="2"/>
      <c r="D689" s="2"/>
      <c r="E689" s="2"/>
      <c r="F689" s="2"/>
      <c r="H689" s="40"/>
      <c r="I689" s="2"/>
      <c r="J689" s="2"/>
      <c r="P689" s="40"/>
      <c r="Q689" s="2"/>
    </row>
    <row r="690" spans="1:17" ht="13.5" customHeight="1" x14ac:dyDescent="0.25">
      <c r="A690" s="2"/>
      <c r="C690" s="2"/>
      <c r="D690" s="2"/>
      <c r="E690" s="2"/>
      <c r="F690" s="2"/>
      <c r="H690" s="40"/>
      <c r="I690" s="2"/>
      <c r="J690" s="2"/>
      <c r="P690" s="40"/>
      <c r="Q690" s="2"/>
    </row>
    <row r="691" spans="1:17" ht="13.5" customHeight="1" x14ac:dyDescent="0.25">
      <c r="A691" s="2"/>
      <c r="C691" s="2"/>
      <c r="D691" s="2"/>
      <c r="E691" s="2"/>
      <c r="F691" s="2"/>
      <c r="H691" s="40"/>
      <c r="I691" s="2"/>
      <c r="J691" s="2"/>
      <c r="P691" s="40"/>
      <c r="Q691" s="2"/>
    </row>
    <row r="692" spans="1:17" ht="13.5" customHeight="1" x14ac:dyDescent="0.25">
      <c r="A692" s="2"/>
      <c r="C692" s="2"/>
      <c r="D692" s="2"/>
      <c r="E692" s="2"/>
      <c r="F692" s="2"/>
      <c r="H692" s="40"/>
      <c r="I692" s="2"/>
      <c r="J692" s="2"/>
      <c r="P692" s="40"/>
      <c r="Q692" s="2"/>
    </row>
    <row r="693" spans="1:17" ht="13.5" customHeight="1" x14ac:dyDescent="0.25">
      <c r="A693" s="2"/>
      <c r="C693" s="2"/>
      <c r="D693" s="2"/>
      <c r="E693" s="2"/>
      <c r="F693" s="2"/>
      <c r="H693" s="40"/>
      <c r="I693" s="2"/>
      <c r="J693" s="2"/>
      <c r="P693" s="40"/>
      <c r="Q693" s="2"/>
    </row>
    <row r="694" spans="1:17" ht="13.5" customHeight="1" x14ac:dyDescent="0.25">
      <c r="A694" s="2"/>
      <c r="C694" s="2"/>
      <c r="D694" s="2"/>
      <c r="E694" s="2"/>
      <c r="F694" s="2"/>
      <c r="H694" s="40"/>
      <c r="I694" s="2"/>
      <c r="J694" s="2"/>
      <c r="P694" s="40"/>
      <c r="Q694" s="2"/>
    </row>
    <row r="695" spans="1:17" ht="13.5" customHeight="1" x14ac:dyDescent="0.25">
      <c r="A695" s="2"/>
      <c r="C695" s="2"/>
      <c r="D695" s="2"/>
      <c r="E695" s="2"/>
      <c r="F695" s="2"/>
      <c r="H695" s="40"/>
      <c r="I695" s="2"/>
      <c r="J695" s="2"/>
      <c r="P695" s="40"/>
      <c r="Q695" s="2"/>
    </row>
    <row r="696" spans="1:17" ht="13.5" customHeight="1" x14ac:dyDescent="0.25">
      <c r="A696" s="2"/>
      <c r="C696" s="2"/>
      <c r="D696" s="2"/>
      <c r="E696" s="2"/>
      <c r="F696" s="2"/>
      <c r="H696" s="40"/>
      <c r="I696" s="2"/>
      <c r="J696" s="2"/>
      <c r="P696" s="40"/>
      <c r="Q696" s="2"/>
    </row>
    <row r="697" spans="1:17" ht="13.5" customHeight="1" x14ac:dyDescent="0.25">
      <c r="A697" s="2"/>
      <c r="C697" s="2"/>
      <c r="D697" s="2"/>
      <c r="E697" s="2"/>
      <c r="F697" s="2"/>
      <c r="H697" s="40"/>
      <c r="I697" s="2"/>
      <c r="J697" s="2"/>
      <c r="P697" s="40"/>
      <c r="Q697" s="2"/>
    </row>
    <row r="698" spans="1:17" ht="13.5" customHeight="1" x14ac:dyDescent="0.25">
      <c r="A698" s="2"/>
      <c r="C698" s="2"/>
      <c r="D698" s="2"/>
      <c r="E698" s="2"/>
      <c r="F698" s="2"/>
      <c r="H698" s="40"/>
      <c r="I698" s="2"/>
      <c r="J698" s="2"/>
      <c r="P698" s="40"/>
      <c r="Q698" s="2"/>
    </row>
    <row r="699" spans="1:17" ht="13.5" customHeight="1" x14ac:dyDescent="0.25">
      <c r="A699" s="2"/>
      <c r="C699" s="2"/>
      <c r="D699" s="2"/>
      <c r="E699" s="2"/>
      <c r="F699" s="2"/>
      <c r="H699" s="40"/>
      <c r="I699" s="2"/>
      <c r="J699" s="2"/>
      <c r="P699" s="40"/>
      <c r="Q699" s="2"/>
    </row>
    <row r="700" spans="1:17" ht="13.5" customHeight="1" x14ac:dyDescent="0.25">
      <c r="A700" s="2"/>
      <c r="C700" s="2"/>
      <c r="D700" s="2"/>
      <c r="E700" s="2"/>
      <c r="F700" s="2"/>
      <c r="H700" s="40"/>
      <c r="I700" s="2"/>
      <c r="J700" s="2"/>
      <c r="P700" s="40"/>
      <c r="Q700" s="2"/>
    </row>
    <row r="701" spans="1:17" ht="13.5" customHeight="1" x14ac:dyDescent="0.25">
      <c r="A701" s="2"/>
      <c r="C701" s="2"/>
      <c r="D701" s="2"/>
      <c r="E701" s="2"/>
      <c r="F701" s="2"/>
      <c r="H701" s="40"/>
      <c r="I701" s="2"/>
      <c r="J701" s="2"/>
      <c r="P701" s="40"/>
      <c r="Q701" s="2"/>
    </row>
    <row r="702" spans="1:17" ht="13.5" customHeight="1" x14ac:dyDescent="0.25">
      <c r="A702" s="2"/>
      <c r="C702" s="2"/>
      <c r="D702" s="2"/>
      <c r="E702" s="2"/>
      <c r="F702" s="2"/>
      <c r="H702" s="40"/>
      <c r="I702" s="2"/>
      <c r="J702" s="2"/>
      <c r="P702" s="40"/>
      <c r="Q702" s="2"/>
    </row>
    <row r="703" spans="1:17" ht="13.5" customHeight="1" x14ac:dyDescent="0.25">
      <c r="A703" s="2"/>
      <c r="C703" s="2"/>
      <c r="D703" s="2"/>
      <c r="E703" s="2"/>
      <c r="F703" s="2"/>
      <c r="H703" s="40"/>
      <c r="I703" s="2"/>
      <c r="J703" s="2"/>
      <c r="P703" s="40"/>
      <c r="Q703" s="2"/>
    </row>
    <row r="704" spans="1:17" ht="13.5" customHeight="1" x14ac:dyDescent="0.25">
      <c r="A704" s="2"/>
      <c r="C704" s="2"/>
      <c r="D704" s="2"/>
      <c r="E704" s="2"/>
      <c r="F704" s="2"/>
      <c r="H704" s="40"/>
      <c r="I704" s="2"/>
      <c r="J704" s="2"/>
      <c r="P704" s="40"/>
      <c r="Q704" s="2"/>
    </row>
    <row r="705" spans="1:17" ht="13.5" customHeight="1" x14ac:dyDescent="0.25">
      <c r="A705" s="2"/>
      <c r="C705" s="2"/>
      <c r="D705" s="2"/>
      <c r="E705" s="2"/>
      <c r="F705" s="2"/>
      <c r="H705" s="40"/>
      <c r="I705" s="2"/>
      <c r="J705" s="2"/>
      <c r="P705" s="40"/>
      <c r="Q705" s="2"/>
    </row>
    <row r="706" spans="1:17" ht="13.5" customHeight="1" x14ac:dyDescent="0.25">
      <c r="A706" s="2"/>
      <c r="C706" s="2"/>
      <c r="D706" s="2"/>
      <c r="E706" s="2"/>
      <c r="F706" s="2"/>
      <c r="H706" s="40"/>
      <c r="I706" s="2"/>
      <c r="J706" s="2"/>
      <c r="P706" s="40"/>
      <c r="Q706" s="2"/>
    </row>
    <row r="707" spans="1:17" ht="13.5" customHeight="1" x14ac:dyDescent="0.25">
      <c r="A707" s="2"/>
      <c r="C707" s="2"/>
      <c r="D707" s="2"/>
      <c r="E707" s="2"/>
      <c r="F707" s="2"/>
      <c r="H707" s="40"/>
      <c r="I707" s="2"/>
      <c r="J707" s="2"/>
      <c r="P707" s="40"/>
      <c r="Q707" s="2"/>
    </row>
    <row r="708" spans="1:17" ht="13.5" customHeight="1" x14ac:dyDescent="0.25">
      <c r="A708" s="2"/>
      <c r="C708" s="2"/>
      <c r="D708" s="2"/>
      <c r="E708" s="2"/>
      <c r="F708" s="2"/>
      <c r="H708" s="40"/>
      <c r="I708" s="2"/>
      <c r="J708" s="2"/>
      <c r="P708" s="40"/>
      <c r="Q708" s="2"/>
    </row>
    <row r="709" spans="1:17" ht="13.5" customHeight="1" x14ac:dyDescent="0.25">
      <c r="A709" s="2"/>
      <c r="C709" s="2"/>
      <c r="D709" s="2"/>
      <c r="E709" s="2"/>
      <c r="F709" s="2"/>
      <c r="H709" s="40"/>
      <c r="I709" s="2"/>
      <c r="J709" s="2"/>
      <c r="P709" s="40"/>
      <c r="Q709" s="2"/>
    </row>
    <row r="710" spans="1:17" ht="13.5" customHeight="1" x14ac:dyDescent="0.25">
      <c r="A710" s="2"/>
      <c r="C710" s="2"/>
      <c r="D710" s="2"/>
      <c r="E710" s="2"/>
      <c r="F710" s="2"/>
      <c r="H710" s="40"/>
      <c r="I710" s="2"/>
      <c r="J710" s="2"/>
      <c r="P710" s="40"/>
      <c r="Q710" s="2"/>
    </row>
    <row r="711" spans="1:17" ht="13.5" customHeight="1" x14ac:dyDescent="0.25">
      <c r="A711" s="2"/>
      <c r="C711" s="2"/>
      <c r="D711" s="2"/>
      <c r="E711" s="2"/>
      <c r="F711" s="2"/>
      <c r="H711" s="40"/>
      <c r="I711" s="2"/>
      <c r="J711" s="2"/>
      <c r="P711" s="40"/>
      <c r="Q711" s="2"/>
    </row>
    <row r="712" spans="1:17" ht="13.5" customHeight="1" x14ac:dyDescent="0.25">
      <c r="A712" s="2"/>
      <c r="C712" s="2"/>
      <c r="D712" s="2"/>
      <c r="E712" s="2"/>
      <c r="F712" s="2"/>
      <c r="H712" s="40"/>
      <c r="I712" s="2"/>
      <c r="J712" s="2"/>
      <c r="P712" s="40"/>
      <c r="Q712" s="2"/>
    </row>
    <row r="713" spans="1:17" ht="13.5" customHeight="1" x14ac:dyDescent="0.25">
      <c r="A713" s="2"/>
      <c r="C713" s="2"/>
      <c r="D713" s="2"/>
      <c r="E713" s="2"/>
      <c r="F713" s="2"/>
      <c r="H713" s="40"/>
      <c r="I713" s="2"/>
      <c r="J713" s="2"/>
      <c r="P713" s="40"/>
      <c r="Q713" s="2"/>
    </row>
    <row r="714" spans="1:17" ht="13.5" customHeight="1" x14ac:dyDescent="0.25">
      <c r="A714" s="2"/>
      <c r="C714" s="2"/>
      <c r="D714" s="2"/>
      <c r="E714" s="2"/>
      <c r="F714" s="2"/>
      <c r="H714" s="40"/>
      <c r="I714" s="2"/>
      <c r="J714" s="2"/>
      <c r="P714" s="40"/>
      <c r="Q714" s="2"/>
    </row>
    <row r="715" spans="1:17" ht="13.5" customHeight="1" x14ac:dyDescent="0.25">
      <c r="A715" s="2"/>
      <c r="C715" s="2"/>
      <c r="D715" s="2"/>
      <c r="E715" s="2"/>
      <c r="F715" s="2"/>
      <c r="H715" s="40"/>
      <c r="I715" s="2"/>
      <c r="J715" s="2"/>
      <c r="P715" s="40"/>
      <c r="Q715" s="2"/>
    </row>
    <row r="716" spans="1:17" ht="13.5" customHeight="1" x14ac:dyDescent="0.25">
      <c r="A716" s="2"/>
      <c r="C716" s="2"/>
      <c r="D716" s="2"/>
      <c r="E716" s="2"/>
      <c r="F716" s="2"/>
      <c r="H716" s="40"/>
      <c r="I716" s="2"/>
      <c r="J716" s="2"/>
      <c r="P716" s="40"/>
      <c r="Q716" s="2"/>
    </row>
    <row r="717" spans="1:17" ht="13.5" customHeight="1" x14ac:dyDescent="0.25">
      <c r="A717" s="2"/>
      <c r="C717" s="2"/>
      <c r="D717" s="2"/>
      <c r="E717" s="2"/>
      <c r="F717" s="2"/>
      <c r="H717" s="40"/>
      <c r="I717" s="2"/>
      <c r="J717" s="2"/>
      <c r="P717" s="40"/>
      <c r="Q717" s="2"/>
    </row>
    <row r="718" spans="1:17" ht="13.5" customHeight="1" x14ac:dyDescent="0.25">
      <c r="A718" s="2"/>
      <c r="C718" s="2"/>
      <c r="D718" s="2"/>
      <c r="E718" s="2"/>
      <c r="F718" s="2"/>
      <c r="H718" s="40"/>
      <c r="I718" s="2"/>
      <c r="J718" s="2"/>
      <c r="P718" s="40"/>
      <c r="Q718" s="2"/>
    </row>
    <row r="719" spans="1:17" ht="13.5" customHeight="1" x14ac:dyDescent="0.25">
      <c r="A719" s="2"/>
      <c r="C719" s="2"/>
      <c r="D719" s="2"/>
      <c r="E719" s="2"/>
      <c r="F719" s="2"/>
      <c r="H719" s="40"/>
      <c r="I719" s="2"/>
      <c r="J719" s="2"/>
      <c r="P719" s="40"/>
      <c r="Q719" s="2"/>
    </row>
    <row r="720" spans="1:17" ht="13.5" customHeight="1" x14ac:dyDescent="0.25">
      <c r="A720" s="2"/>
      <c r="C720" s="2"/>
      <c r="D720" s="2"/>
      <c r="E720" s="2"/>
      <c r="F720" s="2"/>
      <c r="H720" s="40"/>
      <c r="I720" s="2"/>
      <c r="J720" s="2"/>
      <c r="P720" s="40"/>
      <c r="Q720" s="2"/>
    </row>
    <row r="721" spans="1:17" ht="13.5" customHeight="1" x14ac:dyDescent="0.25">
      <c r="A721" s="2"/>
      <c r="C721" s="2"/>
      <c r="D721" s="2"/>
      <c r="E721" s="2"/>
      <c r="F721" s="2"/>
      <c r="H721" s="40"/>
      <c r="I721" s="2"/>
      <c r="J721" s="2"/>
      <c r="P721" s="40"/>
      <c r="Q721" s="2"/>
    </row>
    <row r="722" spans="1:17" ht="13.5" customHeight="1" x14ac:dyDescent="0.25">
      <c r="A722" s="2"/>
      <c r="C722" s="2"/>
      <c r="D722" s="2"/>
      <c r="E722" s="2"/>
      <c r="F722" s="2"/>
      <c r="H722" s="40"/>
      <c r="I722" s="2"/>
      <c r="J722" s="2"/>
      <c r="P722" s="40"/>
      <c r="Q722" s="2"/>
    </row>
    <row r="723" spans="1:17" ht="13.5" customHeight="1" x14ac:dyDescent="0.25">
      <c r="A723" s="2"/>
      <c r="C723" s="2"/>
      <c r="D723" s="2"/>
      <c r="E723" s="2"/>
      <c r="F723" s="2"/>
      <c r="H723" s="40"/>
      <c r="I723" s="2"/>
      <c r="J723" s="2"/>
      <c r="P723" s="40"/>
      <c r="Q723" s="2"/>
    </row>
    <row r="724" spans="1:17" ht="13.5" customHeight="1" x14ac:dyDescent="0.25">
      <c r="A724" s="2"/>
      <c r="C724" s="2"/>
      <c r="D724" s="2"/>
      <c r="E724" s="2"/>
      <c r="F724" s="2"/>
      <c r="H724" s="40"/>
      <c r="I724" s="2"/>
      <c r="J724" s="2"/>
      <c r="P724" s="40"/>
      <c r="Q724" s="2"/>
    </row>
    <row r="725" spans="1:17" ht="13.5" customHeight="1" x14ac:dyDescent="0.25">
      <c r="A725" s="2"/>
      <c r="C725" s="2"/>
      <c r="D725" s="2"/>
      <c r="E725" s="2"/>
      <c r="F725" s="2"/>
      <c r="H725" s="40"/>
      <c r="I725" s="2"/>
      <c r="J725" s="2"/>
      <c r="P725" s="40"/>
      <c r="Q725" s="2"/>
    </row>
    <row r="726" spans="1:17" ht="13.5" customHeight="1" x14ac:dyDescent="0.25">
      <c r="A726" s="2"/>
      <c r="C726" s="2"/>
      <c r="D726" s="2"/>
      <c r="E726" s="2"/>
      <c r="F726" s="2"/>
      <c r="H726" s="40"/>
      <c r="I726" s="2"/>
      <c r="J726" s="2"/>
      <c r="P726" s="40"/>
      <c r="Q726" s="2"/>
    </row>
    <row r="727" spans="1:17" ht="13.5" customHeight="1" x14ac:dyDescent="0.25">
      <c r="A727" s="2"/>
      <c r="C727" s="2"/>
      <c r="D727" s="2"/>
      <c r="E727" s="2"/>
      <c r="F727" s="2"/>
      <c r="H727" s="40"/>
      <c r="I727" s="2"/>
      <c r="J727" s="2"/>
      <c r="P727" s="40"/>
      <c r="Q727" s="2"/>
    </row>
    <row r="728" spans="1:17" ht="13.5" customHeight="1" x14ac:dyDescent="0.25">
      <c r="A728" s="2"/>
      <c r="C728" s="2"/>
      <c r="D728" s="2"/>
      <c r="E728" s="2"/>
      <c r="F728" s="2"/>
      <c r="H728" s="40"/>
      <c r="I728" s="2"/>
      <c r="J728" s="2"/>
      <c r="P728" s="40"/>
      <c r="Q728" s="2"/>
    </row>
    <row r="729" spans="1:17" ht="13.5" customHeight="1" x14ac:dyDescent="0.25">
      <c r="A729" s="2"/>
      <c r="C729" s="2"/>
      <c r="D729" s="2"/>
      <c r="E729" s="2"/>
      <c r="F729" s="2"/>
      <c r="H729" s="40"/>
      <c r="I729" s="2"/>
      <c r="J729" s="2"/>
      <c r="P729" s="40"/>
      <c r="Q729" s="2"/>
    </row>
    <row r="730" spans="1:17" ht="13.5" customHeight="1" x14ac:dyDescent="0.25">
      <c r="A730" s="2"/>
      <c r="C730" s="2"/>
      <c r="D730" s="2"/>
      <c r="E730" s="2"/>
      <c r="F730" s="2"/>
      <c r="H730" s="40"/>
      <c r="I730" s="2"/>
      <c r="J730" s="2"/>
      <c r="P730" s="40"/>
      <c r="Q730" s="2"/>
    </row>
    <row r="731" spans="1:17" ht="13.5" customHeight="1" x14ac:dyDescent="0.25">
      <c r="A731" s="2"/>
      <c r="C731" s="2"/>
      <c r="D731" s="2"/>
      <c r="E731" s="2"/>
      <c r="F731" s="2"/>
      <c r="H731" s="40"/>
      <c r="I731" s="2"/>
      <c r="J731" s="2"/>
      <c r="P731" s="40"/>
      <c r="Q731" s="2"/>
    </row>
    <row r="732" spans="1:17" ht="13.5" customHeight="1" x14ac:dyDescent="0.25">
      <c r="A732" s="2"/>
      <c r="C732" s="2"/>
      <c r="D732" s="2"/>
      <c r="E732" s="2"/>
      <c r="F732" s="2"/>
      <c r="H732" s="40"/>
      <c r="I732" s="2"/>
      <c r="J732" s="2"/>
      <c r="P732" s="40"/>
      <c r="Q732" s="2"/>
    </row>
    <row r="733" spans="1:17" ht="13.5" customHeight="1" x14ac:dyDescent="0.25">
      <c r="A733" s="2"/>
      <c r="C733" s="2"/>
      <c r="D733" s="2"/>
      <c r="E733" s="2"/>
      <c r="F733" s="2"/>
      <c r="H733" s="40"/>
      <c r="I733" s="2"/>
      <c r="J733" s="2"/>
      <c r="P733" s="40"/>
      <c r="Q733" s="2"/>
    </row>
    <row r="734" spans="1:17" ht="13.5" customHeight="1" x14ac:dyDescent="0.25">
      <c r="A734" s="2"/>
      <c r="C734" s="2"/>
      <c r="D734" s="2"/>
      <c r="E734" s="2"/>
      <c r="F734" s="2"/>
      <c r="H734" s="40"/>
      <c r="I734" s="2"/>
      <c r="J734" s="2"/>
      <c r="P734" s="40"/>
      <c r="Q734" s="2"/>
    </row>
    <row r="735" spans="1:17" ht="13.5" customHeight="1" x14ac:dyDescent="0.25">
      <c r="A735" s="2"/>
      <c r="C735" s="2"/>
      <c r="D735" s="2"/>
      <c r="E735" s="2"/>
      <c r="F735" s="2"/>
      <c r="H735" s="40"/>
      <c r="I735" s="2"/>
      <c r="J735" s="2"/>
      <c r="P735" s="40"/>
      <c r="Q735" s="2"/>
    </row>
    <row r="736" spans="1:17" ht="13.5" customHeight="1" x14ac:dyDescent="0.25">
      <c r="A736" s="2"/>
      <c r="C736" s="2"/>
      <c r="D736" s="2"/>
      <c r="E736" s="2"/>
      <c r="F736" s="2"/>
      <c r="H736" s="40"/>
      <c r="I736" s="2"/>
      <c r="J736" s="2"/>
      <c r="P736" s="40"/>
      <c r="Q736" s="2"/>
    </row>
    <row r="737" spans="1:17" ht="13.5" customHeight="1" x14ac:dyDescent="0.25">
      <c r="A737" s="2"/>
      <c r="C737" s="2"/>
      <c r="D737" s="2"/>
      <c r="E737" s="2"/>
      <c r="F737" s="2"/>
      <c r="H737" s="40"/>
      <c r="I737" s="2"/>
      <c r="J737" s="2"/>
      <c r="P737" s="40"/>
      <c r="Q737" s="2"/>
    </row>
    <row r="738" spans="1:17" ht="13.5" customHeight="1" x14ac:dyDescent="0.25">
      <c r="A738" s="2"/>
      <c r="C738" s="2"/>
      <c r="D738" s="2"/>
      <c r="E738" s="2"/>
      <c r="F738" s="2"/>
      <c r="H738" s="40"/>
      <c r="I738" s="2"/>
      <c r="J738" s="2"/>
      <c r="P738" s="40"/>
      <c r="Q738" s="2"/>
    </row>
    <row r="739" spans="1:17" ht="13.5" customHeight="1" x14ac:dyDescent="0.25">
      <c r="A739" s="2"/>
      <c r="C739" s="2"/>
      <c r="D739" s="2"/>
      <c r="E739" s="2"/>
      <c r="F739" s="2"/>
      <c r="H739" s="40"/>
      <c r="I739" s="2"/>
      <c r="J739" s="2"/>
      <c r="P739" s="40"/>
      <c r="Q739" s="2"/>
    </row>
    <row r="740" spans="1:17" ht="13.5" customHeight="1" x14ac:dyDescent="0.25">
      <c r="A740" s="2"/>
      <c r="C740" s="2"/>
      <c r="D740" s="2"/>
      <c r="E740" s="2"/>
      <c r="F740" s="2"/>
      <c r="H740" s="40"/>
      <c r="I740" s="2"/>
      <c r="J740" s="2"/>
      <c r="P740" s="40"/>
      <c r="Q740" s="2"/>
    </row>
    <row r="741" spans="1:17" ht="13.5" customHeight="1" x14ac:dyDescent="0.25">
      <c r="A741" s="2"/>
      <c r="C741" s="2"/>
      <c r="D741" s="2"/>
      <c r="E741" s="2"/>
      <c r="F741" s="2"/>
      <c r="H741" s="40"/>
      <c r="I741" s="2"/>
      <c r="J741" s="2"/>
      <c r="P741" s="40"/>
      <c r="Q741" s="2"/>
    </row>
    <row r="742" spans="1:17" ht="13.5" customHeight="1" x14ac:dyDescent="0.25">
      <c r="A742" s="2"/>
      <c r="C742" s="2"/>
      <c r="D742" s="2"/>
      <c r="E742" s="2"/>
      <c r="F742" s="2"/>
      <c r="H742" s="40"/>
      <c r="I742" s="2"/>
      <c r="J742" s="2"/>
      <c r="P742" s="40"/>
      <c r="Q742" s="2"/>
    </row>
    <row r="743" spans="1:17" ht="13.5" customHeight="1" x14ac:dyDescent="0.25">
      <c r="A743" s="2"/>
      <c r="C743" s="2"/>
      <c r="D743" s="2"/>
      <c r="E743" s="2"/>
      <c r="F743" s="2"/>
      <c r="H743" s="40"/>
      <c r="I743" s="2"/>
      <c r="J743" s="2"/>
      <c r="P743" s="40"/>
      <c r="Q743" s="2"/>
    </row>
    <row r="744" spans="1:17" ht="13.5" customHeight="1" x14ac:dyDescent="0.25">
      <c r="A744" s="2"/>
      <c r="C744" s="2"/>
      <c r="D744" s="2"/>
      <c r="E744" s="2"/>
      <c r="F744" s="2"/>
      <c r="H744" s="40"/>
      <c r="I744" s="2"/>
      <c r="J744" s="2"/>
      <c r="P744" s="40"/>
      <c r="Q744" s="2"/>
    </row>
    <row r="745" spans="1:17" ht="13.5" customHeight="1" x14ac:dyDescent="0.25">
      <c r="A745" s="2"/>
      <c r="C745" s="2"/>
      <c r="D745" s="2"/>
      <c r="E745" s="2"/>
      <c r="F745" s="2"/>
      <c r="H745" s="40"/>
      <c r="I745" s="2"/>
      <c r="J745" s="2"/>
      <c r="P745" s="40"/>
      <c r="Q745" s="2"/>
    </row>
    <row r="746" spans="1:17" ht="13.5" customHeight="1" x14ac:dyDescent="0.25">
      <c r="A746" s="2"/>
      <c r="C746" s="2"/>
      <c r="D746" s="2"/>
      <c r="E746" s="2"/>
      <c r="F746" s="2"/>
      <c r="H746" s="40"/>
      <c r="I746" s="2"/>
      <c r="J746" s="2"/>
      <c r="P746" s="40"/>
      <c r="Q746" s="2"/>
    </row>
    <row r="747" spans="1:17" ht="13.5" customHeight="1" x14ac:dyDescent="0.25">
      <c r="A747" s="2"/>
      <c r="C747" s="2"/>
      <c r="D747" s="2"/>
      <c r="E747" s="2"/>
      <c r="F747" s="2"/>
      <c r="H747" s="40"/>
      <c r="I747" s="2"/>
      <c r="J747" s="2"/>
      <c r="P747" s="40"/>
      <c r="Q747" s="2"/>
    </row>
    <row r="748" spans="1:17" ht="13.5" customHeight="1" x14ac:dyDescent="0.25">
      <c r="A748" s="2"/>
      <c r="C748" s="2"/>
      <c r="D748" s="2"/>
      <c r="E748" s="2"/>
      <c r="F748" s="2"/>
      <c r="H748" s="40"/>
      <c r="I748" s="2"/>
      <c r="J748" s="2"/>
      <c r="P748" s="40"/>
      <c r="Q748" s="2"/>
    </row>
    <row r="749" spans="1:17" ht="13.5" customHeight="1" x14ac:dyDescent="0.25">
      <c r="A749" s="2"/>
      <c r="C749" s="2"/>
      <c r="D749" s="2"/>
      <c r="E749" s="2"/>
      <c r="F749" s="2"/>
      <c r="H749" s="40"/>
      <c r="I749" s="2"/>
      <c r="J749" s="2"/>
      <c r="P749" s="40"/>
      <c r="Q749" s="2"/>
    </row>
    <row r="750" spans="1:17" ht="13.5" customHeight="1" x14ac:dyDescent="0.25">
      <c r="A750" s="2"/>
      <c r="C750" s="2"/>
      <c r="D750" s="2"/>
      <c r="E750" s="2"/>
      <c r="F750" s="2"/>
      <c r="H750" s="40"/>
      <c r="I750" s="2"/>
      <c r="J750" s="2"/>
      <c r="P750" s="40"/>
      <c r="Q750" s="2"/>
    </row>
    <row r="751" spans="1:17" ht="13.5" customHeight="1" x14ac:dyDescent="0.25">
      <c r="A751" s="2"/>
      <c r="C751" s="2"/>
      <c r="D751" s="2"/>
      <c r="E751" s="2"/>
      <c r="F751" s="2"/>
      <c r="H751" s="40"/>
      <c r="I751" s="2"/>
      <c r="J751" s="2"/>
      <c r="P751" s="40"/>
      <c r="Q751" s="2"/>
    </row>
    <row r="752" spans="1:17" ht="13.5" customHeight="1" x14ac:dyDescent="0.25">
      <c r="A752" s="2"/>
      <c r="C752" s="2"/>
      <c r="D752" s="2"/>
      <c r="E752" s="2"/>
      <c r="F752" s="2"/>
      <c r="H752" s="40"/>
      <c r="I752" s="2"/>
      <c r="J752" s="2"/>
      <c r="P752" s="40"/>
      <c r="Q752" s="2"/>
    </row>
    <row r="753" spans="1:17" ht="13.5" customHeight="1" x14ac:dyDescent="0.25">
      <c r="A753" s="2"/>
      <c r="C753" s="2"/>
      <c r="D753" s="2"/>
      <c r="E753" s="2"/>
      <c r="F753" s="2"/>
      <c r="H753" s="40"/>
      <c r="I753" s="2"/>
      <c r="J753" s="2"/>
      <c r="P753" s="40"/>
      <c r="Q753" s="2"/>
    </row>
    <row r="754" spans="1:17" ht="13.5" customHeight="1" x14ac:dyDescent="0.25">
      <c r="A754" s="2"/>
      <c r="C754" s="2"/>
      <c r="D754" s="2"/>
      <c r="E754" s="2"/>
      <c r="F754" s="2"/>
      <c r="H754" s="40"/>
      <c r="I754" s="2"/>
      <c r="J754" s="2"/>
      <c r="P754" s="40"/>
      <c r="Q754" s="2"/>
    </row>
    <row r="755" spans="1:17" ht="13.5" customHeight="1" x14ac:dyDescent="0.25">
      <c r="A755" s="2"/>
      <c r="C755" s="2"/>
      <c r="D755" s="2"/>
      <c r="E755" s="2"/>
      <c r="F755" s="2"/>
      <c r="H755" s="40"/>
      <c r="I755" s="2"/>
      <c r="J755" s="2"/>
      <c r="P755" s="40"/>
      <c r="Q755" s="2"/>
    </row>
    <row r="756" spans="1:17" ht="13.5" customHeight="1" x14ac:dyDescent="0.25">
      <c r="A756" s="2"/>
      <c r="C756" s="2"/>
      <c r="D756" s="2"/>
      <c r="E756" s="2"/>
      <c r="F756" s="2"/>
      <c r="H756" s="40"/>
      <c r="I756" s="2"/>
      <c r="J756" s="2"/>
      <c r="P756" s="40"/>
      <c r="Q756" s="2"/>
    </row>
    <row r="757" spans="1:17" ht="13.5" customHeight="1" x14ac:dyDescent="0.25">
      <c r="A757" s="2"/>
      <c r="C757" s="2"/>
      <c r="D757" s="2"/>
      <c r="E757" s="2"/>
      <c r="F757" s="2"/>
      <c r="H757" s="40"/>
      <c r="I757" s="2"/>
      <c r="J757" s="2"/>
      <c r="P757" s="40"/>
      <c r="Q757" s="2"/>
    </row>
    <row r="758" spans="1:17" ht="13.5" customHeight="1" x14ac:dyDescent="0.25">
      <c r="A758" s="2"/>
      <c r="C758" s="2"/>
      <c r="D758" s="2"/>
      <c r="E758" s="2"/>
      <c r="F758" s="2"/>
      <c r="H758" s="40"/>
      <c r="I758" s="2"/>
      <c r="J758" s="2"/>
      <c r="P758" s="40"/>
      <c r="Q758" s="2"/>
    </row>
    <row r="759" spans="1:17" ht="13.5" customHeight="1" x14ac:dyDescent="0.25">
      <c r="A759" s="2"/>
      <c r="C759" s="2"/>
      <c r="D759" s="2"/>
      <c r="E759" s="2"/>
      <c r="F759" s="2"/>
      <c r="H759" s="40"/>
      <c r="I759" s="2"/>
      <c r="J759" s="2"/>
      <c r="P759" s="40"/>
      <c r="Q759" s="2"/>
    </row>
    <row r="760" spans="1:17" ht="13.5" customHeight="1" x14ac:dyDescent="0.25">
      <c r="A760" s="2"/>
      <c r="C760" s="2"/>
      <c r="D760" s="2"/>
      <c r="E760" s="2"/>
      <c r="F760" s="2"/>
      <c r="H760" s="40"/>
      <c r="I760" s="2"/>
      <c r="J760" s="2"/>
      <c r="P760" s="40"/>
      <c r="Q760" s="2"/>
    </row>
    <row r="761" spans="1:17" ht="13.5" customHeight="1" x14ac:dyDescent="0.25">
      <c r="A761" s="2"/>
      <c r="C761" s="2"/>
      <c r="D761" s="2"/>
      <c r="E761" s="2"/>
      <c r="F761" s="2"/>
      <c r="H761" s="40"/>
      <c r="I761" s="2"/>
      <c r="J761" s="2"/>
      <c r="P761" s="40"/>
      <c r="Q761" s="2"/>
    </row>
    <row r="762" spans="1:17" ht="13.5" customHeight="1" x14ac:dyDescent="0.25">
      <c r="A762" s="2"/>
      <c r="C762" s="2"/>
      <c r="D762" s="2"/>
      <c r="E762" s="2"/>
      <c r="F762" s="2"/>
      <c r="H762" s="40"/>
      <c r="I762" s="2"/>
      <c r="J762" s="2"/>
      <c r="P762" s="40"/>
      <c r="Q762" s="2"/>
    </row>
    <row r="763" spans="1:17" ht="13.5" customHeight="1" x14ac:dyDescent="0.25">
      <c r="A763" s="2"/>
      <c r="C763" s="2"/>
      <c r="D763" s="2"/>
      <c r="E763" s="2"/>
      <c r="F763" s="2"/>
      <c r="H763" s="40"/>
      <c r="I763" s="2"/>
      <c r="J763" s="2"/>
      <c r="P763" s="40"/>
      <c r="Q763" s="2"/>
    </row>
    <row r="764" spans="1:17" ht="13.5" customHeight="1" x14ac:dyDescent="0.25">
      <c r="A764" s="2"/>
      <c r="C764" s="2"/>
      <c r="D764" s="2"/>
      <c r="E764" s="2"/>
      <c r="F764" s="2"/>
      <c r="H764" s="40"/>
      <c r="I764" s="2"/>
      <c r="J764" s="2"/>
      <c r="P764" s="40"/>
      <c r="Q764" s="2"/>
    </row>
    <row r="765" spans="1:17" ht="13.5" customHeight="1" x14ac:dyDescent="0.25">
      <c r="A765" s="2"/>
      <c r="C765" s="2"/>
      <c r="D765" s="2"/>
      <c r="E765" s="2"/>
      <c r="F765" s="2"/>
      <c r="H765" s="40"/>
      <c r="I765" s="2"/>
      <c r="J765" s="2"/>
      <c r="P765" s="40"/>
      <c r="Q765" s="2"/>
    </row>
    <row r="766" spans="1:17" ht="13.5" customHeight="1" x14ac:dyDescent="0.25">
      <c r="A766" s="2"/>
      <c r="C766" s="2"/>
      <c r="D766" s="2"/>
      <c r="E766" s="2"/>
      <c r="F766" s="2"/>
      <c r="H766" s="40"/>
      <c r="I766" s="2"/>
      <c r="J766" s="2"/>
      <c r="P766" s="40"/>
      <c r="Q766" s="2"/>
    </row>
    <row r="767" spans="1:17" ht="13.5" customHeight="1" x14ac:dyDescent="0.25">
      <c r="A767" s="2"/>
      <c r="C767" s="2"/>
      <c r="D767" s="2"/>
      <c r="E767" s="2"/>
      <c r="F767" s="2"/>
      <c r="H767" s="40"/>
      <c r="I767" s="2"/>
      <c r="J767" s="2"/>
      <c r="P767" s="40"/>
      <c r="Q767" s="2"/>
    </row>
    <row r="768" spans="1:17" ht="13.5" customHeight="1" x14ac:dyDescent="0.25">
      <c r="A768" s="2"/>
      <c r="C768" s="2"/>
      <c r="D768" s="2"/>
      <c r="E768" s="2"/>
      <c r="F768" s="2"/>
      <c r="H768" s="40"/>
      <c r="I768" s="2"/>
      <c r="J768" s="2"/>
      <c r="P768" s="40"/>
      <c r="Q768" s="2"/>
    </row>
    <row r="769" spans="1:17" ht="13.5" customHeight="1" x14ac:dyDescent="0.25">
      <c r="A769" s="2"/>
      <c r="C769" s="2"/>
      <c r="D769" s="2"/>
      <c r="E769" s="2"/>
      <c r="F769" s="2"/>
      <c r="H769" s="40"/>
      <c r="I769" s="2"/>
      <c r="J769" s="2"/>
      <c r="P769" s="40"/>
      <c r="Q769" s="2"/>
    </row>
    <row r="770" spans="1:17" ht="13.5" customHeight="1" x14ac:dyDescent="0.25">
      <c r="A770" s="2"/>
      <c r="C770" s="2"/>
      <c r="D770" s="2"/>
      <c r="E770" s="2"/>
      <c r="F770" s="2"/>
      <c r="H770" s="40"/>
      <c r="I770" s="2"/>
      <c r="J770" s="2"/>
      <c r="P770" s="40"/>
      <c r="Q770" s="2"/>
    </row>
    <row r="771" spans="1:17" ht="13.5" customHeight="1" x14ac:dyDescent="0.25">
      <c r="A771" s="2"/>
      <c r="C771" s="2"/>
      <c r="D771" s="2"/>
      <c r="E771" s="2"/>
      <c r="F771" s="2"/>
      <c r="H771" s="40"/>
      <c r="I771" s="2"/>
      <c r="J771" s="2"/>
      <c r="P771" s="40"/>
      <c r="Q771" s="2"/>
    </row>
    <row r="772" spans="1:17" ht="13.5" customHeight="1" x14ac:dyDescent="0.25">
      <c r="A772" s="2"/>
      <c r="C772" s="2"/>
      <c r="D772" s="2"/>
      <c r="E772" s="2"/>
      <c r="F772" s="2"/>
      <c r="H772" s="40"/>
      <c r="I772" s="2"/>
      <c r="J772" s="2"/>
      <c r="P772" s="40"/>
      <c r="Q772" s="2"/>
    </row>
    <row r="773" spans="1:17" ht="13.5" customHeight="1" x14ac:dyDescent="0.25">
      <c r="A773" s="2"/>
      <c r="C773" s="2"/>
      <c r="D773" s="2"/>
      <c r="E773" s="2"/>
      <c r="F773" s="2"/>
      <c r="H773" s="40"/>
      <c r="I773" s="2"/>
      <c r="J773" s="2"/>
      <c r="P773" s="40"/>
      <c r="Q773" s="2"/>
    </row>
    <row r="774" spans="1:17" ht="13.5" customHeight="1" x14ac:dyDescent="0.25">
      <c r="A774" s="2"/>
      <c r="C774" s="2"/>
      <c r="D774" s="2"/>
      <c r="E774" s="2"/>
      <c r="F774" s="2"/>
      <c r="H774" s="40"/>
      <c r="I774" s="2"/>
      <c r="J774" s="2"/>
      <c r="P774" s="40"/>
      <c r="Q774" s="2"/>
    </row>
    <row r="775" spans="1:17" ht="13.5" customHeight="1" x14ac:dyDescent="0.25">
      <c r="A775" s="2"/>
      <c r="C775" s="2"/>
      <c r="D775" s="2"/>
      <c r="E775" s="2"/>
      <c r="F775" s="2"/>
      <c r="H775" s="40"/>
      <c r="I775" s="2"/>
      <c r="J775" s="2"/>
      <c r="P775" s="40"/>
      <c r="Q775" s="2"/>
    </row>
    <row r="776" spans="1:17" ht="13.5" customHeight="1" x14ac:dyDescent="0.25">
      <c r="A776" s="2"/>
      <c r="C776" s="2"/>
      <c r="D776" s="2"/>
      <c r="E776" s="2"/>
      <c r="F776" s="2"/>
      <c r="H776" s="40"/>
      <c r="I776" s="2"/>
      <c r="J776" s="2"/>
      <c r="P776" s="40"/>
      <c r="Q776" s="2"/>
    </row>
    <row r="777" spans="1:17" ht="13.5" customHeight="1" x14ac:dyDescent="0.25">
      <c r="A777" s="2"/>
      <c r="C777" s="2"/>
      <c r="D777" s="2"/>
      <c r="E777" s="2"/>
      <c r="F777" s="2"/>
      <c r="H777" s="40"/>
      <c r="I777" s="2"/>
      <c r="J777" s="2"/>
      <c r="P777" s="40"/>
      <c r="Q777" s="2"/>
    </row>
    <row r="778" spans="1:17" ht="13.5" customHeight="1" x14ac:dyDescent="0.25">
      <c r="A778" s="2"/>
      <c r="C778" s="2"/>
      <c r="D778" s="2"/>
      <c r="E778" s="2"/>
      <c r="F778" s="2"/>
      <c r="H778" s="40"/>
      <c r="I778" s="2"/>
      <c r="J778" s="2"/>
      <c r="P778" s="40"/>
      <c r="Q778" s="2"/>
    </row>
    <row r="779" spans="1:17" ht="13.5" customHeight="1" x14ac:dyDescent="0.25">
      <c r="A779" s="2"/>
      <c r="C779" s="2"/>
      <c r="D779" s="2"/>
      <c r="E779" s="2"/>
      <c r="F779" s="2"/>
      <c r="H779" s="40"/>
      <c r="I779" s="2"/>
      <c r="J779" s="2"/>
      <c r="P779" s="40"/>
      <c r="Q779" s="2"/>
    </row>
    <row r="780" spans="1:17" ht="13.5" customHeight="1" x14ac:dyDescent="0.25">
      <c r="A780" s="2"/>
      <c r="C780" s="2"/>
      <c r="D780" s="2"/>
      <c r="E780" s="2"/>
      <c r="F780" s="2"/>
      <c r="H780" s="40"/>
      <c r="I780" s="2"/>
      <c r="J780" s="2"/>
      <c r="P780" s="40"/>
      <c r="Q780" s="2"/>
    </row>
    <row r="781" spans="1:17" ht="13.5" customHeight="1" x14ac:dyDescent="0.25">
      <c r="A781" s="2"/>
      <c r="C781" s="2"/>
      <c r="D781" s="2"/>
      <c r="E781" s="2"/>
      <c r="F781" s="2"/>
      <c r="H781" s="40"/>
      <c r="I781" s="2"/>
      <c r="J781" s="2"/>
      <c r="P781" s="40"/>
      <c r="Q781" s="2"/>
    </row>
    <row r="782" spans="1:17" ht="13.5" customHeight="1" x14ac:dyDescent="0.25">
      <c r="A782" s="2"/>
      <c r="C782" s="2"/>
      <c r="D782" s="2"/>
      <c r="E782" s="2"/>
      <c r="F782" s="2"/>
      <c r="H782" s="40"/>
      <c r="I782" s="2"/>
      <c r="J782" s="2"/>
      <c r="P782" s="40"/>
      <c r="Q782" s="2"/>
    </row>
    <row r="783" spans="1:17" ht="13.5" customHeight="1" x14ac:dyDescent="0.25">
      <c r="A783" s="2"/>
      <c r="C783" s="2"/>
      <c r="D783" s="2"/>
      <c r="E783" s="2"/>
      <c r="F783" s="2"/>
      <c r="H783" s="40"/>
      <c r="I783" s="2"/>
      <c r="J783" s="2"/>
      <c r="P783" s="40"/>
      <c r="Q783" s="2"/>
    </row>
    <row r="784" spans="1:17" ht="13.5" customHeight="1" x14ac:dyDescent="0.25">
      <c r="A784" s="2"/>
      <c r="C784" s="2"/>
      <c r="D784" s="2"/>
      <c r="E784" s="2"/>
      <c r="F784" s="2"/>
      <c r="H784" s="40"/>
      <c r="I784" s="2"/>
      <c r="J784" s="2"/>
      <c r="P784" s="40"/>
      <c r="Q784" s="2"/>
    </row>
    <row r="785" spans="1:17" ht="13.5" customHeight="1" x14ac:dyDescent="0.25">
      <c r="A785" s="2"/>
      <c r="C785" s="2"/>
      <c r="D785" s="2"/>
      <c r="E785" s="2"/>
      <c r="F785" s="2"/>
      <c r="H785" s="40"/>
      <c r="I785" s="2"/>
      <c r="J785" s="2"/>
      <c r="P785" s="40"/>
      <c r="Q785" s="2"/>
    </row>
    <row r="786" spans="1:17" ht="13.5" customHeight="1" x14ac:dyDescent="0.25">
      <c r="A786" s="2"/>
      <c r="C786" s="2"/>
      <c r="D786" s="2"/>
      <c r="E786" s="2"/>
      <c r="F786" s="2"/>
      <c r="H786" s="40"/>
      <c r="I786" s="2"/>
      <c r="J786" s="2"/>
      <c r="P786" s="40"/>
      <c r="Q786" s="2"/>
    </row>
    <row r="787" spans="1:17" ht="13.5" customHeight="1" x14ac:dyDescent="0.25">
      <c r="A787" s="2"/>
      <c r="C787" s="2"/>
      <c r="D787" s="2"/>
      <c r="E787" s="2"/>
      <c r="F787" s="2"/>
      <c r="H787" s="40"/>
      <c r="I787" s="2"/>
      <c r="J787" s="2"/>
      <c r="P787" s="40"/>
      <c r="Q787" s="2"/>
    </row>
    <row r="788" spans="1:17" ht="13.5" customHeight="1" x14ac:dyDescent="0.25">
      <c r="A788" s="2"/>
      <c r="C788" s="2"/>
      <c r="D788" s="2"/>
      <c r="E788" s="2"/>
      <c r="F788" s="2"/>
      <c r="H788" s="40"/>
      <c r="I788" s="2"/>
      <c r="J788" s="2"/>
      <c r="P788" s="40"/>
      <c r="Q788" s="2"/>
    </row>
    <row r="789" spans="1:17" ht="13.5" customHeight="1" x14ac:dyDescent="0.25">
      <c r="A789" s="2"/>
      <c r="C789" s="2"/>
      <c r="D789" s="2"/>
      <c r="E789" s="2"/>
      <c r="F789" s="2"/>
      <c r="H789" s="40"/>
      <c r="I789" s="2"/>
      <c r="J789" s="2"/>
      <c r="P789" s="40"/>
      <c r="Q789" s="2"/>
    </row>
    <row r="790" spans="1:17" ht="13.5" customHeight="1" x14ac:dyDescent="0.25">
      <c r="A790" s="2"/>
      <c r="C790" s="2"/>
      <c r="D790" s="2"/>
      <c r="E790" s="2"/>
      <c r="F790" s="2"/>
      <c r="H790" s="40"/>
      <c r="I790" s="2"/>
      <c r="J790" s="2"/>
      <c r="P790" s="40"/>
      <c r="Q790" s="2"/>
    </row>
    <row r="791" spans="1:17" ht="13.5" customHeight="1" x14ac:dyDescent="0.25">
      <c r="A791" s="2"/>
      <c r="C791" s="2"/>
      <c r="D791" s="2"/>
      <c r="E791" s="2"/>
      <c r="F791" s="2"/>
      <c r="H791" s="40"/>
      <c r="I791" s="2"/>
      <c r="J791" s="2"/>
      <c r="P791" s="40"/>
      <c r="Q791" s="2"/>
    </row>
    <row r="792" spans="1:17" ht="13.5" customHeight="1" x14ac:dyDescent="0.25">
      <c r="A792" s="2"/>
      <c r="C792" s="2"/>
      <c r="D792" s="2"/>
      <c r="E792" s="2"/>
      <c r="F792" s="2"/>
      <c r="H792" s="40"/>
      <c r="I792" s="2"/>
      <c r="J792" s="2"/>
      <c r="P792" s="40"/>
      <c r="Q792" s="2"/>
    </row>
    <row r="793" spans="1:17" ht="13.5" customHeight="1" x14ac:dyDescent="0.25">
      <c r="A793" s="2"/>
      <c r="C793" s="2"/>
      <c r="D793" s="2"/>
      <c r="E793" s="2"/>
      <c r="F793" s="2"/>
      <c r="H793" s="40"/>
      <c r="I793" s="2"/>
      <c r="J793" s="2"/>
      <c r="P793" s="40"/>
      <c r="Q793" s="2"/>
    </row>
    <row r="794" spans="1:17" ht="13.5" customHeight="1" x14ac:dyDescent="0.25">
      <c r="A794" s="2"/>
      <c r="C794" s="2"/>
      <c r="D794" s="2"/>
      <c r="E794" s="2"/>
      <c r="F794" s="2"/>
      <c r="H794" s="40"/>
      <c r="I794" s="2"/>
      <c r="J794" s="2"/>
      <c r="P794" s="40"/>
      <c r="Q794" s="2"/>
    </row>
    <row r="795" spans="1:17" ht="13.5" customHeight="1" x14ac:dyDescent="0.25">
      <c r="A795" s="2"/>
      <c r="C795" s="2"/>
      <c r="D795" s="2"/>
      <c r="E795" s="2"/>
      <c r="F795" s="2"/>
      <c r="H795" s="40"/>
      <c r="I795" s="2"/>
      <c r="J795" s="2"/>
      <c r="P795" s="40"/>
      <c r="Q795" s="2"/>
    </row>
    <row r="796" spans="1:17" ht="13.5" customHeight="1" x14ac:dyDescent="0.25">
      <c r="A796" s="2"/>
      <c r="C796" s="2"/>
      <c r="D796" s="2"/>
      <c r="E796" s="2"/>
      <c r="F796" s="2"/>
      <c r="H796" s="40"/>
      <c r="I796" s="2"/>
      <c r="J796" s="2"/>
      <c r="P796" s="40"/>
      <c r="Q796" s="2"/>
    </row>
    <row r="797" spans="1:17" ht="13.5" customHeight="1" x14ac:dyDescent="0.25">
      <c r="A797" s="2"/>
      <c r="C797" s="2"/>
      <c r="D797" s="2"/>
      <c r="E797" s="2"/>
      <c r="F797" s="2"/>
      <c r="H797" s="40"/>
      <c r="I797" s="2"/>
      <c r="J797" s="2"/>
      <c r="P797" s="40"/>
      <c r="Q797" s="2"/>
    </row>
    <row r="798" spans="1:17" ht="13.5" customHeight="1" x14ac:dyDescent="0.25">
      <c r="A798" s="2"/>
      <c r="C798" s="2"/>
      <c r="D798" s="2"/>
      <c r="E798" s="2"/>
      <c r="F798" s="2"/>
      <c r="H798" s="40"/>
      <c r="I798" s="2"/>
      <c r="J798" s="2"/>
      <c r="P798" s="40"/>
      <c r="Q798" s="2"/>
    </row>
    <row r="799" spans="1:17" ht="13.5" customHeight="1" x14ac:dyDescent="0.25">
      <c r="A799" s="2"/>
      <c r="C799" s="2"/>
      <c r="D799" s="2"/>
      <c r="E799" s="2"/>
      <c r="F799" s="2"/>
      <c r="H799" s="40"/>
      <c r="I799" s="2"/>
      <c r="J799" s="2"/>
      <c r="P799" s="40"/>
      <c r="Q799" s="2"/>
    </row>
    <row r="800" spans="1:17" ht="13.5" customHeight="1" x14ac:dyDescent="0.25">
      <c r="A800" s="2"/>
      <c r="C800" s="2"/>
      <c r="D800" s="2"/>
      <c r="E800" s="2"/>
      <c r="F800" s="2"/>
      <c r="H800" s="40"/>
      <c r="I800" s="2"/>
      <c r="J800" s="2"/>
      <c r="P800" s="40"/>
      <c r="Q800" s="2"/>
    </row>
    <row r="801" spans="1:17" ht="13.5" customHeight="1" x14ac:dyDescent="0.25">
      <c r="A801" s="2"/>
      <c r="C801" s="2"/>
      <c r="D801" s="2"/>
      <c r="E801" s="2"/>
      <c r="F801" s="2"/>
      <c r="H801" s="40"/>
      <c r="I801" s="2"/>
      <c r="J801" s="2"/>
      <c r="P801" s="40"/>
      <c r="Q801" s="2"/>
    </row>
    <row r="802" spans="1:17" ht="13.5" customHeight="1" x14ac:dyDescent="0.25">
      <c r="A802" s="2"/>
      <c r="C802" s="2"/>
      <c r="D802" s="2"/>
      <c r="E802" s="2"/>
      <c r="F802" s="2"/>
      <c r="H802" s="40"/>
      <c r="I802" s="2"/>
      <c r="J802" s="2"/>
      <c r="P802" s="40"/>
      <c r="Q802" s="2"/>
    </row>
    <row r="803" spans="1:17" ht="13.5" customHeight="1" x14ac:dyDescent="0.25">
      <c r="A803" s="2"/>
      <c r="C803" s="2"/>
      <c r="D803" s="2"/>
      <c r="E803" s="2"/>
      <c r="F803" s="2"/>
      <c r="H803" s="40"/>
      <c r="I803" s="2"/>
      <c r="J803" s="2"/>
      <c r="P803" s="40"/>
      <c r="Q803" s="2"/>
    </row>
    <row r="804" spans="1:17" ht="13.5" customHeight="1" x14ac:dyDescent="0.25">
      <c r="A804" s="2"/>
      <c r="C804" s="2"/>
      <c r="D804" s="2"/>
      <c r="E804" s="2"/>
      <c r="F804" s="2"/>
      <c r="H804" s="40"/>
      <c r="I804" s="2"/>
      <c r="J804" s="2"/>
      <c r="P804" s="40"/>
      <c r="Q804" s="2"/>
    </row>
    <row r="805" spans="1:17" ht="13.5" customHeight="1" x14ac:dyDescent="0.25">
      <c r="A805" s="2"/>
      <c r="C805" s="2"/>
      <c r="D805" s="2"/>
      <c r="E805" s="2"/>
      <c r="F805" s="2"/>
      <c r="H805" s="40"/>
      <c r="I805" s="2"/>
      <c r="J805" s="2"/>
      <c r="P805" s="40"/>
      <c r="Q805" s="2"/>
    </row>
    <row r="806" spans="1:17" ht="13.5" customHeight="1" x14ac:dyDescent="0.25">
      <c r="A806" s="2"/>
      <c r="C806" s="2"/>
      <c r="D806" s="2"/>
      <c r="E806" s="2"/>
      <c r="F806" s="2"/>
      <c r="H806" s="40"/>
      <c r="I806" s="2"/>
      <c r="J806" s="2"/>
      <c r="P806" s="40"/>
      <c r="Q806" s="2"/>
    </row>
    <row r="807" spans="1:17" ht="13.5" customHeight="1" x14ac:dyDescent="0.25">
      <c r="A807" s="2"/>
      <c r="C807" s="2"/>
      <c r="D807" s="2"/>
      <c r="E807" s="2"/>
      <c r="F807" s="2"/>
      <c r="H807" s="40"/>
      <c r="I807" s="2"/>
      <c r="J807" s="2"/>
      <c r="P807" s="40"/>
      <c r="Q807" s="2"/>
    </row>
    <row r="808" spans="1:17" ht="13.5" customHeight="1" x14ac:dyDescent="0.25">
      <c r="A808" s="2"/>
      <c r="C808" s="2"/>
      <c r="D808" s="2"/>
      <c r="E808" s="2"/>
      <c r="F808" s="2"/>
      <c r="H808" s="40"/>
      <c r="I808" s="2"/>
      <c r="J808" s="2"/>
      <c r="P808" s="40"/>
      <c r="Q808" s="2"/>
    </row>
    <row r="809" spans="1:17" ht="13.5" customHeight="1" x14ac:dyDescent="0.25">
      <c r="A809" s="2"/>
      <c r="C809" s="2"/>
      <c r="D809" s="2"/>
      <c r="E809" s="2"/>
      <c r="F809" s="2"/>
      <c r="H809" s="40"/>
      <c r="I809" s="2"/>
      <c r="J809" s="2"/>
      <c r="P809" s="40"/>
      <c r="Q809" s="2"/>
    </row>
    <row r="810" spans="1:17" ht="13.5" customHeight="1" x14ac:dyDescent="0.25">
      <c r="A810" s="2"/>
      <c r="C810" s="2"/>
      <c r="D810" s="2"/>
      <c r="E810" s="2"/>
      <c r="F810" s="2"/>
      <c r="H810" s="40"/>
      <c r="I810" s="2"/>
      <c r="J810" s="2"/>
      <c r="P810" s="40"/>
      <c r="Q810" s="2"/>
    </row>
    <row r="811" spans="1:17" ht="13.5" customHeight="1" x14ac:dyDescent="0.25">
      <c r="A811" s="2"/>
      <c r="C811" s="2"/>
      <c r="D811" s="2"/>
      <c r="E811" s="2"/>
      <c r="F811" s="2"/>
      <c r="H811" s="40"/>
      <c r="I811" s="2"/>
      <c r="J811" s="2"/>
      <c r="P811" s="40"/>
      <c r="Q811" s="2"/>
    </row>
    <row r="812" spans="1:17" ht="13.5" customHeight="1" x14ac:dyDescent="0.25">
      <c r="A812" s="2"/>
      <c r="C812" s="2"/>
      <c r="D812" s="2"/>
      <c r="E812" s="2"/>
      <c r="F812" s="2"/>
      <c r="H812" s="40"/>
      <c r="I812" s="2"/>
      <c r="J812" s="2"/>
      <c r="P812" s="40"/>
      <c r="Q812" s="2"/>
    </row>
    <row r="813" spans="1:17" ht="13.5" customHeight="1" x14ac:dyDescent="0.25">
      <c r="A813" s="2"/>
      <c r="C813" s="2"/>
      <c r="D813" s="2"/>
      <c r="E813" s="2"/>
      <c r="F813" s="2"/>
      <c r="H813" s="40"/>
      <c r="I813" s="2"/>
      <c r="J813" s="2"/>
      <c r="P813" s="40"/>
      <c r="Q813" s="2"/>
    </row>
    <row r="814" spans="1:17" ht="13.5" customHeight="1" x14ac:dyDescent="0.25">
      <c r="A814" s="2"/>
      <c r="C814" s="2"/>
      <c r="D814" s="2"/>
      <c r="E814" s="2"/>
      <c r="F814" s="2"/>
      <c r="H814" s="40"/>
      <c r="I814" s="2"/>
      <c r="J814" s="2"/>
      <c r="P814" s="40"/>
      <c r="Q814" s="2"/>
    </row>
    <row r="815" spans="1:17" ht="13.5" customHeight="1" x14ac:dyDescent="0.25">
      <c r="A815" s="2"/>
      <c r="C815" s="2"/>
      <c r="D815" s="2"/>
      <c r="E815" s="2"/>
      <c r="F815" s="2"/>
      <c r="H815" s="40"/>
      <c r="I815" s="2"/>
      <c r="J815" s="2"/>
      <c r="P815" s="40"/>
      <c r="Q815" s="2"/>
    </row>
    <row r="816" spans="1:17" ht="13.5" customHeight="1" x14ac:dyDescent="0.25">
      <c r="A816" s="2"/>
      <c r="C816" s="2"/>
      <c r="D816" s="2"/>
      <c r="E816" s="2"/>
      <c r="F816" s="2"/>
      <c r="H816" s="40"/>
      <c r="I816" s="2"/>
      <c r="J816" s="2"/>
      <c r="P816" s="40"/>
      <c r="Q816" s="2"/>
    </row>
    <row r="817" spans="1:17" ht="13.5" customHeight="1" x14ac:dyDescent="0.25">
      <c r="A817" s="2"/>
      <c r="C817" s="2"/>
      <c r="D817" s="2"/>
      <c r="E817" s="2"/>
      <c r="F817" s="2"/>
      <c r="H817" s="40"/>
      <c r="I817" s="2"/>
      <c r="J817" s="2"/>
      <c r="P817" s="40"/>
      <c r="Q817" s="2"/>
    </row>
    <row r="818" spans="1:17" ht="13.5" customHeight="1" x14ac:dyDescent="0.25">
      <c r="A818" s="2"/>
      <c r="C818" s="2"/>
      <c r="D818" s="2"/>
      <c r="E818" s="2"/>
      <c r="F818" s="2"/>
      <c r="H818" s="40"/>
      <c r="I818" s="2"/>
      <c r="J818" s="2"/>
      <c r="P818" s="40"/>
      <c r="Q818" s="2"/>
    </row>
    <row r="819" spans="1:17" ht="13.5" customHeight="1" x14ac:dyDescent="0.25">
      <c r="A819" s="2"/>
      <c r="C819" s="2"/>
      <c r="D819" s="2"/>
      <c r="E819" s="2"/>
      <c r="F819" s="2"/>
      <c r="H819" s="40"/>
      <c r="I819" s="2"/>
      <c r="J819" s="2"/>
      <c r="P819" s="40"/>
      <c r="Q819" s="2"/>
    </row>
    <row r="820" spans="1:17" ht="13.5" customHeight="1" x14ac:dyDescent="0.25">
      <c r="A820" s="2"/>
      <c r="C820" s="2"/>
      <c r="D820" s="2"/>
      <c r="E820" s="2"/>
      <c r="F820" s="2"/>
      <c r="H820" s="40"/>
      <c r="I820" s="2"/>
      <c r="J820" s="2"/>
      <c r="P820" s="40"/>
      <c r="Q820" s="2"/>
    </row>
    <row r="821" spans="1:17" ht="13.5" customHeight="1" x14ac:dyDescent="0.25">
      <c r="A821" s="2"/>
      <c r="C821" s="2"/>
      <c r="D821" s="2"/>
      <c r="E821" s="2"/>
      <c r="F821" s="2"/>
      <c r="H821" s="40"/>
      <c r="I821" s="2"/>
      <c r="J821" s="2"/>
      <c r="P821" s="40"/>
      <c r="Q821" s="2"/>
    </row>
    <row r="822" spans="1:17" ht="13.5" customHeight="1" x14ac:dyDescent="0.25">
      <c r="A822" s="2"/>
      <c r="C822" s="2"/>
      <c r="D822" s="2"/>
      <c r="E822" s="2"/>
      <c r="F822" s="2"/>
      <c r="H822" s="40"/>
      <c r="I822" s="2"/>
      <c r="J822" s="2"/>
      <c r="P822" s="40"/>
      <c r="Q822" s="2"/>
    </row>
    <row r="823" spans="1:17" ht="13.5" customHeight="1" x14ac:dyDescent="0.25">
      <c r="A823" s="2"/>
      <c r="C823" s="2"/>
      <c r="D823" s="2"/>
      <c r="E823" s="2"/>
      <c r="F823" s="2"/>
      <c r="H823" s="40"/>
      <c r="I823" s="2"/>
      <c r="J823" s="2"/>
      <c r="P823" s="40"/>
      <c r="Q823" s="2"/>
    </row>
    <row r="824" spans="1:17" ht="13.5" customHeight="1" x14ac:dyDescent="0.25">
      <c r="A824" s="2"/>
      <c r="C824" s="2"/>
      <c r="D824" s="2"/>
      <c r="E824" s="2"/>
      <c r="F824" s="2"/>
      <c r="H824" s="40"/>
      <c r="I824" s="2"/>
      <c r="J824" s="2"/>
      <c r="P824" s="40"/>
      <c r="Q824" s="2"/>
    </row>
    <row r="825" spans="1:17" ht="13.5" customHeight="1" x14ac:dyDescent="0.25">
      <c r="A825" s="2"/>
      <c r="C825" s="2"/>
      <c r="D825" s="2"/>
      <c r="E825" s="2"/>
      <c r="F825" s="2"/>
      <c r="H825" s="40"/>
      <c r="I825" s="2"/>
      <c r="J825" s="2"/>
      <c r="P825" s="40"/>
      <c r="Q825" s="2"/>
    </row>
    <row r="826" spans="1:17" ht="13.5" customHeight="1" x14ac:dyDescent="0.25">
      <c r="A826" s="2"/>
      <c r="C826" s="2"/>
      <c r="D826" s="2"/>
      <c r="E826" s="2"/>
      <c r="F826" s="2"/>
      <c r="H826" s="40"/>
      <c r="I826" s="2"/>
      <c r="J826" s="2"/>
      <c r="P826" s="40"/>
      <c r="Q826" s="2"/>
    </row>
    <row r="827" spans="1:17" ht="13.5" customHeight="1" x14ac:dyDescent="0.25">
      <c r="A827" s="2"/>
      <c r="C827" s="2"/>
      <c r="D827" s="2"/>
      <c r="E827" s="2"/>
      <c r="F827" s="2"/>
      <c r="H827" s="40"/>
      <c r="I827" s="2"/>
      <c r="J827" s="2"/>
      <c r="P827" s="40"/>
      <c r="Q827" s="2"/>
    </row>
    <row r="828" spans="1:17" ht="13.5" customHeight="1" x14ac:dyDescent="0.25">
      <c r="A828" s="2"/>
      <c r="C828" s="2"/>
      <c r="D828" s="2"/>
      <c r="E828" s="2"/>
      <c r="F828" s="2"/>
      <c r="H828" s="40"/>
      <c r="I828" s="2"/>
      <c r="J828" s="2"/>
      <c r="P828" s="40"/>
      <c r="Q828" s="2"/>
    </row>
    <row r="829" spans="1:17" ht="13.5" customHeight="1" x14ac:dyDescent="0.25">
      <c r="A829" s="2"/>
      <c r="C829" s="2"/>
      <c r="D829" s="2"/>
      <c r="E829" s="2"/>
      <c r="F829" s="2"/>
      <c r="H829" s="40"/>
      <c r="I829" s="2"/>
      <c r="J829" s="2"/>
      <c r="P829" s="40"/>
      <c r="Q829" s="2"/>
    </row>
    <row r="830" spans="1:17" ht="13.5" customHeight="1" x14ac:dyDescent="0.25">
      <c r="A830" s="2"/>
      <c r="C830" s="2"/>
      <c r="D830" s="2"/>
      <c r="E830" s="2"/>
      <c r="F830" s="2"/>
      <c r="H830" s="40"/>
      <c r="I830" s="2"/>
      <c r="J830" s="2"/>
      <c r="P830" s="40"/>
      <c r="Q830" s="2"/>
    </row>
    <row r="831" spans="1:17" ht="13.5" customHeight="1" x14ac:dyDescent="0.25">
      <c r="A831" s="2"/>
      <c r="C831" s="2"/>
      <c r="D831" s="2"/>
      <c r="E831" s="2"/>
      <c r="F831" s="2"/>
      <c r="H831" s="40"/>
      <c r="I831" s="2"/>
      <c r="J831" s="2"/>
      <c r="P831" s="40"/>
      <c r="Q831" s="2"/>
    </row>
    <row r="832" spans="1:17" ht="13.5" customHeight="1" x14ac:dyDescent="0.25">
      <c r="A832" s="2"/>
      <c r="C832" s="2"/>
      <c r="D832" s="2"/>
      <c r="E832" s="2"/>
      <c r="F832" s="2"/>
      <c r="H832" s="40"/>
      <c r="I832" s="2"/>
      <c r="J832" s="2"/>
      <c r="P832" s="40"/>
      <c r="Q832" s="2"/>
    </row>
    <row r="833" spans="1:17" ht="13.5" customHeight="1" x14ac:dyDescent="0.25">
      <c r="A833" s="2"/>
      <c r="C833" s="2"/>
      <c r="D833" s="2"/>
      <c r="E833" s="2"/>
      <c r="F833" s="2"/>
      <c r="H833" s="40"/>
      <c r="I833" s="2"/>
      <c r="J833" s="2"/>
      <c r="P833" s="40"/>
      <c r="Q833" s="2"/>
    </row>
    <row r="834" spans="1:17" ht="13.5" customHeight="1" x14ac:dyDescent="0.25">
      <c r="A834" s="2"/>
      <c r="C834" s="2"/>
      <c r="D834" s="2"/>
      <c r="E834" s="2"/>
      <c r="F834" s="2"/>
      <c r="H834" s="40"/>
      <c r="I834" s="2"/>
      <c r="J834" s="2"/>
      <c r="P834" s="40"/>
      <c r="Q834" s="2"/>
    </row>
    <row r="835" spans="1:17" ht="13.5" customHeight="1" x14ac:dyDescent="0.25">
      <c r="A835" s="2"/>
      <c r="C835" s="2"/>
      <c r="D835" s="2"/>
      <c r="E835" s="2"/>
      <c r="F835" s="2"/>
      <c r="H835" s="40"/>
      <c r="I835" s="2"/>
      <c r="J835" s="2"/>
      <c r="P835" s="40"/>
      <c r="Q835" s="2"/>
    </row>
    <row r="836" spans="1:17" ht="13.5" customHeight="1" x14ac:dyDescent="0.25">
      <c r="A836" s="2"/>
      <c r="C836" s="2"/>
      <c r="D836" s="2"/>
      <c r="E836" s="2"/>
      <c r="F836" s="2"/>
      <c r="H836" s="40"/>
      <c r="I836" s="2"/>
      <c r="J836" s="2"/>
      <c r="P836" s="40"/>
      <c r="Q836" s="2"/>
    </row>
    <row r="837" spans="1:17" ht="13.5" customHeight="1" x14ac:dyDescent="0.25">
      <c r="A837" s="2"/>
      <c r="C837" s="2"/>
      <c r="D837" s="2"/>
      <c r="E837" s="2"/>
      <c r="F837" s="2"/>
      <c r="H837" s="40"/>
      <c r="I837" s="2"/>
      <c r="J837" s="2"/>
      <c r="P837" s="40"/>
      <c r="Q837" s="2"/>
    </row>
    <row r="838" spans="1:17" ht="13.5" customHeight="1" x14ac:dyDescent="0.25">
      <c r="A838" s="2"/>
      <c r="C838" s="2"/>
      <c r="D838" s="2"/>
      <c r="E838" s="2"/>
      <c r="F838" s="2"/>
      <c r="H838" s="40"/>
      <c r="I838" s="2"/>
      <c r="J838" s="2"/>
      <c r="P838" s="40"/>
      <c r="Q838" s="2"/>
    </row>
    <row r="839" spans="1:17" ht="13.5" customHeight="1" x14ac:dyDescent="0.25">
      <c r="A839" s="2"/>
      <c r="C839" s="2"/>
      <c r="D839" s="2"/>
      <c r="E839" s="2"/>
      <c r="F839" s="2"/>
      <c r="H839" s="40"/>
      <c r="I839" s="2"/>
      <c r="J839" s="2"/>
      <c r="P839" s="40"/>
      <c r="Q839" s="2"/>
    </row>
    <row r="840" spans="1:17" ht="13.5" customHeight="1" x14ac:dyDescent="0.25">
      <c r="A840" s="2"/>
      <c r="C840" s="2"/>
      <c r="D840" s="2"/>
      <c r="E840" s="2"/>
      <c r="F840" s="2"/>
      <c r="H840" s="40"/>
      <c r="I840" s="2"/>
      <c r="J840" s="2"/>
      <c r="P840" s="40"/>
      <c r="Q840" s="2"/>
    </row>
    <row r="841" spans="1:17" ht="13.5" customHeight="1" x14ac:dyDescent="0.25">
      <c r="A841" s="2"/>
      <c r="C841" s="2"/>
      <c r="D841" s="2"/>
      <c r="E841" s="2"/>
      <c r="F841" s="2"/>
      <c r="H841" s="40"/>
      <c r="I841" s="2"/>
      <c r="J841" s="2"/>
      <c r="P841" s="40"/>
      <c r="Q841" s="2"/>
    </row>
    <row r="842" spans="1:17" ht="13.5" customHeight="1" x14ac:dyDescent="0.25">
      <c r="A842" s="2"/>
      <c r="C842" s="2"/>
      <c r="D842" s="2"/>
      <c r="E842" s="2"/>
      <c r="F842" s="2"/>
      <c r="H842" s="40"/>
      <c r="I842" s="2"/>
      <c r="J842" s="2"/>
      <c r="P842" s="40"/>
      <c r="Q842" s="2"/>
    </row>
    <row r="843" spans="1:17" ht="13.5" customHeight="1" x14ac:dyDescent="0.25">
      <c r="A843" s="2"/>
      <c r="C843" s="2"/>
      <c r="D843" s="2"/>
      <c r="E843" s="2"/>
      <c r="F843" s="2"/>
      <c r="H843" s="40"/>
      <c r="I843" s="2"/>
      <c r="J843" s="2"/>
      <c r="P843" s="40"/>
      <c r="Q843" s="2"/>
    </row>
    <row r="844" spans="1:17" ht="13.5" customHeight="1" x14ac:dyDescent="0.25">
      <c r="A844" s="2"/>
      <c r="C844" s="2"/>
      <c r="D844" s="2"/>
      <c r="E844" s="2"/>
      <c r="F844" s="2"/>
      <c r="H844" s="40"/>
      <c r="I844" s="2"/>
      <c r="J844" s="2"/>
      <c r="P844" s="40"/>
      <c r="Q844" s="2"/>
    </row>
    <row r="845" spans="1:17" ht="13.5" customHeight="1" x14ac:dyDescent="0.25">
      <c r="A845" s="2"/>
      <c r="C845" s="2"/>
      <c r="D845" s="2"/>
      <c r="E845" s="2"/>
      <c r="F845" s="2"/>
      <c r="H845" s="40"/>
      <c r="I845" s="2"/>
      <c r="J845" s="2"/>
      <c r="P845" s="40"/>
      <c r="Q845" s="2"/>
    </row>
    <row r="846" spans="1:17" ht="13.5" customHeight="1" x14ac:dyDescent="0.25">
      <c r="A846" s="2"/>
      <c r="C846" s="2"/>
      <c r="D846" s="2"/>
      <c r="E846" s="2"/>
      <c r="F846" s="2"/>
      <c r="H846" s="40"/>
      <c r="I846" s="2"/>
      <c r="J846" s="2"/>
      <c r="P846" s="40"/>
      <c r="Q846" s="2"/>
    </row>
    <row r="847" spans="1:17" ht="13.5" customHeight="1" x14ac:dyDescent="0.25">
      <c r="A847" s="2"/>
      <c r="C847" s="2"/>
      <c r="D847" s="2"/>
      <c r="E847" s="2"/>
      <c r="F847" s="2"/>
      <c r="H847" s="40"/>
      <c r="I847" s="2"/>
      <c r="J847" s="2"/>
      <c r="P847" s="40"/>
      <c r="Q847" s="2"/>
    </row>
    <row r="848" spans="1:17" ht="13.5" customHeight="1" x14ac:dyDescent="0.25">
      <c r="A848" s="2"/>
      <c r="C848" s="2"/>
      <c r="D848" s="2"/>
      <c r="E848" s="2"/>
      <c r="F848" s="2"/>
      <c r="H848" s="40"/>
      <c r="I848" s="2"/>
      <c r="J848" s="2"/>
      <c r="P848" s="40"/>
      <c r="Q848" s="2"/>
    </row>
    <row r="849" spans="1:17" ht="13.5" customHeight="1" x14ac:dyDescent="0.25">
      <c r="A849" s="2"/>
      <c r="C849" s="2"/>
      <c r="D849" s="2"/>
      <c r="E849" s="2"/>
      <c r="F849" s="2"/>
      <c r="H849" s="40"/>
      <c r="I849" s="2"/>
      <c r="J849" s="2"/>
      <c r="P849" s="40"/>
      <c r="Q849" s="2"/>
    </row>
    <row r="850" spans="1:17" ht="13.5" customHeight="1" x14ac:dyDescent="0.25">
      <c r="A850" s="2"/>
      <c r="C850" s="2"/>
      <c r="D850" s="2"/>
      <c r="E850" s="2"/>
      <c r="F850" s="2"/>
      <c r="H850" s="40"/>
      <c r="I850" s="2"/>
      <c r="J850" s="2"/>
      <c r="P850" s="40"/>
      <c r="Q850" s="2"/>
    </row>
    <row r="851" spans="1:17" ht="13.5" customHeight="1" x14ac:dyDescent="0.25">
      <c r="A851" s="2"/>
      <c r="C851" s="2"/>
      <c r="D851" s="2"/>
      <c r="E851" s="2"/>
      <c r="F851" s="2"/>
      <c r="H851" s="40"/>
      <c r="I851" s="2"/>
      <c r="J851" s="2"/>
      <c r="P851" s="40"/>
      <c r="Q851" s="2"/>
    </row>
    <row r="852" spans="1:17" ht="13.5" customHeight="1" x14ac:dyDescent="0.25">
      <c r="A852" s="2"/>
      <c r="C852" s="2"/>
      <c r="D852" s="2"/>
      <c r="E852" s="2"/>
      <c r="F852" s="2"/>
      <c r="H852" s="40"/>
      <c r="I852" s="2"/>
      <c r="J852" s="2"/>
      <c r="P852" s="40"/>
      <c r="Q852" s="2"/>
    </row>
    <row r="853" spans="1:17" ht="13.5" customHeight="1" x14ac:dyDescent="0.25">
      <c r="A853" s="2"/>
      <c r="C853" s="2"/>
      <c r="D853" s="2"/>
      <c r="E853" s="2"/>
      <c r="F853" s="2"/>
      <c r="H853" s="40"/>
      <c r="I853" s="2"/>
      <c r="J853" s="2"/>
      <c r="P853" s="40"/>
      <c r="Q853" s="2"/>
    </row>
    <row r="854" spans="1:17" ht="13.5" customHeight="1" x14ac:dyDescent="0.25">
      <c r="A854" s="2"/>
      <c r="C854" s="2"/>
      <c r="D854" s="2"/>
      <c r="E854" s="2"/>
      <c r="F854" s="2"/>
      <c r="H854" s="40"/>
      <c r="I854" s="2"/>
      <c r="J854" s="2"/>
      <c r="P854" s="40"/>
      <c r="Q854" s="2"/>
    </row>
    <row r="855" spans="1:17" ht="13.5" customHeight="1" x14ac:dyDescent="0.25">
      <c r="A855" s="2"/>
      <c r="C855" s="2"/>
      <c r="D855" s="2"/>
      <c r="E855" s="2"/>
      <c r="F855" s="2"/>
      <c r="H855" s="40"/>
      <c r="I855" s="2"/>
      <c r="J855" s="2"/>
      <c r="P855" s="40"/>
      <c r="Q855" s="2"/>
    </row>
    <row r="856" spans="1:17" ht="13.5" customHeight="1" x14ac:dyDescent="0.25">
      <c r="A856" s="2"/>
      <c r="C856" s="2"/>
      <c r="D856" s="2"/>
      <c r="E856" s="2"/>
      <c r="F856" s="2"/>
      <c r="H856" s="40"/>
      <c r="I856" s="2"/>
      <c r="J856" s="2"/>
      <c r="P856" s="40"/>
      <c r="Q856" s="2"/>
    </row>
    <row r="857" spans="1:17" ht="13.5" customHeight="1" x14ac:dyDescent="0.25">
      <c r="A857" s="2"/>
      <c r="C857" s="2"/>
      <c r="D857" s="2"/>
      <c r="E857" s="2"/>
      <c r="F857" s="2"/>
      <c r="H857" s="40"/>
      <c r="I857" s="2"/>
      <c r="J857" s="2"/>
      <c r="P857" s="40"/>
      <c r="Q857" s="2"/>
    </row>
    <row r="858" spans="1:17" ht="13.5" customHeight="1" x14ac:dyDescent="0.25">
      <c r="A858" s="2"/>
      <c r="C858" s="2"/>
      <c r="D858" s="2"/>
      <c r="E858" s="2"/>
      <c r="F858" s="2"/>
      <c r="H858" s="40"/>
      <c r="I858" s="2"/>
      <c r="J858" s="2"/>
      <c r="P858" s="40"/>
      <c r="Q858" s="2"/>
    </row>
    <row r="859" spans="1:17" ht="13.5" customHeight="1" x14ac:dyDescent="0.25">
      <c r="A859" s="2"/>
      <c r="C859" s="2"/>
      <c r="D859" s="2"/>
      <c r="E859" s="2"/>
      <c r="F859" s="2"/>
      <c r="H859" s="40"/>
      <c r="I859" s="2"/>
      <c r="J859" s="2"/>
      <c r="P859" s="40"/>
      <c r="Q859" s="2"/>
    </row>
    <row r="860" spans="1:17" ht="13.5" customHeight="1" x14ac:dyDescent="0.25">
      <c r="A860" s="2"/>
      <c r="C860" s="2"/>
      <c r="D860" s="2"/>
      <c r="E860" s="2"/>
      <c r="F860" s="2"/>
      <c r="H860" s="40"/>
      <c r="I860" s="2"/>
      <c r="J860" s="2"/>
      <c r="P860" s="40"/>
      <c r="Q860" s="2"/>
    </row>
    <row r="861" spans="1:17" ht="13.5" customHeight="1" x14ac:dyDescent="0.25">
      <c r="A861" s="2"/>
      <c r="C861" s="2"/>
      <c r="D861" s="2"/>
      <c r="E861" s="2"/>
      <c r="F861" s="2"/>
      <c r="H861" s="40"/>
      <c r="I861" s="2"/>
      <c r="J861" s="2"/>
      <c r="P861" s="40"/>
      <c r="Q861" s="2"/>
    </row>
    <row r="862" spans="1:17" ht="13.5" customHeight="1" x14ac:dyDescent="0.25">
      <c r="A862" s="2"/>
      <c r="C862" s="2"/>
      <c r="D862" s="2"/>
      <c r="E862" s="2"/>
      <c r="F862" s="2"/>
      <c r="H862" s="40"/>
      <c r="I862" s="2"/>
      <c r="J862" s="2"/>
      <c r="P862" s="40"/>
      <c r="Q862" s="2"/>
    </row>
    <row r="863" spans="1:17" ht="13.5" customHeight="1" x14ac:dyDescent="0.25">
      <c r="A863" s="2"/>
      <c r="C863" s="2"/>
      <c r="D863" s="2"/>
      <c r="E863" s="2"/>
      <c r="F863" s="2"/>
      <c r="H863" s="40"/>
      <c r="I863" s="2"/>
      <c r="J863" s="2"/>
      <c r="P863" s="40"/>
      <c r="Q863" s="2"/>
    </row>
    <row r="864" spans="1:17" ht="13.5" customHeight="1" x14ac:dyDescent="0.25">
      <c r="A864" s="2"/>
      <c r="C864" s="2"/>
      <c r="D864" s="2"/>
      <c r="E864" s="2"/>
      <c r="F864" s="2"/>
      <c r="H864" s="40"/>
      <c r="I864" s="2"/>
      <c r="J864" s="2"/>
      <c r="P864" s="40"/>
      <c r="Q864" s="2"/>
    </row>
    <row r="865" spans="1:17" ht="13.5" customHeight="1" x14ac:dyDescent="0.25">
      <c r="A865" s="2"/>
      <c r="C865" s="2"/>
      <c r="D865" s="2"/>
      <c r="E865" s="2"/>
      <c r="F865" s="2"/>
      <c r="H865" s="40"/>
      <c r="I865" s="2"/>
      <c r="J865" s="2"/>
      <c r="P865" s="40"/>
      <c r="Q865" s="2"/>
    </row>
    <row r="866" spans="1:17" ht="13.5" customHeight="1" x14ac:dyDescent="0.25">
      <c r="A866" s="2"/>
      <c r="C866" s="2"/>
      <c r="D866" s="2"/>
      <c r="E866" s="2"/>
      <c r="F866" s="2"/>
      <c r="H866" s="40"/>
      <c r="I866" s="2"/>
      <c r="J866" s="2"/>
      <c r="P866" s="40"/>
      <c r="Q866" s="2"/>
    </row>
    <row r="867" spans="1:17" ht="13.5" customHeight="1" x14ac:dyDescent="0.25">
      <c r="A867" s="2"/>
      <c r="C867" s="2"/>
      <c r="D867" s="2"/>
      <c r="E867" s="2"/>
      <c r="F867" s="2"/>
      <c r="H867" s="40"/>
      <c r="I867" s="2"/>
      <c r="J867" s="2"/>
      <c r="P867" s="40"/>
      <c r="Q867" s="2"/>
    </row>
    <row r="868" spans="1:17" ht="13.5" customHeight="1" x14ac:dyDescent="0.25">
      <c r="A868" s="2"/>
      <c r="C868" s="2"/>
      <c r="D868" s="2"/>
      <c r="E868" s="2"/>
      <c r="F868" s="2"/>
      <c r="H868" s="40"/>
      <c r="I868" s="2"/>
      <c r="J868" s="2"/>
      <c r="P868" s="40"/>
      <c r="Q868" s="2"/>
    </row>
    <row r="869" spans="1:17" ht="13.5" customHeight="1" x14ac:dyDescent="0.25">
      <c r="A869" s="2"/>
      <c r="C869" s="2"/>
      <c r="D869" s="2"/>
      <c r="E869" s="2"/>
      <c r="F869" s="2"/>
      <c r="H869" s="40"/>
      <c r="I869" s="2"/>
      <c r="J869" s="2"/>
      <c r="P869" s="40"/>
      <c r="Q869" s="2"/>
    </row>
    <row r="870" spans="1:17" ht="13.5" customHeight="1" x14ac:dyDescent="0.25">
      <c r="A870" s="2"/>
      <c r="C870" s="2"/>
      <c r="D870" s="2"/>
      <c r="E870" s="2"/>
      <c r="F870" s="2"/>
      <c r="H870" s="40"/>
      <c r="I870" s="2"/>
      <c r="J870" s="2"/>
      <c r="P870" s="40"/>
      <c r="Q870" s="2"/>
    </row>
    <row r="871" spans="1:17" ht="13.5" customHeight="1" x14ac:dyDescent="0.25">
      <c r="A871" s="2"/>
      <c r="C871" s="2"/>
      <c r="D871" s="2"/>
      <c r="E871" s="2"/>
      <c r="F871" s="2"/>
      <c r="H871" s="40"/>
      <c r="I871" s="2"/>
      <c r="J871" s="2"/>
      <c r="P871" s="40"/>
      <c r="Q871" s="2"/>
    </row>
    <row r="872" spans="1:17" ht="13.5" customHeight="1" x14ac:dyDescent="0.25">
      <c r="A872" s="2"/>
      <c r="C872" s="2"/>
      <c r="D872" s="2"/>
      <c r="E872" s="2"/>
      <c r="F872" s="2"/>
      <c r="H872" s="40"/>
      <c r="I872" s="2"/>
      <c r="J872" s="2"/>
      <c r="P872" s="40"/>
      <c r="Q872" s="2"/>
    </row>
    <row r="873" spans="1:17" ht="13.5" customHeight="1" x14ac:dyDescent="0.25">
      <c r="A873" s="2"/>
      <c r="C873" s="2"/>
      <c r="D873" s="2"/>
      <c r="E873" s="2"/>
      <c r="F873" s="2"/>
      <c r="H873" s="40"/>
      <c r="I873" s="2"/>
      <c r="J873" s="2"/>
      <c r="P873" s="40"/>
      <c r="Q873" s="2"/>
    </row>
    <row r="874" spans="1:17" ht="13.5" customHeight="1" x14ac:dyDescent="0.25">
      <c r="A874" s="2"/>
      <c r="C874" s="2"/>
      <c r="D874" s="2"/>
      <c r="E874" s="2"/>
      <c r="F874" s="2"/>
      <c r="H874" s="40"/>
      <c r="I874" s="2"/>
      <c r="J874" s="2"/>
      <c r="P874" s="40"/>
      <c r="Q874" s="2"/>
    </row>
    <row r="875" spans="1:17" ht="13.5" customHeight="1" x14ac:dyDescent="0.25">
      <c r="A875" s="2"/>
      <c r="C875" s="2"/>
      <c r="D875" s="2"/>
      <c r="E875" s="2"/>
      <c r="F875" s="2"/>
      <c r="H875" s="40"/>
      <c r="I875" s="2"/>
      <c r="J875" s="2"/>
      <c r="P875" s="40"/>
      <c r="Q875" s="2"/>
    </row>
    <row r="876" spans="1:17" ht="13.5" customHeight="1" x14ac:dyDescent="0.25">
      <c r="A876" s="2"/>
      <c r="C876" s="2"/>
      <c r="D876" s="2"/>
      <c r="E876" s="2"/>
      <c r="F876" s="2"/>
      <c r="H876" s="40"/>
      <c r="I876" s="2"/>
      <c r="J876" s="2"/>
      <c r="P876" s="40"/>
      <c r="Q876" s="2"/>
    </row>
    <row r="877" spans="1:17" ht="13.5" customHeight="1" x14ac:dyDescent="0.25">
      <c r="A877" s="2"/>
      <c r="C877" s="2"/>
      <c r="D877" s="2"/>
      <c r="E877" s="2"/>
      <c r="F877" s="2"/>
      <c r="H877" s="40"/>
      <c r="I877" s="2"/>
      <c r="J877" s="2"/>
      <c r="P877" s="40"/>
      <c r="Q877" s="2"/>
    </row>
    <row r="878" spans="1:17" ht="13.5" customHeight="1" x14ac:dyDescent="0.25">
      <c r="A878" s="2"/>
      <c r="C878" s="2"/>
      <c r="D878" s="2"/>
      <c r="E878" s="2"/>
      <c r="F878" s="2"/>
      <c r="H878" s="40"/>
      <c r="I878" s="2"/>
      <c r="J878" s="2"/>
      <c r="P878" s="40"/>
      <c r="Q878" s="2"/>
    </row>
    <row r="879" spans="1:17" ht="13.5" customHeight="1" x14ac:dyDescent="0.25">
      <c r="A879" s="2"/>
      <c r="C879" s="2"/>
      <c r="D879" s="2"/>
      <c r="E879" s="2"/>
      <c r="F879" s="2"/>
      <c r="H879" s="40"/>
      <c r="I879" s="2"/>
      <c r="J879" s="2"/>
      <c r="P879" s="40"/>
      <c r="Q879" s="2"/>
    </row>
    <row r="880" spans="1:17" ht="13.5" customHeight="1" x14ac:dyDescent="0.25">
      <c r="A880" s="2"/>
      <c r="C880" s="2"/>
      <c r="D880" s="2"/>
      <c r="E880" s="2"/>
      <c r="F880" s="2"/>
      <c r="H880" s="40"/>
      <c r="I880" s="2"/>
      <c r="J880" s="2"/>
      <c r="P880" s="40"/>
      <c r="Q880" s="2"/>
    </row>
    <row r="881" spans="1:17" ht="13.5" customHeight="1" x14ac:dyDescent="0.25">
      <c r="A881" s="2"/>
      <c r="C881" s="2"/>
      <c r="D881" s="2"/>
      <c r="E881" s="2"/>
      <c r="F881" s="2"/>
      <c r="H881" s="40"/>
      <c r="I881" s="2"/>
      <c r="J881" s="2"/>
      <c r="P881" s="40"/>
      <c r="Q881" s="2"/>
    </row>
    <row r="882" spans="1:17" ht="13.5" customHeight="1" x14ac:dyDescent="0.25">
      <c r="A882" s="2"/>
      <c r="C882" s="2"/>
      <c r="D882" s="2"/>
      <c r="E882" s="2"/>
      <c r="F882" s="2"/>
      <c r="H882" s="40"/>
      <c r="I882" s="2"/>
      <c r="J882" s="2"/>
      <c r="P882" s="40"/>
      <c r="Q882" s="2"/>
    </row>
    <row r="883" spans="1:17" ht="13.5" customHeight="1" x14ac:dyDescent="0.25">
      <c r="A883" s="2"/>
      <c r="C883" s="2"/>
      <c r="D883" s="2"/>
      <c r="E883" s="2"/>
      <c r="F883" s="2"/>
      <c r="H883" s="40"/>
      <c r="I883" s="2"/>
      <c r="J883" s="2"/>
      <c r="P883" s="40"/>
      <c r="Q883" s="2"/>
    </row>
    <row r="884" spans="1:17" ht="13.5" customHeight="1" x14ac:dyDescent="0.25">
      <c r="A884" s="2"/>
      <c r="C884" s="2"/>
      <c r="D884" s="2"/>
      <c r="E884" s="2"/>
      <c r="F884" s="2"/>
      <c r="H884" s="40"/>
      <c r="I884" s="2"/>
      <c r="J884" s="2"/>
      <c r="P884" s="40"/>
      <c r="Q884" s="2"/>
    </row>
    <row r="885" spans="1:17" ht="13.5" customHeight="1" x14ac:dyDescent="0.25">
      <c r="A885" s="2"/>
      <c r="C885" s="2"/>
      <c r="D885" s="2"/>
      <c r="E885" s="2"/>
      <c r="F885" s="2"/>
      <c r="H885" s="40"/>
      <c r="I885" s="2"/>
      <c r="J885" s="2"/>
      <c r="P885" s="40"/>
      <c r="Q885" s="2"/>
    </row>
    <row r="886" spans="1:17" ht="13.5" customHeight="1" x14ac:dyDescent="0.25">
      <c r="A886" s="2"/>
      <c r="C886" s="2"/>
      <c r="D886" s="2"/>
      <c r="E886" s="2"/>
      <c r="F886" s="2"/>
      <c r="H886" s="40"/>
      <c r="I886" s="2"/>
      <c r="J886" s="2"/>
      <c r="P886" s="40"/>
      <c r="Q886" s="2"/>
    </row>
    <row r="887" spans="1:17" ht="13.5" customHeight="1" x14ac:dyDescent="0.25">
      <c r="A887" s="2"/>
      <c r="C887" s="2"/>
      <c r="D887" s="2"/>
      <c r="E887" s="2"/>
      <c r="F887" s="2"/>
      <c r="H887" s="40"/>
      <c r="I887" s="2"/>
      <c r="J887" s="2"/>
      <c r="P887" s="40"/>
      <c r="Q887" s="2"/>
    </row>
    <row r="888" spans="1:17" ht="13.5" customHeight="1" x14ac:dyDescent="0.25">
      <c r="A888" s="2"/>
      <c r="C888" s="2"/>
      <c r="D888" s="2"/>
      <c r="E888" s="2"/>
      <c r="F888" s="2"/>
      <c r="H888" s="40"/>
      <c r="I888" s="2"/>
      <c r="J888" s="2"/>
      <c r="P888" s="40"/>
      <c r="Q888" s="2"/>
    </row>
    <row r="889" spans="1:17" ht="13.5" customHeight="1" x14ac:dyDescent="0.25">
      <c r="A889" s="2"/>
      <c r="C889" s="2"/>
      <c r="D889" s="2"/>
      <c r="E889" s="2"/>
      <c r="F889" s="2"/>
      <c r="H889" s="40"/>
      <c r="I889" s="2"/>
      <c r="J889" s="2"/>
      <c r="P889" s="40"/>
      <c r="Q889" s="2"/>
    </row>
    <row r="890" spans="1:17" ht="13.5" customHeight="1" x14ac:dyDescent="0.25">
      <c r="A890" s="2"/>
      <c r="C890" s="2"/>
      <c r="D890" s="2"/>
      <c r="E890" s="2"/>
      <c r="F890" s="2"/>
      <c r="H890" s="40"/>
      <c r="I890" s="2"/>
      <c r="J890" s="2"/>
      <c r="P890" s="40"/>
      <c r="Q890" s="2"/>
    </row>
    <row r="891" spans="1:17" ht="13.5" customHeight="1" x14ac:dyDescent="0.25">
      <c r="A891" s="2"/>
      <c r="C891" s="2"/>
      <c r="D891" s="2"/>
      <c r="E891" s="2"/>
      <c r="F891" s="2"/>
      <c r="H891" s="40"/>
      <c r="I891" s="2"/>
      <c r="J891" s="2"/>
      <c r="P891" s="40"/>
      <c r="Q891" s="2"/>
    </row>
    <row r="892" spans="1:17" ht="13.5" customHeight="1" x14ac:dyDescent="0.25">
      <c r="A892" s="2"/>
      <c r="C892" s="2"/>
      <c r="D892" s="2"/>
      <c r="E892" s="2"/>
      <c r="F892" s="2"/>
      <c r="H892" s="40"/>
      <c r="I892" s="2"/>
      <c r="J892" s="2"/>
      <c r="P892" s="40"/>
      <c r="Q892" s="2"/>
    </row>
    <row r="893" spans="1:17" ht="13.5" customHeight="1" x14ac:dyDescent="0.25">
      <c r="A893" s="2"/>
      <c r="C893" s="2"/>
      <c r="D893" s="2"/>
      <c r="E893" s="2"/>
      <c r="F893" s="2"/>
      <c r="H893" s="40"/>
      <c r="I893" s="2"/>
      <c r="J893" s="2"/>
      <c r="P893" s="40"/>
      <c r="Q893" s="2"/>
    </row>
    <row r="894" spans="1:17" ht="13.5" customHeight="1" x14ac:dyDescent="0.25">
      <c r="A894" s="2"/>
      <c r="C894" s="2"/>
      <c r="D894" s="2"/>
      <c r="E894" s="2"/>
      <c r="F894" s="2"/>
      <c r="H894" s="40"/>
      <c r="I894" s="2"/>
      <c r="J894" s="2"/>
      <c r="P894" s="40"/>
      <c r="Q894" s="2"/>
    </row>
    <row r="895" spans="1:17" ht="13.5" customHeight="1" x14ac:dyDescent="0.25">
      <c r="A895" s="2"/>
      <c r="C895" s="2"/>
      <c r="D895" s="2"/>
      <c r="E895" s="2"/>
      <c r="F895" s="2"/>
      <c r="H895" s="40"/>
      <c r="I895" s="2"/>
      <c r="J895" s="2"/>
      <c r="P895" s="40"/>
      <c r="Q895" s="2"/>
    </row>
    <row r="896" spans="1:17" ht="13.5" customHeight="1" x14ac:dyDescent="0.25">
      <c r="A896" s="2"/>
      <c r="C896" s="2"/>
      <c r="D896" s="2"/>
      <c r="E896" s="2"/>
      <c r="F896" s="2"/>
      <c r="H896" s="40"/>
      <c r="I896" s="2"/>
      <c r="J896" s="2"/>
      <c r="P896" s="40"/>
      <c r="Q896" s="2"/>
    </row>
    <row r="897" spans="1:17" ht="13.5" customHeight="1" x14ac:dyDescent="0.25">
      <c r="A897" s="2"/>
      <c r="C897" s="2"/>
      <c r="D897" s="2"/>
      <c r="E897" s="2"/>
      <c r="F897" s="2"/>
      <c r="H897" s="40"/>
      <c r="I897" s="2"/>
      <c r="J897" s="2"/>
      <c r="P897" s="40"/>
      <c r="Q897" s="2"/>
    </row>
    <row r="898" spans="1:17" ht="13.5" customHeight="1" x14ac:dyDescent="0.25">
      <c r="A898" s="2"/>
      <c r="C898" s="2"/>
      <c r="D898" s="2"/>
      <c r="E898" s="2"/>
      <c r="F898" s="2"/>
      <c r="H898" s="40"/>
      <c r="I898" s="2"/>
      <c r="J898" s="2"/>
      <c r="P898" s="40"/>
      <c r="Q898" s="2"/>
    </row>
    <row r="899" spans="1:17" ht="13.5" customHeight="1" x14ac:dyDescent="0.25">
      <c r="A899" s="2"/>
      <c r="C899" s="2"/>
      <c r="D899" s="2"/>
      <c r="E899" s="2"/>
      <c r="F899" s="2"/>
      <c r="H899" s="40"/>
      <c r="I899" s="2"/>
      <c r="J899" s="2"/>
      <c r="P899" s="40"/>
      <c r="Q899" s="2"/>
    </row>
    <row r="900" spans="1:17" ht="13.5" customHeight="1" x14ac:dyDescent="0.25">
      <c r="A900" s="2"/>
      <c r="C900" s="2"/>
      <c r="D900" s="2"/>
      <c r="E900" s="2"/>
      <c r="F900" s="2"/>
      <c r="H900" s="40"/>
      <c r="I900" s="2"/>
      <c r="J900" s="2"/>
      <c r="P900" s="40"/>
      <c r="Q900" s="2"/>
    </row>
    <row r="901" spans="1:17" ht="13.5" customHeight="1" x14ac:dyDescent="0.25">
      <c r="A901" s="2"/>
      <c r="C901" s="2"/>
      <c r="D901" s="2"/>
      <c r="E901" s="2"/>
      <c r="F901" s="2"/>
      <c r="H901" s="40"/>
      <c r="I901" s="2"/>
      <c r="J901" s="2"/>
      <c r="P901" s="40"/>
      <c r="Q901" s="2"/>
    </row>
    <row r="902" spans="1:17" ht="13.5" customHeight="1" x14ac:dyDescent="0.25">
      <c r="A902" s="2"/>
      <c r="C902" s="2"/>
      <c r="D902" s="2"/>
      <c r="E902" s="2"/>
      <c r="F902" s="2"/>
      <c r="H902" s="40"/>
      <c r="I902" s="2"/>
      <c r="J902" s="2"/>
      <c r="P902" s="40"/>
      <c r="Q902" s="2"/>
    </row>
    <row r="903" spans="1:17" ht="13.5" customHeight="1" x14ac:dyDescent="0.25">
      <c r="A903" s="2"/>
      <c r="C903" s="2"/>
      <c r="D903" s="2"/>
      <c r="E903" s="2"/>
      <c r="F903" s="2"/>
      <c r="H903" s="40"/>
      <c r="I903" s="2"/>
      <c r="J903" s="2"/>
      <c r="P903" s="40"/>
      <c r="Q903" s="2"/>
    </row>
    <row r="904" spans="1:17" ht="13.5" customHeight="1" x14ac:dyDescent="0.25">
      <c r="A904" s="2"/>
      <c r="C904" s="2"/>
      <c r="D904" s="2"/>
      <c r="E904" s="2"/>
      <c r="F904" s="2"/>
      <c r="H904" s="40"/>
      <c r="I904" s="2"/>
      <c r="J904" s="2"/>
      <c r="P904" s="40"/>
      <c r="Q904" s="2"/>
    </row>
    <row r="905" spans="1:17" ht="13.5" customHeight="1" x14ac:dyDescent="0.25">
      <c r="A905" s="2"/>
      <c r="C905" s="2"/>
      <c r="D905" s="2"/>
      <c r="E905" s="2"/>
      <c r="F905" s="2"/>
      <c r="H905" s="40"/>
      <c r="I905" s="2"/>
      <c r="J905" s="2"/>
      <c r="P905" s="40"/>
      <c r="Q905" s="2"/>
    </row>
    <row r="906" spans="1:17" ht="13.5" customHeight="1" x14ac:dyDescent="0.25">
      <c r="A906" s="2"/>
      <c r="C906" s="2"/>
      <c r="D906" s="2"/>
      <c r="E906" s="2"/>
      <c r="F906" s="2"/>
      <c r="H906" s="40"/>
      <c r="I906" s="2"/>
      <c r="J906" s="2"/>
      <c r="P906" s="40"/>
      <c r="Q906" s="2"/>
    </row>
    <row r="907" spans="1:17" ht="13.5" customHeight="1" x14ac:dyDescent="0.25">
      <c r="A907" s="2"/>
      <c r="C907" s="2"/>
      <c r="D907" s="2"/>
      <c r="E907" s="2"/>
      <c r="F907" s="2"/>
      <c r="H907" s="40"/>
      <c r="I907" s="2"/>
      <c r="J907" s="2"/>
      <c r="P907" s="40"/>
      <c r="Q907" s="2"/>
    </row>
    <row r="908" spans="1:17" ht="13.5" customHeight="1" x14ac:dyDescent="0.25">
      <c r="A908" s="2"/>
      <c r="C908" s="2"/>
      <c r="D908" s="2"/>
      <c r="E908" s="2"/>
      <c r="F908" s="2"/>
      <c r="H908" s="40"/>
      <c r="I908" s="2"/>
      <c r="J908" s="2"/>
      <c r="P908" s="40"/>
      <c r="Q908" s="2"/>
    </row>
    <row r="909" spans="1:17" ht="13.5" customHeight="1" x14ac:dyDescent="0.25">
      <c r="A909" s="2"/>
      <c r="C909" s="2"/>
      <c r="D909" s="2"/>
      <c r="E909" s="2"/>
      <c r="F909" s="2"/>
      <c r="H909" s="40"/>
      <c r="I909" s="2"/>
      <c r="J909" s="2"/>
      <c r="P909" s="40"/>
      <c r="Q909" s="2"/>
    </row>
    <row r="910" spans="1:17" ht="13.5" customHeight="1" x14ac:dyDescent="0.25">
      <c r="A910" s="2"/>
      <c r="C910" s="2"/>
      <c r="D910" s="2"/>
      <c r="E910" s="2"/>
      <c r="F910" s="2"/>
      <c r="H910" s="40"/>
      <c r="I910" s="2"/>
      <c r="J910" s="2"/>
      <c r="P910" s="40"/>
      <c r="Q910" s="2"/>
    </row>
    <row r="911" spans="1:17" ht="13.5" customHeight="1" x14ac:dyDescent="0.25">
      <c r="A911" s="2"/>
      <c r="C911" s="2"/>
      <c r="D911" s="2"/>
      <c r="E911" s="2"/>
      <c r="F911" s="2"/>
      <c r="H911" s="40"/>
      <c r="I911" s="2"/>
      <c r="J911" s="2"/>
      <c r="P911" s="40"/>
      <c r="Q911" s="2"/>
    </row>
    <row r="912" spans="1:17" ht="13.5" customHeight="1" x14ac:dyDescent="0.25">
      <c r="A912" s="2"/>
      <c r="C912" s="2"/>
      <c r="D912" s="2"/>
      <c r="E912" s="2"/>
      <c r="F912" s="2"/>
      <c r="H912" s="40"/>
      <c r="I912" s="2"/>
      <c r="J912" s="2"/>
      <c r="P912" s="40"/>
      <c r="Q912" s="2"/>
    </row>
    <row r="913" spans="1:17" ht="13.5" customHeight="1" x14ac:dyDescent="0.25">
      <c r="A913" s="2"/>
      <c r="C913" s="2"/>
      <c r="D913" s="2"/>
      <c r="E913" s="2"/>
      <c r="F913" s="2"/>
      <c r="H913" s="40"/>
      <c r="I913" s="2"/>
      <c r="J913" s="2"/>
      <c r="P913" s="40"/>
      <c r="Q913" s="2"/>
    </row>
    <row r="914" spans="1:17" ht="13.5" customHeight="1" x14ac:dyDescent="0.25">
      <c r="A914" s="2"/>
      <c r="C914" s="2"/>
      <c r="D914" s="2"/>
      <c r="E914" s="2"/>
      <c r="F914" s="2"/>
      <c r="H914" s="40"/>
      <c r="I914" s="2"/>
      <c r="J914" s="2"/>
      <c r="P914" s="40"/>
      <c r="Q914" s="2"/>
    </row>
    <row r="915" spans="1:17" ht="13.5" customHeight="1" x14ac:dyDescent="0.25">
      <c r="A915" s="2"/>
      <c r="C915" s="2"/>
      <c r="D915" s="2"/>
      <c r="E915" s="2"/>
      <c r="F915" s="2"/>
      <c r="H915" s="40"/>
      <c r="I915" s="2"/>
      <c r="J915" s="2"/>
      <c r="P915" s="40"/>
      <c r="Q915" s="2"/>
    </row>
    <row r="916" spans="1:17" ht="13.5" customHeight="1" x14ac:dyDescent="0.25">
      <c r="A916" s="2"/>
      <c r="C916" s="2"/>
      <c r="D916" s="2"/>
      <c r="E916" s="2"/>
      <c r="F916" s="2"/>
      <c r="H916" s="40"/>
      <c r="I916" s="2"/>
      <c r="J916" s="2"/>
      <c r="P916" s="40"/>
      <c r="Q916" s="2"/>
    </row>
    <row r="917" spans="1:17" ht="13.5" customHeight="1" x14ac:dyDescent="0.25">
      <c r="A917" s="2"/>
      <c r="C917" s="2"/>
      <c r="D917" s="2"/>
      <c r="E917" s="2"/>
      <c r="F917" s="2"/>
      <c r="H917" s="40"/>
      <c r="I917" s="2"/>
      <c r="J917" s="2"/>
      <c r="P917" s="40"/>
      <c r="Q917" s="2"/>
    </row>
    <row r="918" spans="1:17" ht="13.5" customHeight="1" x14ac:dyDescent="0.25">
      <c r="A918" s="2"/>
      <c r="C918" s="2"/>
      <c r="D918" s="2"/>
      <c r="E918" s="2"/>
      <c r="F918" s="2"/>
      <c r="H918" s="40"/>
      <c r="I918" s="2"/>
      <c r="J918" s="2"/>
      <c r="P918" s="40"/>
      <c r="Q918" s="2"/>
    </row>
    <row r="919" spans="1:17" ht="13.5" customHeight="1" x14ac:dyDescent="0.25">
      <c r="A919" s="2"/>
      <c r="C919" s="2"/>
      <c r="D919" s="2"/>
      <c r="E919" s="2"/>
      <c r="F919" s="2"/>
      <c r="H919" s="40"/>
      <c r="I919" s="2"/>
      <c r="J919" s="2"/>
      <c r="P919" s="40"/>
      <c r="Q919" s="2"/>
    </row>
    <row r="920" spans="1:17" ht="13.5" customHeight="1" x14ac:dyDescent="0.25">
      <c r="A920" s="2"/>
      <c r="C920" s="2"/>
      <c r="D920" s="2"/>
      <c r="E920" s="2"/>
      <c r="F920" s="2"/>
      <c r="H920" s="40"/>
      <c r="I920" s="2"/>
      <c r="J920" s="2"/>
      <c r="P920" s="40"/>
      <c r="Q920" s="2"/>
    </row>
    <row r="921" spans="1:17" ht="13.5" customHeight="1" x14ac:dyDescent="0.25">
      <c r="A921" s="2"/>
      <c r="C921" s="2"/>
      <c r="D921" s="2"/>
      <c r="E921" s="2"/>
      <c r="F921" s="2"/>
      <c r="H921" s="40"/>
      <c r="I921" s="2"/>
      <c r="J921" s="2"/>
      <c r="P921" s="40"/>
      <c r="Q921" s="2"/>
    </row>
    <row r="922" spans="1:17" ht="13.5" customHeight="1" x14ac:dyDescent="0.25">
      <c r="A922" s="2"/>
      <c r="C922" s="2"/>
      <c r="D922" s="2"/>
      <c r="E922" s="2"/>
      <c r="F922" s="2"/>
      <c r="H922" s="40"/>
      <c r="I922" s="2"/>
      <c r="J922" s="2"/>
      <c r="P922" s="40"/>
      <c r="Q922" s="2"/>
    </row>
    <row r="923" spans="1:17" ht="13.5" customHeight="1" x14ac:dyDescent="0.25">
      <c r="A923" s="2"/>
      <c r="C923" s="2"/>
      <c r="D923" s="2"/>
      <c r="E923" s="2"/>
      <c r="F923" s="2"/>
      <c r="H923" s="40"/>
      <c r="I923" s="2"/>
      <c r="J923" s="2"/>
      <c r="P923" s="40"/>
      <c r="Q923" s="2"/>
    </row>
    <row r="924" spans="1:17" ht="13.5" customHeight="1" x14ac:dyDescent="0.25">
      <c r="A924" s="2"/>
      <c r="C924" s="2"/>
      <c r="D924" s="2"/>
      <c r="E924" s="2"/>
      <c r="F924" s="2"/>
      <c r="H924" s="40"/>
      <c r="I924" s="2"/>
      <c r="J924" s="2"/>
      <c r="P924" s="40"/>
      <c r="Q924" s="2"/>
    </row>
    <row r="925" spans="1:17" ht="13.5" customHeight="1" x14ac:dyDescent="0.25">
      <c r="A925" s="2"/>
      <c r="C925" s="2"/>
      <c r="D925" s="2"/>
      <c r="E925" s="2"/>
      <c r="F925" s="2"/>
      <c r="H925" s="40"/>
      <c r="I925" s="2"/>
      <c r="J925" s="2"/>
      <c r="P925" s="40"/>
      <c r="Q925" s="2"/>
    </row>
    <row r="926" spans="1:17" ht="13.5" customHeight="1" x14ac:dyDescent="0.25">
      <c r="A926" s="2"/>
      <c r="C926" s="2"/>
      <c r="D926" s="2"/>
      <c r="E926" s="2"/>
      <c r="F926" s="2"/>
      <c r="H926" s="40"/>
      <c r="I926" s="2"/>
      <c r="J926" s="2"/>
      <c r="P926" s="40"/>
      <c r="Q926" s="2"/>
    </row>
    <row r="927" spans="1:17" ht="13.5" customHeight="1" x14ac:dyDescent="0.25">
      <c r="A927" s="2"/>
      <c r="C927" s="2"/>
      <c r="D927" s="2"/>
      <c r="E927" s="2"/>
      <c r="F927" s="2"/>
      <c r="H927" s="40"/>
      <c r="I927" s="2"/>
      <c r="J927" s="2"/>
      <c r="P927" s="40"/>
      <c r="Q927" s="2"/>
    </row>
    <row r="928" spans="1:17" ht="13.5" customHeight="1" x14ac:dyDescent="0.25">
      <c r="A928" s="2"/>
      <c r="C928" s="2"/>
      <c r="D928" s="2"/>
      <c r="E928" s="2"/>
      <c r="F928" s="2"/>
      <c r="H928" s="40"/>
      <c r="I928" s="2"/>
      <c r="J928" s="2"/>
      <c r="P928" s="40"/>
      <c r="Q928" s="2"/>
    </row>
    <row r="929" spans="1:17" ht="13.5" customHeight="1" x14ac:dyDescent="0.25">
      <c r="A929" s="2"/>
      <c r="C929" s="2"/>
      <c r="D929" s="2"/>
      <c r="E929" s="2"/>
      <c r="F929" s="2"/>
      <c r="H929" s="40"/>
      <c r="I929" s="2"/>
      <c r="J929" s="2"/>
      <c r="P929" s="40"/>
      <c r="Q929" s="2"/>
    </row>
    <row r="930" spans="1:17" ht="13.5" customHeight="1" x14ac:dyDescent="0.25">
      <c r="A930" s="2"/>
      <c r="C930" s="2"/>
      <c r="D930" s="2"/>
      <c r="E930" s="2"/>
      <c r="F930" s="2"/>
      <c r="H930" s="40"/>
      <c r="I930" s="2"/>
      <c r="J930" s="2"/>
      <c r="P930" s="40"/>
      <c r="Q930" s="2"/>
    </row>
    <row r="931" spans="1:17" ht="13.5" customHeight="1" x14ac:dyDescent="0.25">
      <c r="A931" s="2"/>
      <c r="C931" s="2"/>
      <c r="D931" s="2"/>
      <c r="E931" s="2"/>
      <c r="F931" s="2"/>
      <c r="H931" s="40"/>
      <c r="I931" s="2"/>
      <c r="J931" s="2"/>
      <c r="P931" s="40"/>
      <c r="Q931" s="2"/>
    </row>
    <row r="932" spans="1:17" ht="13.5" customHeight="1" x14ac:dyDescent="0.25">
      <c r="A932" s="2"/>
      <c r="C932" s="2"/>
      <c r="D932" s="2"/>
      <c r="E932" s="2"/>
      <c r="F932" s="2"/>
      <c r="H932" s="40"/>
      <c r="I932" s="2"/>
      <c r="J932" s="2"/>
      <c r="P932" s="40"/>
      <c r="Q932" s="2"/>
    </row>
    <row r="933" spans="1:17" ht="13.5" customHeight="1" x14ac:dyDescent="0.25">
      <c r="A933" s="2"/>
      <c r="C933" s="2"/>
      <c r="D933" s="2"/>
      <c r="E933" s="2"/>
      <c r="F933" s="2"/>
      <c r="H933" s="40"/>
      <c r="I933" s="2"/>
      <c r="J933" s="2"/>
      <c r="P933" s="40"/>
      <c r="Q933" s="2"/>
    </row>
    <row r="934" spans="1:17" ht="13.5" customHeight="1" x14ac:dyDescent="0.25">
      <c r="A934" s="2"/>
      <c r="C934" s="2"/>
      <c r="D934" s="2"/>
      <c r="E934" s="2"/>
      <c r="F934" s="2"/>
      <c r="H934" s="40"/>
      <c r="I934" s="2"/>
      <c r="J934" s="2"/>
      <c r="P934" s="40"/>
      <c r="Q934" s="2"/>
    </row>
    <row r="935" spans="1:17" ht="13.5" customHeight="1" x14ac:dyDescent="0.25">
      <c r="A935" s="2"/>
      <c r="C935" s="2"/>
      <c r="D935" s="2"/>
      <c r="E935" s="2"/>
      <c r="F935" s="2"/>
      <c r="H935" s="40"/>
      <c r="I935" s="2"/>
      <c r="J935" s="2"/>
      <c r="P935" s="40"/>
      <c r="Q935" s="2"/>
    </row>
    <row r="936" spans="1:17" ht="13.5" customHeight="1" x14ac:dyDescent="0.25">
      <c r="A936" s="2"/>
      <c r="C936" s="2"/>
      <c r="D936" s="2"/>
      <c r="E936" s="2"/>
      <c r="F936" s="2"/>
      <c r="H936" s="40"/>
      <c r="I936" s="2"/>
      <c r="J936" s="2"/>
      <c r="P936" s="40"/>
      <c r="Q936" s="2"/>
    </row>
    <row r="937" spans="1:17" ht="13.5" customHeight="1" x14ac:dyDescent="0.25">
      <c r="A937" s="2"/>
      <c r="C937" s="2"/>
      <c r="D937" s="2"/>
      <c r="E937" s="2"/>
      <c r="F937" s="2"/>
      <c r="H937" s="40"/>
      <c r="I937" s="2"/>
      <c r="J937" s="2"/>
      <c r="P937" s="40"/>
      <c r="Q937" s="2"/>
    </row>
    <row r="938" spans="1:17" ht="13.5" customHeight="1" x14ac:dyDescent="0.25">
      <c r="A938" s="2"/>
      <c r="C938" s="2"/>
      <c r="D938" s="2"/>
      <c r="E938" s="2"/>
      <c r="F938" s="2"/>
      <c r="H938" s="40"/>
      <c r="I938" s="2"/>
      <c r="J938" s="2"/>
      <c r="P938" s="40"/>
      <c r="Q938" s="2"/>
    </row>
    <row r="939" spans="1:17" ht="13.5" customHeight="1" x14ac:dyDescent="0.25">
      <c r="A939" s="2"/>
      <c r="C939" s="2"/>
      <c r="D939" s="2"/>
      <c r="E939" s="2"/>
      <c r="F939" s="2"/>
      <c r="H939" s="40"/>
      <c r="I939" s="2"/>
      <c r="J939" s="2"/>
      <c r="P939" s="40"/>
      <c r="Q939" s="2"/>
    </row>
    <row r="940" spans="1:17" ht="13.5" customHeight="1" x14ac:dyDescent="0.25">
      <c r="A940" s="2"/>
      <c r="C940" s="2"/>
      <c r="D940" s="2"/>
      <c r="E940" s="2"/>
      <c r="F940" s="2"/>
      <c r="H940" s="40"/>
      <c r="I940" s="2"/>
      <c r="J940" s="2"/>
      <c r="P940" s="40"/>
      <c r="Q940" s="2"/>
    </row>
    <row r="941" spans="1:17" ht="13.5" customHeight="1" x14ac:dyDescent="0.25">
      <c r="A941" s="2"/>
      <c r="C941" s="2"/>
      <c r="D941" s="2"/>
      <c r="E941" s="2"/>
      <c r="F941" s="2"/>
      <c r="H941" s="40"/>
      <c r="I941" s="2"/>
      <c r="J941" s="2"/>
      <c r="P941" s="40"/>
      <c r="Q941" s="2"/>
    </row>
    <row r="942" spans="1:17" ht="13.5" customHeight="1" x14ac:dyDescent="0.25">
      <c r="A942" s="2"/>
      <c r="C942" s="2"/>
      <c r="D942" s="2"/>
      <c r="E942" s="2"/>
      <c r="F942" s="2"/>
      <c r="H942" s="40"/>
      <c r="I942" s="2"/>
      <c r="J942" s="2"/>
      <c r="P942" s="40"/>
      <c r="Q942" s="2"/>
    </row>
    <row r="943" spans="1:17" ht="13.5" customHeight="1" x14ac:dyDescent="0.25">
      <c r="A943" s="2"/>
      <c r="C943" s="2"/>
      <c r="D943" s="2"/>
      <c r="E943" s="2"/>
      <c r="F943" s="2"/>
      <c r="H943" s="40"/>
      <c r="I943" s="2"/>
      <c r="J943" s="2"/>
      <c r="P943" s="40"/>
      <c r="Q943" s="2"/>
    </row>
    <row r="944" spans="1:17" ht="13.5" customHeight="1" x14ac:dyDescent="0.25">
      <c r="A944" s="2"/>
      <c r="C944" s="2"/>
      <c r="D944" s="2"/>
      <c r="E944" s="2"/>
      <c r="F944" s="2"/>
      <c r="H944" s="40"/>
      <c r="I944" s="2"/>
      <c r="J944" s="2"/>
      <c r="P944" s="40"/>
      <c r="Q944" s="2"/>
    </row>
    <row r="945" spans="1:17" ht="13.5" customHeight="1" x14ac:dyDescent="0.25">
      <c r="A945" s="2"/>
      <c r="C945" s="2"/>
      <c r="D945" s="2"/>
      <c r="E945" s="2"/>
      <c r="F945" s="2"/>
      <c r="H945" s="40"/>
      <c r="I945" s="2"/>
      <c r="J945" s="2"/>
      <c r="P945" s="40"/>
      <c r="Q945" s="2"/>
    </row>
    <row r="946" spans="1:17" ht="13.5" customHeight="1" x14ac:dyDescent="0.25">
      <c r="A946" s="2"/>
      <c r="C946" s="2"/>
      <c r="D946" s="2"/>
      <c r="E946" s="2"/>
      <c r="F946" s="2"/>
      <c r="H946" s="40"/>
      <c r="I946" s="2"/>
      <c r="J946" s="2"/>
      <c r="P946" s="40"/>
      <c r="Q946" s="2"/>
    </row>
    <row r="947" spans="1:17" ht="13.5" customHeight="1" x14ac:dyDescent="0.25">
      <c r="A947" s="2"/>
      <c r="C947" s="2"/>
      <c r="D947" s="2"/>
      <c r="E947" s="2"/>
      <c r="F947" s="2"/>
      <c r="H947" s="40"/>
      <c r="I947" s="2"/>
      <c r="J947" s="2"/>
      <c r="P947" s="40"/>
      <c r="Q947" s="2"/>
    </row>
    <row r="948" spans="1:17" ht="13.5" customHeight="1" x14ac:dyDescent="0.25">
      <c r="A948" s="2"/>
      <c r="C948" s="2"/>
      <c r="D948" s="2"/>
      <c r="E948" s="2"/>
      <c r="F948" s="2"/>
      <c r="H948" s="40"/>
      <c r="I948" s="2"/>
      <c r="J948" s="2"/>
      <c r="P948" s="40"/>
      <c r="Q948" s="2"/>
    </row>
    <row r="949" spans="1:17" ht="13.5" customHeight="1" x14ac:dyDescent="0.25">
      <c r="A949" s="2"/>
      <c r="C949" s="2"/>
      <c r="D949" s="2"/>
      <c r="E949" s="2"/>
      <c r="F949" s="2"/>
      <c r="H949" s="40"/>
      <c r="I949" s="2"/>
      <c r="J949" s="2"/>
      <c r="P949" s="40"/>
      <c r="Q949" s="2"/>
    </row>
    <row r="950" spans="1:17" ht="13.5" customHeight="1" x14ac:dyDescent="0.25">
      <c r="A950" s="2"/>
      <c r="C950" s="2"/>
      <c r="D950" s="2"/>
      <c r="E950" s="2"/>
      <c r="F950" s="2"/>
      <c r="H950" s="40"/>
      <c r="I950" s="2"/>
      <c r="J950" s="2"/>
      <c r="P950" s="40"/>
      <c r="Q950" s="2"/>
    </row>
    <row r="951" spans="1:17" ht="13.5" customHeight="1" x14ac:dyDescent="0.25">
      <c r="A951" s="2"/>
      <c r="C951" s="2"/>
      <c r="D951" s="2"/>
      <c r="E951" s="2"/>
      <c r="F951" s="2"/>
      <c r="H951" s="40"/>
      <c r="I951" s="2"/>
      <c r="J951" s="2"/>
      <c r="P951" s="40"/>
      <c r="Q951" s="2"/>
    </row>
    <row r="952" spans="1:17" ht="13.5" customHeight="1" x14ac:dyDescent="0.25">
      <c r="A952" s="2"/>
      <c r="C952" s="2"/>
      <c r="D952" s="2"/>
      <c r="E952" s="2"/>
      <c r="F952" s="2"/>
      <c r="H952" s="40"/>
      <c r="I952" s="2"/>
      <c r="J952" s="2"/>
      <c r="P952" s="40"/>
      <c r="Q952" s="2"/>
    </row>
    <row r="953" spans="1:17" ht="13.5" customHeight="1" x14ac:dyDescent="0.25">
      <c r="A953" s="2"/>
      <c r="C953" s="2"/>
      <c r="D953" s="2"/>
      <c r="E953" s="2"/>
      <c r="F953" s="2"/>
      <c r="H953" s="40"/>
      <c r="I953" s="2"/>
      <c r="J953" s="2"/>
      <c r="P953" s="40"/>
      <c r="Q953" s="2"/>
    </row>
    <row r="954" spans="1:17" ht="13.5" customHeight="1" x14ac:dyDescent="0.25">
      <c r="A954" s="2"/>
      <c r="C954" s="2"/>
      <c r="D954" s="2"/>
      <c r="E954" s="2"/>
      <c r="F954" s="2"/>
      <c r="H954" s="40"/>
      <c r="I954" s="2"/>
      <c r="J954" s="2"/>
      <c r="P954" s="40"/>
      <c r="Q954" s="2"/>
    </row>
    <row r="955" spans="1:17" ht="13.5" customHeight="1" x14ac:dyDescent="0.25">
      <c r="A955" s="2"/>
      <c r="C955" s="2"/>
      <c r="D955" s="2"/>
      <c r="E955" s="2"/>
      <c r="F955" s="2"/>
      <c r="H955" s="40"/>
      <c r="I955" s="2"/>
      <c r="J955" s="2"/>
      <c r="P955" s="40"/>
      <c r="Q955" s="2"/>
    </row>
    <row r="956" spans="1:17" ht="13.5" customHeight="1" x14ac:dyDescent="0.25">
      <c r="A956" s="2"/>
      <c r="C956" s="2"/>
      <c r="D956" s="2"/>
      <c r="E956" s="2"/>
      <c r="F956" s="2"/>
      <c r="H956" s="40"/>
      <c r="I956" s="2"/>
      <c r="J956" s="2"/>
      <c r="P956" s="40"/>
      <c r="Q956" s="2"/>
    </row>
    <row r="957" spans="1:17" ht="13.5" customHeight="1" x14ac:dyDescent="0.25">
      <c r="A957" s="2"/>
      <c r="C957" s="2"/>
      <c r="D957" s="2"/>
      <c r="E957" s="2"/>
      <c r="F957" s="2"/>
      <c r="H957" s="40"/>
      <c r="I957" s="2"/>
      <c r="J957" s="2"/>
      <c r="P957" s="40"/>
      <c r="Q957" s="2"/>
    </row>
    <row r="958" spans="1:17" ht="13.5" customHeight="1" x14ac:dyDescent="0.25">
      <c r="A958" s="2"/>
      <c r="C958" s="2"/>
      <c r="D958" s="2"/>
      <c r="E958" s="2"/>
      <c r="F958" s="2"/>
      <c r="H958" s="40"/>
      <c r="I958" s="2"/>
      <c r="J958" s="2"/>
      <c r="P958" s="40"/>
      <c r="Q958" s="2"/>
    </row>
    <row r="959" spans="1:17" ht="13.5" customHeight="1" x14ac:dyDescent="0.25">
      <c r="A959" s="2"/>
      <c r="C959" s="2"/>
      <c r="D959" s="2"/>
      <c r="E959" s="2"/>
      <c r="F959" s="2"/>
      <c r="H959" s="40"/>
      <c r="I959" s="2"/>
      <c r="J959" s="2"/>
      <c r="P959" s="40"/>
      <c r="Q959" s="2"/>
    </row>
    <row r="960" spans="1:17" ht="13.5" customHeight="1" x14ac:dyDescent="0.25">
      <c r="A960" s="2"/>
      <c r="C960" s="2"/>
      <c r="D960" s="2"/>
      <c r="E960" s="2"/>
      <c r="F960" s="2"/>
      <c r="H960" s="40"/>
      <c r="I960" s="2"/>
      <c r="J960" s="2"/>
      <c r="P960" s="40"/>
      <c r="Q960" s="2"/>
    </row>
    <row r="961" spans="1:17" ht="13.5" customHeight="1" x14ac:dyDescent="0.25">
      <c r="A961" s="2"/>
      <c r="C961" s="2"/>
      <c r="D961" s="2"/>
      <c r="E961" s="2"/>
      <c r="F961" s="2"/>
      <c r="H961" s="40"/>
      <c r="I961" s="2"/>
      <c r="J961" s="2"/>
      <c r="P961" s="40"/>
      <c r="Q961" s="2"/>
    </row>
    <row r="962" spans="1:17" ht="13.5" customHeight="1" x14ac:dyDescent="0.25">
      <c r="A962" s="2"/>
      <c r="C962" s="2"/>
      <c r="D962" s="2"/>
      <c r="E962" s="2"/>
      <c r="F962" s="2"/>
      <c r="H962" s="40"/>
      <c r="I962" s="2"/>
      <c r="J962" s="2"/>
      <c r="P962" s="40"/>
      <c r="Q962" s="2"/>
    </row>
    <row r="963" spans="1:17" ht="13.5" customHeight="1" x14ac:dyDescent="0.25">
      <c r="A963" s="2"/>
      <c r="C963" s="2"/>
      <c r="D963" s="2"/>
      <c r="E963" s="2"/>
      <c r="F963" s="2"/>
      <c r="H963" s="40"/>
      <c r="I963" s="2"/>
      <c r="J963" s="2"/>
      <c r="P963" s="40"/>
      <c r="Q963" s="2"/>
    </row>
    <row r="964" spans="1:17" ht="13.5" customHeight="1" x14ac:dyDescent="0.25">
      <c r="A964" s="2"/>
      <c r="C964" s="2"/>
      <c r="D964" s="2"/>
      <c r="E964" s="2"/>
      <c r="F964" s="2"/>
      <c r="H964" s="40"/>
      <c r="I964" s="2"/>
      <c r="J964" s="2"/>
      <c r="P964" s="40"/>
      <c r="Q964" s="2"/>
    </row>
    <row r="965" spans="1:17" ht="13.5" customHeight="1" x14ac:dyDescent="0.25">
      <c r="A965" s="2"/>
      <c r="C965" s="2"/>
      <c r="D965" s="2"/>
      <c r="E965" s="2"/>
      <c r="F965" s="2"/>
      <c r="H965" s="40"/>
      <c r="I965" s="2"/>
      <c r="J965" s="2"/>
      <c r="P965" s="40"/>
      <c r="Q965" s="2"/>
    </row>
    <row r="966" spans="1:17" ht="13.5" customHeight="1" x14ac:dyDescent="0.25">
      <c r="A966" s="2"/>
      <c r="C966" s="2"/>
      <c r="D966" s="2"/>
      <c r="E966" s="2"/>
      <c r="F966" s="2"/>
      <c r="H966" s="40"/>
      <c r="I966" s="2"/>
      <c r="J966" s="2"/>
      <c r="P966" s="40"/>
      <c r="Q966" s="2"/>
    </row>
    <row r="967" spans="1:17" ht="13.5" customHeight="1" x14ac:dyDescent="0.25">
      <c r="A967" s="2"/>
      <c r="C967" s="2"/>
      <c r="D967" s="2"/>
      <c r="E967" s="2"/>
      <c r="F967" s="2"/>
      <c r="H967" s="40"/>
      <c r="I967" s="2"/>
      <c r="J967" s="2"/>
      <c r="P967" s="40"/>
      <c r="Q967" s="2"/>
    </row>
    <row r="968" spans="1:17" ht="13.5" customHeight="1" x14ac:dyDescent="0.25">
      <c r="A968" s="2"/>
      <c r="C968" s="2"/>
      <c r="D968" s="2"/>
      <c r="E968" s="2"/>
      <c r="F968" s="2"/>
      <c r="H968" s="40"/>
      <c r="I968" s="2"/>
      <c r="J968" s="2"/>
      <c r="P968" s="40"/>
      <c r="Q968" s="2"/>
    </row>
    <row r="969" spans="1:17" ht="13.5" customHeight="1" x14ac:dyDescent="0.25">
      <c r="A969" s="2"/>
      <c r="C969" s="2"/>
      <c r="D969" s="2"/>
      <c r="E969" s="2"/>
      <c r="F969" s="2"/>
      <c r="H969" s="40"/>
      <c r="I969" s="2"/>
      <c r="J969" s="2"/>
      <c r="P969" s="40"/>
      <c r="Q969" s="2"/>
    </row>
    <row r="970" spans="1:17" ht="13.5" customHeight="1" x14ac:dyDescent="0.25">
      <c r="A970" s="2"/>
      <c r="C970" s="2"/>
      <c r="D970" s="2"/>
      <c r="E970" s="2"/>
      <c r="F970" s="2"/>
      <c r="H970" s="40"/>
      <c r="I970" s="2"/>
      <c r="J970" s="2"/>
      <c r="P970" s="40"/>
      <c r="Q970" s="2"/>
    </row>
    <row r="971" spans="1:17" ht="13.5" customHeight="1" x14ac:dyDescent="0.25">
      <c r="A971" s="2"/>
      <c r="C971" s="2"/>
      <c r="D971" s="2"/>
      <c r="E971" s="2"/>
      <c r="F971" s="2"/>
      <c r="H971" s="40"/>
      <c r="I971" s="2"/>
      <c r="J971" s="2"/>
      <c r="P971" s="40"/>
      <c r="Q971" s="2"/>
    </row>
    <row r="972" spans="1:17" ht="13.5" customHeight="1" x14ac:dyDescent="0.25">
      <c r="A972" s="2"/>
      <c r="C972" s="2"/>
      <c r="D972" s="2"/>
      <c r="E972" s="2"/>
      <c r="F972" s="2"/>
      <c r="H972" s="40"/>
      <c r="I972" s="2"/>
      <c r="J972" s="2"/>
      <c r="P972" s="40"/>
      <c r="Q972" s="2"/>
    </row>
    <row r="973" spans="1:17" ht="13.5" customHeight="1" x14ac:dyDescent="0.25">
      <c r="A973" s="2"/>
      <c r="C973" s="2"/>
      <c r="D973" s="2"/>
      <c r="E973" s="2"/>
      <c r="F973" s="2"/>
      <c r="H973" s="40"/>
      <c r="I973" s="2"/>
      <c r="J973" s="2"/>
      <c r="P973" s="40"/>
      <c r="Q973" s="2"/>
    </row>
    <row r="974" spans="1:17" ht="13.5" customHeight="1" x14ac:dyDescent="0.25">
      <c r="A974" s="2"/>
      <c r="C974" s="2"/>
      <c r="D974" s="2"/>
      <c r="E974" s="2"/>
      <c r="F974" s="2"/>
      <c r="H974" s="40"/>
      <c r="I974" s="2"/>
      <c r="J974" s="2"/>
      <c r="P974" s="40"/>
      <c r="Q974" s="2"/>
    </row>
    <row r="975" spans="1:17" ht="13.5" customHeight="1" x14ac:dyDescent="0.25">
      <c r="A975" s="2"/>
      <c r="C975" s="2"/>
      <c r="D975" s="2"/>
      <c r="E975" s="2"/>
      <c r="F975" s="2"/>
      <c r="H975" s="40"/>
      <c r="I975" s="2"/>
      <c r="J975" s="2"/>
      <c r="P975" s="40"/>
      <c r="Q975" s="2"/>
    </row>
    <row r="976" spans="1:17" ht="13.5" customHeight="1" x14ac:dyDescent="0.25">
      <c r="A976" s="2"/>
      <c r="C976" s="2"/>
      <c r="D976" s="2"/>
      <c r="E976" s="2"/>
      <c r="F976" s="2"/>
      <c r="H976" s="40"/>
      <c r="I976" s="2"/>
      <c r="J976" s="2"/>
      <c r="P976" s="40"/>
      <c r="Q976" s="2"/>
    </row>
    <row r="977" spans="1:17" ht="13.5" customHeight="1" x14ac:dyDescent="0.25">
      <c r="A977" s="2"/>
      <c r="C977" s="2"/>
      <c r="D977" s="2"/>
      <c r="E977" s="2"/>
      <c r="F977" s="2"/>
      <c r="H977" s="40"/>
      <c r="I977" s="2"/>
      <c r="J977" s="2"/>
      <c r="P977" s="40"/>
      <c r="Q977" s="2"/>
    </row>
    <row r="978" spans="1:17" ht="13.5" customHeight="1" x14ac:dyDescent="0.25">
      <c r="A978" s="2"/>
      <c r="C978" s="2"/>
      <c r="D978" s="2"/>
      <c r="E978" s="2"/>
      <c r="F978" s="2"/>
      <c r="H978" s="40"/>
      <c r="I978" s="2"/>
      <c r="J978" s="2"/>
      <c r="P978" s="40"/>
      <c r="Q978" s="2"/>
    </row>
    <row r="979" spans="1:17" ht="13.5" customHeight="1" x14ac:dyDescent="0.25">
      <c r="A979" s="2"/>
      <c r="C979" s="2"/>
      <c r="D979" s="2"/>
      <c r="E979" s="2"/>
      <c r="F979" s="2"/>
      <c r="H979" s="40"/>
      <c r="I979" s="2"/>
      <c r="J979" s="2"/>
      <c r="P979" s="40"/>
      <c r="Q979" s="2"/>
    </row>
    <row r="980" spans="1:17" ht="13.5" customHeight="1" x14ac:dyDescent="0.25">
      <c r="A980" s="2"/>
      <c r="C980" s="2"/>
      <c r="D980" s="2"/>
      <c r="E980" s="2"/>
      <c r="F980" s="2"/>
      <c r="H980" s="40"/>
      <c r="I980" s="2"/>
      <c r="J980" s="2"/>
      <c r="P980" s="40"/>
      <c r="Q980" s="2"/>
    </row>
    <row r="981" spans="1:17" ht="13.5" customHeight="1" x14ac:dyDescent="0.25">
      <c r="A981" s="2"/>
      <c r="C981" s="2"/>
      <c r="D981" s="2"/>
      <c r="E981" s="2"/>
      <c r="F981" s="2"/>
      <c r="H981" s="40"/>
      <c r="I981" s="2"/>
      <c r="J981" s="2"/>
      <c r="P981" s="40"/>
      <c r="Q981" s="2"/>
    </row>
    <row r="982" spans="1:17" ht="13.5" customHeight="1" x14ac:dyDescent="0.25">
      <c r="A982" s="2"/>
      <c r="C982" s="2"/>
      <c r="D982" s="2"/>
      <c r="E982" s="2"/>
      <c r="F982" s="2"/>
      <c r="H982" s="40"/>
      <c r="I982" s="2"/>
      <c r="J982" s="2"/>
      <c r="P982" s="40"/>
      <c r="Q982" s="2"/>
    </row>
    <row r="983" spans="1:17" ht="13.5" customHeight="1" x14ac:dyDescent="0.25">
      <c r="A983" s="2"/>
      <c r="C983" s="2"/>
      <c r="D983" s="2"/>
      <c r="E983" s="2"/>
      <c r="F983" s="2"/>
      <c r="H983" s="40"/>
      <c r="I983" s="2"/>
      <c r="J983" s="2"/>
      <c r="P983" s="40"/>
      <c r="Q983" s="2"/>
    </row>
    <row r="984" spans="1:17" ht="13.5" customHeight="1" x14ac:dyDescent="0.25">
      <c r="A984" s="2"/>
      <c r="C984" s="2"/>
      <c r="D984" s="2"/>
      <c r="E984" s="2"/>
      <c r="F984" s="2"/>
      <c r="H984" s="40"/>
      <c r="I984" s="2"/>
      <c r="J984" s="2"/>
      <c r="P984" s="40"/>
      <c r="Q984" s="2"/>
    </row>
    <row r="985" spans="1:17" ht="13.5" customHeight="1" x14ac:dyDescent="0.25">
      <c r="A985" s="2"/>
      <c r="C985" s="2"/>
      <c r="D985" s="2"/>
      <c r="E985" s="2"/>
      <c r="F985" s="2"/>
      <c r="H985" s="40"/>
      <c r="I985" s="2"/>
      <c r="J985" s="2"/>
      <c r="P985" s="40"/>
      <c r="Q985" s="2"/>
    </row>
    <row r="986" spans="1:17" ht="13.5" customHeight="1" x14ac:dyDescent="0.25">
      <c r="A986" s="2"/>
      <c r="C986" s="2"/>
      <c r="D986" s="2"/>
      <c r="E986" s="2"/>
      <c r="F986" s="2"/>
      <c r="H986" s="40"/>
      <c r="I986" s="2"/>
      <c r="J986" s="2"/>
      <c r="P986" s="40"/>
      <c r="Q986" s="2"/>
    </row>
    <row r="987" spans="1:17" ht="13.5" customHeight="1" x14ac:dyDescent="0.25">
      <c r="A987" s="2"/>
      <c r="C987" s="2"/>
      <c r="D987" s="2"/>
      <c r="E987" s="2"/>
      <c r="F987" s="2"/>
      <c r="H987" s="40"/>
      <c r="I987" s="2"/>
      <c r="J987" s="2"/>
      <c r="P987" s="40"/>
      <c r="Q987" s="2"/>
    </row>
    <row r="988" spans="1:17" ht="13.5" customHeight="1" x14ac:dyDescent="0.25">
      <c r="A988" s="2"/>
      <c r="C988" s="2"/>
      <c r="D988" s="2"/>
      <c r="E988" s="2"/>
      <c r="F988" s="2"/>
      <c r="H988" s="40"/>
      <c r="I988" s="2"/>
      <c r="J988" s="2"/>
      <c r="P988" s="40"/>
      <c r="Q988" s="2"/>
    </row>
    <row r="989" spans="1:17" ht="13.5" customHeight="1" x14ac:dyDescent="0.25">
      <c r="A989" s="2"/>
      <c r="C989" s="2"/>
      <c r="D989" s="2"/>
      <c r="E989" s="2"/>
      <c r="F989" s="2"/>
      <c r="H989" s="40"/>
      <c r="I989" s="2"/>
      <c r="J989" s="2"/>
      <c r="P989" s="40"/>
      <c r="Q989" s="2"/>
    </row>
    <row r="990" spans="1:17" ht="13.5" customHeight="1" x14ac:dyDescent="0.25">
      <c r="A990" s="2"/>
      <c r="C990" s="2"/>
      <c r="D990" s="2"/>
      <c r="E990" s="2"/>
      <c r="F990" s="2"/>
      <c r="H990" s="40"/>
      <c r="I990" s="2"/>
      <c r="J990" s="2"/>
      <c r="P990" s="40"/>
      <c r="Q990" s="2"/>
    </row>
    <row r="991" spans="1:17" ht="13.5" customHeight="1" x14ac:dyDescent="0.25">
      <c r="A991" s="2"/>
      <c r="C991" s="2"/>
      <c r="D991" s="2"/>
      <c r="E991" s="2"/>
      <c r="F991" s="2"/>
      <c r="H991" s="40"/>
      <c r="I991" s="2"/>
      <c r="J991" s="2"/>
      <c r="P991" s="40"/>
      <c r="Q991" s="2"/>
    </row>
    <row r="992" spans="1:17" ht="13.5" customHeight="1" x14ac:dyDescent="0.25">
      <c r="A992" s="2"/>
      <c r="C992" s="2"/>
      <c r="D992" s="2"/>
      <c r="E992" s="2"/>
      <c r="F992" s="2"/>
      <c r="H992" s="40"/>
      <c r="I992" s="2"/>
      <c r="J992" s="2"/>
      <c r="P992" s="40"/>
      <c r="Q992" s="2"/>
    </row>
    <row r="993" spans="1:17" ht="13.5" customHeight="1" x14ac:dyDescent="0.25">
      <c r="A993" s="2"/>
      <c r="C993" s="2"/>
      <c r="D993" s="2"/>
      <c r="E993" s="2"/>
      <c r="F993" s="2"/>
      <c r="H993" s="40"/>
      <c r="I993" s="2"/>
      <c r="J993" s="2"/>
      <c r="P993" s="40"/>
      <c r="Q993" s="2"/>
    </row>
    <row r="994" spans="1:17" ht="13.5" customHeight="1" x14ac:dyDescent="0.25">
      <c r="A994" s="2"/>
      <c r="C994" s="2"/>
      <c r="D994" s="2"/>
      <c r="E994" s="2"/>
      <c r="F994" s="2"/>
      <c r="H994" s="40"/>
      <c r="I994" s="2"/>
      <c r="J994" s="2"/>
      <c r="P994" s="40"/>
      <c r="Q994" s="2"/>
    </row>
    <row r="995" spans="1:17" ht="13.5" customHeight="1" x14ac:dyDescent="0.25">
      <c r="A995" s="2"/>
      <c r="C995" s="2"/>
      <c r="D995" s="2"/>
      <c r="E995" s="2"/>
      <c r="F995" s="2"/>
      <c r="H995" s="40"/>
      <c r="I995" s="2"/>
      <c r="J995" s="2"/>
      <c r="P995" s="40"/>
      <c r="Q995" s="2"/>
    </row>
    <row r="996" spans="1:17" ht="13.5" customHeight="1" x14ac:dyDescent="0.25">
      <c r="A996" s="2"/>
      <c r="C996" s="2"/>
      <c r="D996" s="2"/>
      <c r="E996" s="2"/>
      <c r="F996" s="2"/>
      <c r="H996" s="40"/>
      <c r="I996" s="2"/>
      <c r="J996" s="2"/>
      <c r="P996" s="40"/>
      <c r="Q996" s="2"/>
    </row>
    <row r="997" spans="1:17" ht="13.5" customHeight="1" x14ac:dyDescent="0.25">
      <c r="A997" s="2"/>
      <c r="C997" s="2"/>
      <c r="D997" s="2"/>
      <c r="E997" s="2"/>
      <c r="F997" s="2"/>
      <c r="H997" s="40"/>
      <c r="I997" s="2"/>
      <c r="J997" s="2"/>
      <c r="P997" s="40"/>
      <c r="Q997" s="2"/>
    </row>
    <row r="998" spans="1:17" ht="13.5" customHeight="1" x14ac:dyDescent="0.25">
      <c r="A998" s="2"/>
      <c r="C998" s="2"/>
      <c r="D998" s="2"/>
      <c r="E998" s="2"/>
      <c r="F998" s="2"/>
      <c r="H998" s="40"/>
      <c r="I998" s="2"/>
      <c r="J998" s="2"/>
      <c r="P998" s="40"/>
      <c r="Q998" s="2"/>
    </row>
    <row r="999" spans="1:17" ht="13.5" customHeight="1" x14ac:dyDescent="0.25">
      <c r="A999" s="2"/>
      <c r="C999" s="2"/>
      <c r="D999" s="2"/>
      <c r="E999" s="2"/>
      <c r="F999" s="2"/>
      <c r="H999" s="40"/>
      <c r="I999" s="2"/>
      <c r="J999" s="2"/>
      <c r="P999" s="40"/>
      <c r="Q999" s="2"/>
    </row>
    <row r="1000" spans="1:17" ht="13.5" customHeight="1" x14ac:dyDescent="0.25">
      <c r="A1000" s="2"/>
      <c r="C1000" s="2"/>
      <c r="D1000" s="2"/>
      <c r="E1000" s="2"/>
      <c r="F1000" s="2"/>
      <c r="H1000" s="40"/>
      <c r="I1000" s="2"/>
      <c r="J1000" s="2"/>
      <c r="P1000" s="40"/>
      <c r="Q1000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workbookViewId="0">
      <selection activeCell="K25" sqref="K25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000"/>
  <sheetViews>
    <sheetView topLeftCell="A523" workbookViewId="0">
      <selection activeCell="E552" sqref="E552"/>
    </sheetView>
  </sheetViews>
  <sheetFormatPr defaultColWidth="12.42578125" defaultRowHeight="15" customHeight="1" x14ac:dyDescent="0.25"/>
  <cols>
    <col min="1" max="1" width="51" customWidth="1"/>
    <col min="2" max="2" width="7.7109375" customWidth="1"/>
    <col min="3" max="3" width="13.140625" bestFit="1" customWidth="1"/>
    <col min="4" max="4" width="7.7109375" customWidth="1"/>
    <col min="5" max="5" width="17.28515625" customWidth="1"/>
    <col min="6" max="9" width="7.7109375" customWidth="1"/>
    <col min="10" max="10" width="39" bestFit="1" customWidth="1"/>
    <col min="11" max="26" width="7.7109375" customWidth="1"/>
  </cols>
  <sheetData>
    <row r="1" spans="1:11" ht="13.5" customHeight="1" x14ac:dyDescent="0.25">
      <c r="A1" s="43" t="s">
        <v>176</v>
      </c>
      <c r="C1" s="1" t="s">
        <v>3</v>
      </c>
      <c r="D1" s="1" t="s">
        <v>6</v>
      </c>
      <c r="E1" s="1" t="s">
        <v>177</v>
      </c>
      <c r="F1" s="1" t="s">
        <v>134</v>
      </c>
      <c r="I1" s="54"/>
      <c r="J1" s="63" t="s">
        <v>13</v>
      </c>
      <c r="K1" s="63"/>
    </row>
    <row r="2" spans="1:11" ht="13.5" customHeight="1" x14ac:dyDescent="0.25">
      <c r="A2" s="43" t="s">
        <v>166</v>
      </c>
      <c r="C2" s="53">
        <f t="shared" ref="C2:C65" si="0">J12</f>
        <v>26299</v>
      </c>
      <c r="D2" s="14">
        <f t="shared" ref="D2:D65" si="1">YEAR(C2)</f>
        <v>1972</v>
      </c>
      <c r="E2" s="38">
        <f t="shared" ref="E2:E65" si="2">K12/100</f>
        <v>5.7999999999999996E-2</v>
      </c>
      <c r="F2" s="2">
        <v>0</v>
      </c>
      <c r="I2" s="54"/>
      <c r="J2" s="63" t="s">
        <v>20</v>
      </c>
      <c r="K2" s="63"/>
    </row>
    <row r="3" spans="1:11" ht="13.5" customHeight="1" x14ac:dyDescent="0.25">
      <c r="A3" s="43" t="s">
        <v>170</v>
      </c>
      <c r="C3" s="53">
        <f t="shared" si="0"/>
        <v>26330</v>
      </c>
      <c r="D3" s="14">
        <f t="shared" si="1"/>
        <v>1972</v>
      </c>
      <c r="E3" s="38">
        <f t="shared" si="2"/>
        <v>5.7000000000000002E-2</v>
      </c>
      <c r="F3" s="2">
        <v>0</v>
      </c>
      <c r="I3" s="54"/>
      <c r="J3" s="63" t="s">
        <v>27</v>
      </c>
      <c r="K3" s="63"/>
    </row>
    <row r="4" spans="1:11" ht="13.5" customHeight="1" x14ac:dyDescent="0.25">
      <c r="A4" s="43" t="s">
        <v>178</v>
      </c>
      <c r="C4" s="53">
        <f t="shared" si="0"/>
        <v>26359</v>
      </c>
      <c r="D4" s="14">
        <f t="shared" si="1"/>
        <v>1972</v>
      </c>
      <c r="E4" s="38">
        <f t="shared" si="2"/>
        <v>5.7999999999999996E-2</v>
      </c>
      <c r="F4" s="2">
        <v>0</v>
      </c>
      <c r="I4" s="54"/>
      <c r="J4" s="63" t="s">
        <v>31</v>
      </c>
      <c r="K4" s="63"/>
    </row>
    <row r="5" spans="1:11" ht="13.5" customHeight="1" x14ac:dyDescent="0.25">
      <c r="A5" s="43" t="s">
        <v>25</v>
      </c>
      <c r="C5" s="53">
        <f t="shared" si="0"/>
        <v>26390</v>
      </c>
      <c r="D5" s="14">
        <f t="shared" si="1"/>
        <v>1972</v>
      </c>
      <c r="E5" s="38">
        <f t="shared" si="2"/>
        <v>5.7000000000000002E-2</v>
      </c>
      <c r="F5" s="2">
        <v>0</v>
      </c>
      <c r="I5" s="54"/>
      <c r="J5" s="63" t="s">
        <v>33</v>
      </c>
      <c r="K5" s="63"/>
    </row>
    <row r="6" spans="1:11" ht="13.5" customHeight="1" x14ac:dyDescent="0.25">
      <c r="A6" s="198" t="str">
        <f>HYPERLINK("http://research.stlouisfed.org/fred2/series/UNRATE","Go to: http://research.stlouisfed.org/fred2/series/UNRATE")</f>
        <v>Go to: http://research.stlouisfed.org/fred2/series/UNRATE</v>
      </c>
      <c r="C6" s="53">
        <f t="shared" si="0"/>
        <v>26420</v>
      </c>
      <c r="D6" s="14">
        <f t="shared" si="1"/>
        <v>1972</v>
      </c>
      <c r="E6" s="38">
        <f t="shared" si="2"/>
        <v>5.7000000000000002E-2</v>
      </c>
      <c r="F6" s="2">
        <v>0</v>
      </c>
      <c r="I6" s="54"/>
      <c r="J6" s="63" t="s">
        <v>35</v>
      </c>
      <c r="K6" s="63"/>
    </row>
    <row r="7" spans="1:11" ht="13.5" customHeight="1" x14ac:dyDescent="0.25">
      <c r="A7" s="43" t="s">
        <v>38</v>
      </c>
      <c r="C7" s="53">
        <f t="shared" si="0"/>
        <v>26451</v>
      </c>
      <c r="D7" s="14">
        <f t="shared" si="1"/>
        <v>1972</v>
      </c>
      <c r="E7" s="38">
        <f t="shared" si="2"/>
        <v>5.7000000000000002E-2</v>
      </c>
      <c r="F7" s="2">
        <v>0</v>
      </c>
      <c r="I7" s="54"/>
      <c r="J7" s="63"/>
      <c r="K7" s="63"/>
    </row>
    <row r="8" spans="1:11" ht="13.5" customHeight="1" x14ac:dyDescent="0.25">
      <c r="A8" s="43" t="s">
        <v>179</v>
      </c>
      <c r="C8" s="53">
        <f t="shared" si="0"/>
        <v>26481</v>
      </c>
      <c r="D8" s="14">
        <f t="shared" si="1"/>
        <v>1972</v>
      </c>
      <c r="E8" s="38">
        <f t="shared" si="2"/>
        <v>5.5999999999999994E-2</v>
      </c>
      <c r="F8" s="2">
        <v>0</v>
      </c>
      <c r="I8" s="54"/>
      <c r="J8" s="63" t="s">
        <v>180</v>
      </c>
      <c r="K8" s="63" t="s">
        <v>181</v>
      </c>
    </row>
    <row r="9" spans="1:11" ht="13.5" customHeight="1" x14ac:dyDescent="0.25">
      <c r="A9" s="43" t="s">
        <v>42</v>
      </c>
      <c r="C9" s="53">
        <f t="shared" si="0"/>
        <v>26512</v>
      </c>
      <c r="D9" s="14">
        <f t="shared" si="1"/>
        <v>1972</v>
      </c>
      <c r="E9" s="38">
        <f t="shared" si="2"/>
        <v>5.5999999999999994E-2</v>
      </c>
      <c r="F9" s="2">
        <v>0</v>
      </c>
      <c r="I9" s="54"/>
      <c r="J9" s="63"/>
      <c r="K9" s="63"/>
    </row>
    <row r="10" spans="1:11" ht="13.5" customHeight="1" x14ac:dyDescent="0.25">
      <c r="A10" s="43" t="s">
        <v>154</v>
      </c>
      <c r="C10" s="53">
        <f t="shared" si="0"/>
        <v>26543</v>
      </c>
      <c r="D10" s="14">
        <f t="shared" si="1"/>
        <v>1972</v>
      </c>
      <c r="E10" s="38">
        <f t="shared" si="2"/>
        <v>5.5E-2</v>
      </c>
      <c r="F10" s="2">
        <v>0</v>
      </c>
      <c r="I10" s="54"/>
      <c r="J10" s="63" t="s">
        <v>175</v>
      </c>
      <c r="K10" s="63"/>
    </row>
    <row r="11" spans="1:11" ht="13.5" customHeight="1" x14ac:dyDescent="0.25">
      <c r="A11" s="2"/>
      <c r="C11" s="53">
        <f t="shared" si="0"/>
        <v>26573</v>
      </c>
      <c r="D11" s="14">
        <f t="shared" si="1"/>
        <v>1972</v>
      </c>
      <c r="E11" s="38">
        <f t="shared" si="2"/>
        <v>5.5999999999999994E-2</v>
      </c>
      <c r="F11" s="2">
        <v>0</v>
      </c>
      <c r="I11" s="54"/>
      <c r="J11" s="63" t="s">
        <v>41</v>
      </c>
      <c r="K11" s="63" t="s">
        <v>180</v>
      </c>
    </row>
    <row r="12" spans="1:11" ht="13.5" customHeight="1" x14ac:dyDescent="0.25">
      <c r="A12" s="2"/>
      <c r="C12" s="53">
        <f t="shared" si="0"/>
        <v>26604</v>
      </c>
      <c r="D12" s="14">
        <f t="shared" si="1"/>
        <v>1972</v>
      </c>
      <c r="E12" s="38">
        <f t="shared" si="2"/>
        <v>5.2999999999999999E-2</v>
      </c>
      <c r="F12" s="2">
        <v>0</v>
      </c>
      <c r="I12" s="54"/>
      <c r="J12" s="64">
        <v>26299</v>
      </c>
      <c r="K12" s="65">
        <v>5.8</v>
      </c>
    </row>
    <row r="13" spans="1:11" ht="13.5" customHeight="1" x14ac:dyDescent="0.25">
      <c r="A13" s="2"/>
      <c r="C13" s="53">
        <f t="shared" si="0"/>
        <v>26634</v>
      </c>
      <c r="D13" s="14">
        <f t="shared" si="1"/>
        <v>1972</v>
      </c>
      <c r="E13" s="38">
        <f t="shared" si="2"/>
        <v>5.2000000000000005E-2</v>
      </c>
      <c r="F13" s="2">
        <v>0</v>
      </c>
      <c r="I13" s="54"/>
      <c r="J13" s="64">
        <v>26330</v>
      </c>
      <c r="K13" s="65">
        <v>5.7</v>
      </c>
    </row>
    <row r="14" spans="1:11" ht="13.5" customHeight="1" x14ac:dyDescent="0.25">
      <c r="A14" s="2"/>
      <c r="C14" s="53">
        <f t="shared" si="0"/>
        <v>26665</v>
      </c>
      <c r="D14" s="14">
        <f t="shared" si="1"/>
        <v>1973</v>
      </c>
      <c r="E14" s="38">
        <f t="shared" si="2"/>
        <v>4.9000000000000002E-2</v>
      </c>
      <c r="F14" s="2">
        <v>0</v>
      </c>
      <c r="I14" s="54"/>
      <c r="J14" s="64">
        <v>26359</v>
      </c>
      <c r="K14" s="65">
        <v>5.8</v>
      </c>
    </row>
    <row r="15" spans="1:11" ht="13.5" customHeight="1" x14ac:dyDescent="0.25">
      <c r="A15" s="2"/>
      <c r="C15" s="53">
        <f t="shared" si="0"/>
        <v>26696</v>
      </c>
      <c r="D15" s="14">
        <f t="shared" si="1"/>
        <v>1973</v>
      </c>
      <c r="E15" s="38">
        <f t="shared" si="2"/>
        <v>0.05</v>
      </c>
      <c r="F15" s="2">
        <v>0</v>
      </c>
      <c r="I15" s="54"/>
      <c r="J15" s="64">
        <v>26390</v>
      </c>
      <c r="K15" s="65">
        <v>5.7</v>
      </c>
    </row>
    <row r="16" spans="1:11" ht="13.5" customHeight="1" x14ac:dyDescent="0.25">
      <c r="A16" s="2"/>
      <c r="C16" s="53">
        <f t="shared" si="0"/>
        <v>26724</v>
      </c>
      <c r="D16" s="14">
        <f t="shared" si="1"/>
        <v>1973</v>
      </c>
      <c r="E16" s="38">
        <f t="shared" si="2"/>
        <v>4.9000000000000002E-2</v>
      </c>
      <c r="F16" s="2">
        <v>0</v>
      </c>
      <c r="I16" s="54"/>
      <c r="J16" s="64">
        <v>26420</v>
      </c>
      <c r="K16" s="65">
        <v>5.7</v>
      </c>
    </row>
    <row r="17" spans="1:11" ht="13.5" customHeight="1" x14ac:dyDescent="0.25">
      <c r="A17" s="2"/>
      <c r="C17" s="53">
        <f t="shared" si="0"/>
        <v>26755</v>
      </c>
      <c r="D17" s="14">
        <f t="shared" si="1"/>
        <v>1973</v>
      </c>
      <c r="E17" s="38">
        <f t="shared" si="2"/>
        <v>0.05</v>
      </c>
      <c r="F17" s="2">
        <v>0</v>
      </c>
      <c r="I17" s="54"/>
      <c r="J17" s="64">
        <v>26451</v>
      </c>
      <c r="K17" s="65">
        <v>5.7</v>
      </c>
    </row>
    <row r="18" spans="1:11" ht="13.5" customHeight="1" x14ac:dyDescent="0.25">
      <c r="A18" s="2"/>
      <c r="C18" s="53">
        <f t="shared" si="0"/>
        <v>26785</v>
      </c>
      <c r="D18" s="14">
        <f t="shared" si="1"/>
        <v>1973</v>
      </c>
      <c r="E18" s="38">
        <f t="shared" si="2"/>
        <v>4.9000000000000002E-2</v>
      </c>
      <c r="F18" s="2">
        <v>0</v>
      </c>
      <c r="I18" s="54"/>
      <c r="J18" s="64">
        <v>26481</v>
      </c>
      <c r="K18" s="65">
        <v>5.6</v>
      </c>
    </row>
    <row r="19" spans="1:11" ht="13.5" customHeight="1" x14ac:dyDescent="0.25">
      <c r="A19" s="2"/>
      <c r="C19" s="53">
        <f t="shared" si="0"/>
        <v>26816</v>
      </c>
      <c r="D19" s="14">
        <f t="shared" si="1"/>
        <v>1973</v>
      </c>
      <c r="E19" s="38">
        <f t="shared" si="2"/>
        <v>4.9000000000000002E-2</v>
      </c>
      <c r="F19" s="2">
        <v>0</v>
      </c>
      <c r="I19" s="54"/>
      <c r="J19" s="64">
        <v>26512</v>
      </c>
      <c r="K19" s="65">
        <v>5.6</v>
      </c>
    </row>
    <row r="20" spans="1:11" ht="13.5" customHeight="1" x14ac:dyDescent="0.25">
      <c r="A20" s="2"/>
      <c r="C20" s="53">
        <f t="shared" si="0"/>
        <v>26846</v>
      </c>
      <c r="D20" s="14">
        <f t="shared" si="1"/>
        <v>1973</v>
      </c>
      <c r="E20" s="38">
        <f t="shared" si="2"/>
        <v>4.8000000000000001E-2</v>
      </c>
      <c r="F20" s="2">
        <v>0</v>
      </c>
      <c r="I20" s="54"/>
      <c r="J20" s="64">
        <v>26543</v>
      </c>
      <c r="K20" s="65">
        <v>5.5</v>
      </c>
    </row>
    <row r="21" spans="1:11" ht="13.5" customHeight="1" x14ac:dyDescent="0.25">
      <c r="A21" s="2"/>
      <c r="C21" s="53">
        <f t="shared" si="0"/>
        <v>26877</v>
      </c>
      <c r="D21" s="14">
        <f t="shared" si="1"/>
        <v>1973</v>
      </c>
      <c r="E21" s="38">
        <f t="shared" si="2"/>
        <v>4.8000000000000001E-2</v>
      </c>
      <c r="F21" s="2">
        <v>0</v>
      </c>
      <c r="I21" s="54"/>
      <c r="J21" s="64">
        <v>26573</v>
      </c>
      <c r="K21" s="65">
        <v>5.6</v>
      </c>
    </row>
    <row r="22" spans="1:11" ht="13.5" customHeight="1" x14ac:dyDescent="0.25">
      <c r="A22" s="2"/>
      <c r="C22" s="53">
        <f t="shared" si="0"/>
        <v>26908</v>
      </c>
      <c r="D22" s="14">
        <f t="shared" si="1"/>
        <v>1973</v>
      </c>
      <c r="E22" s="38">
        <f t="shared" si="2"/>
        <v>4.8000000000000001E-2</v>
      </c>
      <c r="F22" s="2">
        <v>0</v>
      </c>
      <c r="I22" s="54"/>
      <c r="J22" s="64">
        <v>26604</v>
      </c>
      <c r="K22" s="65">
        <v>5.3</v>
      </c>
    </row>
    <row r="23" spans="1:11" ht="13.5" customHeight="1" x14ac:dyDescent="0.25">
      <c r="A23" s="2"/>
      <c r="C23" s="53">
        <f t="shared" si="0"/>
        <v>26938</v>
      </c>
      <c r="D23" s="14">
        <f t="shared" si="1"/>
        <v>1973</v>
      </c>
      <c r="E23" s="38">
        <f t="shared" si="2"/>
        <v>4.5999999999999999E-2</v>
      </c>
      <c r="F23" s="2">
        <v>0</v>
      </c>
      <c r="I23" s="54"/>
      <c r="J23" s="64">
        <v>26634</v>
      </c>
      <c r="K23" s="65">
        <v>5.2</v>
      </c>
    </row>
    <row r="24" spans="1:11" ht="13.5" customHeight="1" x14ac:dyDescent="0.25">
      <c r="A24" s="2"/>
      <c r="C24" s="53">
        <f t="shared" si="0"/>
        <v>26969</v>
      </c>
      <c r="D24" s="14">
        <f t="shared" si="1"/>
        <v>1973</v>
      </c>
      <c r="E24" s="38">
        <f t="shared" si="2"/>
        <v>4.8000000000000001E-2</v>
      </c>
      <c r="F24" s="2">
        <v>0</v>
      </c>
      <c r="I24" s="54"/>
      <c r="J24" s="64">
        <v>26665</v>
      </c>
      <c r="K24" s="65">
        <v>4.9000000000000004</v>
      </c>
    </row>
    <row r="25" spans="1:11" ht="13.5" customHeight="1" x14ac:dyDescent="0.25">
      <c r="A25" s="2"/>
      <c r="C25" s="53">
        <f t="shared" si="0"/>
        <v>26999</v>
      </c>
      <c r="D25" s="14">
        <f t="shared" si="1"/>
        <v>1973</v>
      </c>
      <c r="E25" s="38">
        <f t="shared" si="2"/>
        <v>4.9000000000000002E-2</v>
      </c>
      <c r="F25" s="2">
        <v>0</v>
      </c>
      <c r="I25" s="54"/>
      <c r="J25" s="64">
        <v>26696</v>
      </c>
      <c r="K25" s="65">
        <v>5</v>
      </c>
    </row>
    <row r="26" spans="1:11" ht="13.5" customHeight="1" x14ac:dyDescent="0.25">
      <c r="A26" s="2"/>
      <c r="C26" s="53">
        <f t="shared" si="0"/>
        <v>27030</v>
      </c>
      <c r="D26" s="14">
        <f t="shared" si="1"/>
        <v>1974</v>
      </c>
      <c r="E26" s="38">
        <f t="shared" si="2"/>
        <v>5.0999999999999997E-2</v>
      </c>
      <c r="F26" s="2">
        <v>0</v>
      </c>
      <c r="I26" s="54"/>
      <c r="J26" s="64">
        <v>26724</v>
      </c>
      <c r="K26" s="65">
        <v>4.9000000000000004</v>
      </c>
    </row>
    <row r="27" spans="1:11" ht="13.5" customHeight="1" x14ac:dyDescent="0.25">
      <c r="A27" s="2"/>
      <c r="C27" s="53">
        <f t="shared" si="0"/>
        <v>27061</v>
      </c>
      <c r="D27" s="14">
        <f t="shared" si="1"/>
        <v>1974</v>
      </c>
      <c r="E27" s="38">
        <f t="shared" si="2"/>
        <v>5.2000000000000005E-2</v>
      </c>
      <c r="F27" s="2">
        <v>0</v>
      </c>
      <c r="I27" s="54"/>
      <c r="J27" s="64">
        <v>26755</v>
      </c>
      <c r="K27" s="65">
        <v>5</v>
      </c>
    </row>
    <row r="28" spans="1:11" ht="13.5" customHeight="1" x14ac:dyDescent="0.25">
      <c r="A28" s="2"/>
      <c r="C28" s="53">
        <f t="shared" si="0"/>
        <v>27089</v>
      </c>
      <c r="D28" s="14">
        <f t="shared" si="1"/>
        <v>1974</v>
      </c>
      <c r="E28" s="38">
        <f t="shared" si="2"/>
        <v>5.0999999999999997E-2</v>
      </c>
      <c r="F28" s="2">
        <v>0</v>
      </c>
      <c r="I28" s="54"/>
      <c r="J28" s="64">
        <v>26785</v>
      </c>
      <c r="K28" s="65">
        <v>4.9000000000000004</v>
      </c>
    </row>
    <row r="29" spans="1:11" ht="13.5" customHeight="1" x14ac:dyDescent="0.25">
      <c r="A29" s="2"/>
      <c r="C29" s="53">
        <f t="shared" si="0"/>
        <v>27120</v>
      </c>
      <c r="D29" s="14">
        <f t="shared" si="1"/>
        <v>1974</v>
      </c>
      <c r="E29" s="38">
        <f t="shared" si="2"/>
        <v>5.0999999999999997E-2</v>
      </c>
      <c r="F29" s="2">
        <v>0</v>
      </c>
      <c r="I29" s="54"/>
      <c r="J29" s="64">
        <v>26816</v>
      </c>
      <c r="K29" s="65">
        <v>4.9000000000000004</v>
      </c>
    </row>
    <row r="30" spans="1:11" ht="13.5" customHeight="1" x14ac:dyDescent="0.25">
      <c r="A30" s="2"/>
      <c r="C30" s="53">
        <f t="shared" si="0"/>
        <v>27150</v>
      </c>
      <c r="D30" s="14">
        <f t="shared" si="1"/>
        <v>1974</v>
      </c>
      <c r="E30" s="38">
        <f t="shared" si="2"/>
        <v>5.0999999999999997E-2</v>
      </c>
      <c r="F30" s="2">
        <v>0</v>
      </c>
      <c r="I30" s="54"/>
      <c r="J30" s="64">
        <v>26846</v>
      </c>
      <c r="K30" s="65">
        <v>4.8</v>
      </c>
    </row>
    <row r="31" spans="1:11" ht="13.5" customHeight="1" x14ac:dyDescent="0.25">
      <c r="A31" s="2"/>
      <c r="C31" s="53">
        <f t="shared" si="0"/>
        <v>27181</v>
      </c>
      <c r="D31" s="14">
        <f t="shared" si="1"/>
        <v>1974</v>
      </c>
      <c r="E31" s="38">
        <f t="shared" si="2"/>
        <v>5.4000000000000006E-2</v>
      </c>
      <c r="F31" s="2">
        <v>0</v>
      </c>
      <c r="I31" s="54"/>
      <c r="J31" s="64">
        <v>26877</v>
      </c>
      <c r="K31" s="65">
        <v>4.8</v>
      </c>
    </row>
    <row r="32" spans="1:11" ht="13.5" customHeight="1" x14ac:dyDescent="0.25">
      <c r="A32" s="2"/>
      <c r="C32" s="53">
        <f t="shared" si="0"/>
        <v>27211</v>
      </c>
      <c r="D32" s="14">
        <f t="shared" si="1"/>
        <v>1974</v>
      </c>
      <c r="E32" s="38">
        <f t="shared" si="2"/>
        <v>5.5E-2</v>
      </c>
      <c r="F32" s="2">
        <v>0</v>
      </c>
      <c r="I32" s="54"/>
      <c r="J32" s="64">
        <v>26908</v>
      </c>
      <c r="K32" s="65">
        <v>4.8</v>
      </c>
    </row>
    <row r="33" spans="1:11" ht="13.5" customHeight="1" x14ac:dyDescent="0.25">
      <c r="A33" s="2"/>
      <c r="C33" s="53">
        <f t="shared" si="0"/>
        <v>27242</v>
      </c>
      <c r="D33" s="14">
        <f t="shared" si="1"/>
        <v>1974</v>
      </c>
      <c r="E33" s="38">
        <f t="shared" si="2"/>
        <v>5.5E-2</v>
      </c>
      <c r="F33" s="2">
        <v>0</v>
      </c>
      <c r="I33" s="54"/>
      <c r="J33" s="64">
        <v>26938</v>
      </c>
      <c r="K33" s="65">
        <v>4.5999999999999996</v>
      </c>
    </row>
    <row r="34" spans="1:11" ht="13.5" customHeight="1" x14ac:dyDescent="0.25">
      <c r="A34" s="2"/>
      <c r="C34" s="53">
        <f t="shared" si="0"/>
        <v>27273</v>
      </c>
      <c r="D34" s="14">
        <f t="shared" si="1"/>
        <v>1974</v>
      </c>
      <c r="E34" s="38">
        <f t="shared" si="2"/>
        <v>5.9000000000000004E-2</v>
      </c>
      <c r="F34" s="2">
        <v>0</v>
      </c>
      <c r="I34" s="54"/>
      <c r="J34" s="64">
        <v>26969</v>
      </c>
      <c r="K34" s="65">
        <v>4.8</v>
      </c>
    </row>
    <row r="35" spans="1:11" ht="13.5" customHeight="1" x14ac:dyDescent="0.25">
      <c r="A35" s="2"/>
      <c r="C35" s="53">
        <f t="shared" si="0"/>
        <v>27303</v>
      </c>
      <c r="D35" s="14">
        <f t="shared" si="1"/>
        <v>1974</v>
      </c>
      <c r="E35" s="38">
        <f t="shared" si="2"/>
        <v>0.06</v>
      </c>
      <c r="F35" s="2">
        <v>0</v>
      </c>
      <c r="I35" s="54"/>
      <c r="J35" s="64">
        <v>26999</v>
      </c>
      <c r="K35" s="65">
        <v>4.9000000000000004</v>
      </c>
    </row>
    <row r="36" spans="1:11" ht="13.5" customHeight="1" x14ac:dyDescent="0.25">
      <c r="A36" s="2"/>
      <c r="C36" s="53">
        <f t="shared" si="0"/>
        <v>27334</v>
      </c>
      <c r="D36" s="14">
        <f t="shared" si="1"/>
        <v>1974</v>
      </c>
      <c r="E36" s="38">
        <f t="shared" si="2"/>
        <v>6.6000000000000003E-2</v>
      </c>
      <c r="F36" s="2">
        <v>0</v>
      </c>
      <c r="I36" s="54"/>
      <c r="J36" s="64">
        <v>27030</v>
      </c>
      <c r="K36" s="65">
        <v>5.0999999999999996</v>
      </c>
    </row>
    <row r="37" spans="1:11" ht="13.5" customHeight="1" x14ac:dyDescent="0.25">
      <c r="A37" s="2"/>
      <c r="C37" s="53">
        <f t="shared" si="0"/>
        <v>27364</v>
      </c>
      <c r="D37" s="14">
        <f t="shared" si="1"/>
        <v>1974</v>
      </c>
      <c r="E37" s="38">
        <f t="shared" si="2"/>
        <v>7.2000000000000008E-2</v>
      </c>
      <c r="F37" s="2">
        <v>0</v>
      </c>
      <c r="I37" s="54"/>
      <c r="J37" s="64">
        <v>27061</v>
      </c>
      <c r="K37" s="65">
        <v>5.2</v>
      </c>
    </row>
    <row r="38" spans="1:11" ht="13.5" customHeight="1" x14ac:dyDescent="0.25">
      <c r="A38" s="2"/>
      <c r="C38" s="53">
        <f t="shared" si="0"/>
        <v>27395</v>
      </c>
      <c r="D38" s="14">
        <f t="shared" si="1"/>
        <v>1975</v>
      </c>
      <c r="E38" s="38">
        <f t="shared" si="2"/>
        <v>8.1000000000000003E-2</v>
      </c>
      <c r="F38" s="2">
        <v>0</v>
      </c>
      <c r="I38" s="54"/>
      <c r="J38" s="64">
        <v>27089</v>
      </c>
      <c r="K38" s="65">
        <v>5.0999999999999996</v>
      </c>
    </row>
    <row r="39" spans="1:11" ht="13.5" customHeight="1" x14ac:dyDescent="0.25">
      <c r="A39" s="2"/>
      <c r="C39" s="53">
        <f t="shared" si="0"/>
        <v>27426</v>
      </c>
      <c r="D39" s="14">
        <f t="shared" si="1"/>
        <v>1975</v>
      </c>
      <c r="E39" s="38">
        <f t="shared" si="2"/>
        <v>8.1000000000000003E-2</v>
      </c>
      <c r="F39" s="2">
        <v>0</v>
      </c>
      <c r="I39" s="54"/>
      <c r="J39" s="64">
        <v>27120</v>
      </c>
      <c r="K39" s="65">
        <v>5.0999999999999996</v>
      </c>
    </row>
    <row r="40" spans="1:11" ht="13.5" customHeight="1" x14ac:dyDescent="0.25">
      <c r="A40" s="2"/>
      <c r="C40" s="53">
        <f t="shared" si="0"/>
        <v>27454</v>
      </c>
      <c r="D40" s="14">
        <f t="shared" si="1"/>
        <v>1975</v>
      </c>
      <c r="E40" s="38">
        <f t="shared" si="2"/>
        <v>8.5999999999999993E-2</v>
      </c>
      <c r="F40" s="2">
        <v>0</v>
      </c>
      <c r="I40" s="54"/>
      <c r="J40" s="64">
        <v>27150</v>
      </c>
      <c r="K40" s="65">
        <v>5.0999999999999996</v>
      </c>
    </row>
    <row r="41" spans="1:11" ht="13.5" customHeight="1" x14ac:dyDescent="0.25">
      <c r="A41" s="2"/>
      <c r="C41" s="53">
        <f t="shared" si="0"/>
        <v>27485</v>
      </c>
      <c r="D41" s="14">
        <f t="shared" si="1"/>
        <v>1975</v>
      </c>
      <c r="E41" s="38">
        <f t="shared" si="2"/>
        <v>8.8000000000000009E-2</v>
      </c>
      <c r="F41" s="2">
        <v>0</v>
      </c>
      <c r="I41" s="54"/>
      <c r="J41" s="64">
        <v>27181</v>
      </c>
      <c r="K41" s="65">
        <v>5.4</v>
      </c>
    </row>
    <row r="42" spans="1:11" ht="13.5" customHeight="1" x14ac:dyDescent="0.25">
      <c r="A42" s="2"/>
      <c r="C42" s="53">
        <f t="shared" si="0"/>
        <v>27515</v>
      </c>
      <c r="D42" s="14">
        <f t="shared" si="1"/>
        <v>1975</v>
      </c>
      <c r="E42" s="38">
        <f t="shared" si="2"/>
        <v>0.09</v>
      </c>
      <c r="F42" s="2">
        <v>0</v>
      </c>
      <c r="I42" s="54"/>
      <c r="J42" s="64">
        <v>27211</v>
      </c>
      <c r="K42" s="65">
        <v>5.5</v>
      </c>
    </row>
    <row r="43" spans="1:11" ht="13.5" customHeight="1" x14ac:dyDescent="0.25">
      <c r="A43" s="2"/>
      <c r="C43" s="53">
        <f t="shared" si="0"/>
        <v>27546</v>
      </c>
      <c r="D43" s="14">
        <f t="shared" si="1"/>
        <v>1975</v>
      </c>
      <c r="E43" s="38">
        <f t="shared" si="2"/>
        <v>8.8000000000000009E-2</v>
      </c>
      <c r="F43" s="2">
        <v>0</v>
      </c>
      <c r="I43" s="54"/>
      <c r="J43" s="64">
        <v>27242</v>
      </c>
      <c r="K43" s="65">
        <v>5.5</v>
      </c>
    </row>
    <row r="44" spans="1:11" ht="13.5" customHeight="1" x14ac:dyDescent="0.25">
      <c r="A44" s="2"/>
      <c r="C44" s="53">
        <f t="shared" si="0"/>
        <v>27576</v>
      </c>
      <c r="D44" s="14">
        <f t="shared" si="1"/>
        <v>1975</v>
      </c>
      <c r="E44" s="38">
        <f t="shared" si="2"/>
        <v>8.5999999999999993E-2</v>
      </c>
      <c r="F44" s="2">
        <v>0</v>
      </c>
      <c r="I44" s="54"/>
      <c r="J44" s="64">
        <v>27273</v>
      </c>
      <c r="K44" s="65">
        <v>5.9</v>
      </c>
    </row>
    <row r="45" spans="1:11" ht="13.5" customHeight="1" x14ac:dyDescent="0.25">
      <c r="A45" s="2"/>
      <c r="C45" s="53">
        <f t="shared" si="0"/>
        <v>27607</v>
      </c>
      <c r="D45" s="14">
        <f t="shared" si="1"/>
        <v>1975</v>
      </c>
      <c r="E45" s="38">
        <f t="shared" si="2"/>
        <v>8.4000000000000005E-2</v>
      </c>
      <c r="F45" s="2">
        <v>0</v>
      </c>
      <c r="I45" s="54"/>
      <c r="J45" s="64">
        <v>27303</v>
      </c>
      <c r="K45" s="65">
        <v>6</v>
      </c>
    </row>
    <row r="46" spans="1:11" ht="13.5" customHeight="1" x14ac:dyDescent="0.25">
      <c r="A46" s="2"/>
      <c r="C46" s="53">
        <f t="shared" si="0"/>
        <v>27638</v>
      </c>
      <c r="D46" s="14">
        <f t="shared" si="1"/>
        <v>1975</v>
      </c>
      <c r="E46" s="38">
        <f t="shared" si="2"/>
        <v>8.4000000000000005E-2</v>
      </c>
      <c r="F46" s="2">
        <v>0</v>
      </c>
      <c r="I46" s="54"/>
      <c r="J46" s="64">
        <v>27334</v>
      </c>
      <c r="K46" s="65">
        <v>6.6</v>
      </c>
    </row>
    <row r="47" spans="1:11" ht="13.5" customHeight="1" x14ac:dyDescent="0.25">
      <c r="A47" s="2"/>
      <c r="C47" s="53">
        <f t="shared" si="0"/>
        <v>27668</v>
      </c>
      <c r="D47" s="14">
        <f t="shared" si="1"/>
        <v>1975</v>
      </c>
      <c r="E47" s="38">
        <f t="shared" si="2"/>
        <v>8.4000000000000005E-2</v>
      </c>
      <c r="F47" s="2">
        <v>0</v>
      </c>
      <c r="I47" s="54"/>
      <c r="J47" s="64">
        <v>27364</v>
      </c>
      <c r="K47" s="65">
        <v>7.2</v>
      </c>
    </row>
    <row r="48" spans="1:11" ht="13.5" customHeight="1" x14ac:dyDescent="0.25">
      <c r="A48" s="2"/>
      <c r="C48" s="53">
        <f t="shared" si="0"/>
        <v>27699</v>
      </c>
      <c r="D48" s="14">
        <f t="shared" si="1"/>
        <v>1975</v>
      </c>
      <c r="E48" s="38">
        <f t="shared" si="2"/>
        <v>8.3000000000000004E-2</v>
      </c>
      <c r="F48" s="2">
        <v>0</v>
      </c>
      <c r="I48" s="54"/>
      <c r="J48" s="64">
        <v>27395</v>
      </c>
      <c r="K48" s="65">
        <v>8.1</v>
      </c>
    </row>
    <row r="49" spans="1:11" ht="13.5" customHeight="1" x14ac:dyDescent="0.25">
      <c r="A49" s="2"/>
      <c r="C49" s="53">
        <f t="shared" si="0"/>
        <v>27729</v>
      </c>
      <c r="D49" s="14">
        <f t="shared" si="1"/>
        <v>1975</v>
      </c>
      <c r="E49" s="38">
        <f t="shared" si="2"/>
        <v>8.199999999999999E-2</v>
      </c>
      <c r="F49" s="2">
        <v>0</v>
      </c>
      <c r="I49" s="54"/>
      <c r="J49" s="64">
        <v>27426</v>
      </c>
      <c r="K49" s="65">
        <v>8.1</v>
      </c>
    </row>
    <row r="50" spans="1:11" ht="13.5" customHeight="1" x14ac:dyDescent="0.25">
      <c r="A50" s="2"/>
      <c r="C50" s="53">
        <f t="shared" si="0"/>
        <v>27760</v>
      </c>
      <c r="D50" s="14">
        <f t="shared" si="1"/>
        <v>1976</v>
      </c>
      <c r="E50" s="38">
        <f t="shared" si="2"/>
        <v>7.9000000000000001E-2</v>
      </c>
      <c r="F50" s="2">
        <v>0</v>
      </c>
      <c r="I50" s="54"/>
      <c r="J50" s="64">
        <v>27454</v>
      </c>
      <c r="K50" s="65">
        <v>8.6</v>
      </c>
    </row>
    <row r="51" spans="1:11" ht="13.5" customHeight="1" x14ac:dyDescent="0.25">
      <c r="A51" s="2"/>
      <c r="C51" s="53">
        <f t="shared" si="0"/>
        <v>27791</v>
      </c>
      <c r="D51" s="14">
        <f t="shared" si="1"/>
        <v>1976</v>
      </c>
      <c r="E51" s="38">
        <f t="shared" si="2"/>
        <v>7.6999999999999999E-2</v>
      </c>
      <c r="F51" s="2">
        <v>0</v>
      </c>
      <c r="I51" s="54"/>
      <c r="J51" s="64">
        <v>27485</v>
      </c>
      <c r="K51" s="65">
        <v>8.8000000000000007</v>
      </c>
    </row>
    <row r="52" spans="1:11" ht="13.5" customHeight="1" x14ac:dyDescent="0.25">
      <c r="A52" s="2"/>
      <c r="C52" s="53">
        <f t="shared" si="0"/>
        <v>27820</v>
      </c>
      <c r="D52" s="14">
        <f t="shared" si="1"/>
        <v>1976</v>
      </c>
      <c r="E52" s="38">
        <f t="shared" si="2"/>
        <v>7.5999999999999998E-2</v>
      </c>
      <c r="F52" s="2">
        <v>0</v>
      </c>
      <c r="I52" s="54"/>
      <c r="J52" s="64">
        <v>27515</v>
      </c>
      <c r="K52" s="65">
        <v>9</v>
      </c>
    </row>
    <row r="53" spans="1:11" ht="13.5" customHeight="1" x14ac:dyDescent="0.25">
      <c r="A53" s="2"/>
      <c r="C53" s="53">
        <f t="shared" si="0"/>
        <v>27851</v>
      </c>
      <c r="D53" s="14">
        <f t="shared" si="1"/>
        <v>1976</v>
      </c>
      <c r="E53" s="38">
        <f t="shared" si="2"/>
        <v>7.6999999999999999E-2</v>
      </c>
      <c r="F53" s="2">
        <v>0</v>
      </c>
      <c r="I53" s="54"/>
      <c r="J53" s="64">
        <v>27546</v>
      </c>
      <c r="K53" s="65">
        <v>8.8000000000000007</v>
      </c>
    </row>
    <row r="54" spans="1:11" ht="13.5" customHeight="1" x14ac:dyDescent="0.25">
      <c r="A54" s="2"/>
      <c r="C54" s="53">
        <f t="shared" si="0"/>
        <v>27881</v>
      </c>
      <c r="D54" s="14">
        <f t="shared" si="1"/>
        <v>1976</v>
      </c>
      <c r="E54" s="38">
        <f t="shared" si="2"/>
        <v>7.400000000000001E-2</v>
      </c>
      <c r="F54" s="2">
        <v>0</v>
      </c>
      <c r="I54" s="54"/>
      <c r="J54" s="64">
        <v>27576</v>
      </c>
      <c r="K54" s="65">
        <v>8.6</v>
      </c>
    </row>
    <row r="55" spans="1:11" ht="13.5" customHeight="1" x14ac:dyDescent="0.25">
      <c r="A55" s="2"/>
      <c r="C55" s="53">
        <f t="shared" si="0"/>
        <v>27912</v>
      </c>
      <c r="D55" s="14">
        <f t="shared" si="1"/>
        <v>1976</v>
      </c>
      <c r="E55" s="38">
        <f t="shared" si="2"/>
        <v>7.5999999999999998E-2</v>
      </c>
      <c r="F55" s="2">
        <v>0</v>
      </c>
      <c r="I55" s="54"/>
      <c r="J55" s="64">
        <v>27607</v>
      </c>
      <c r="K55" s="65">
        <v>8.4</v>
      </c>
    </row>
    <row r="56" spans="1:11" ht="13.5" customHeight="1" x14ac:dyDescent="0.25">
      <c r="A56" s="2"/>
      <c r="C56" s="53">
        <f t="shared" si="0"/>
        <v>27942</v>
      </c>
      <c r="D56" s="14">
        <f t="shared" si="1"/>
        <v>1976</v>
      </c>
      <c r="E56" s="38">
        <f t="shared" si="2"/>
        <v>7.8E-2</v>
      </c>
      <c r="F56" s="2">
        <v>0</v>
      </c>
      <c r="I56" s="54"/>
      <c r="J56" s="64">
        <v>27638</v>
      </c>
      <c r="K56" s="65">
        <v>8.4</v>
      </c>
    </row>
    <row r="57" spans="1:11" ht="13.5" customHeight="1" x14ac:dyDescent="0.25">
      <c r="A57" s="2"/>
      <c r="C57" s="53">
        <f t="shared" si="0"/>
        <v>27973</v>
      </c>
      <c r="D57" s="14">
        <f t="shared" si="1"/>
        <v>1976</v>
      </c>
      <c r="E57" s="38">
        <f t="shared" si="2"/>
        <v>7.8E-2</v>
      </c>
      <c r="F57" s="2">
        <v>0</v>
      </c>
      <c r="I57" s="54"/>
      <c r="J57" s="64">
        <v>27668</v>
      </c>
      <c r="K57" s="65">
        <v>8.4</v>
      </c>
    </row>
    <row r="58" spans="1:11" ht="13.5" customHeight="1" x14ac:dyDescent="0.25">
      <c r="A58" s="2"/>
      <c r="C58" s="53">
        <f t="shared" si="0"/>
        <v>28004</v>
      </c>
      <c r="D58" s="14">
        <f t="shared" si="1"/>
        <v>1976</v>
      </c>
      <c r="E58" s="38">
        <f t="shared" si="2"/>
        <v>7.5999999999999998E-2</v>
      </c>
      <c r="F58" s="2">
        <v>0</v>
      </c>
      <c r="I58" s="54"/>
      <c r="J58" s="64">
        <v>27699</v>
      </c>
      <c r="K58" s="65">
        <v>8.3000000000000007</v>
      </c>
    </row>
    <row r="59" spans="1:11" ht="13.5" customHeight="1" x14ac:dyDescent="0.25">
      <c r="A59" s="2"/>
      <c r="C59" s="53">
        <f t="shared" si="0"/>
        <v>28034</v>
      </c>
      <c r="D59" s="14">
        <f t="shared" si="1"/>
        <v>1976</v>
      </c>
      <c r="E59" s="38">
        <f t="shared" si="2"/>
        <v>7.6999999999999999E-2</v>
      </c>
      <c r="F59" s="2">
        <v>0</v>
      </c>
      <c r="I59" s="54"/>
      <c r="J59" s="64">
        <v>27729</v>
      </c>
      <c r="K59" s="65">
        <v>8.1999999999999993</v>
      </c>
    </row>
    <row r="60" spans="1:11" ht="13.5" customHeight="1" x14ac:dyDescent="0.25">
      <c r="A60" s="2"/>
      <c r="C60" s="53">
        <f t="shared" si="0"/>
        <v>28065</v>
      </c>
      <c r="D60" s="14">
        <f t="shared" si="1"/>
        <v>1976</v>
      </c>
      <c r="E60" s="38">
        <f t="shared" si="2"/>
        <v>7.8E-2</v>
      </c>
      <c r="F60" s="2">
        <v>0</v>
      </c>
      <c r="I60" s="54"/>
      <c r="J60" s="64">
        <v>27760</v>
      </c>
      <c r="K60" s="65">
        <v>7.9</v>
      </c>
    </row>
    <row r="61" spans="1:11" ht="13.5" customHeight="1" x14ac:dyDescent="0.25">
      <c r="A61" s="2"/>
      <c r="C61" s="53">
        <f t="shared" si="0"/>
        <v>28095</v>
      </c>
      <c r="D61" s="14">
        <f t="shared" si="1"/>
        <v>1976</v>
      </c>
      <c r="E61" s="38">
        <f t="shared" si="2"/>
        <v>7.8E-2</v>
      </c>
      <c r="F61" s="2">
        <v>0</v>
      </c>
      <c r="I61" s="54"/>
      <c r="J61" s="64">
        <v>27791</v>
      </c>
      <c r="K61" s="65">
        <v>7.7</v>
      </c>
    </row>
    <row r="62" spans="1:11" ht="13.5" customHeight="1" x14ac:dyDescent="0.25">
      <c r="A62" s="2"/>
      <c r="C62" s="53">
        <f t="shared" si="0"/>
        <v>28126</v>
      </c>
      <c r="D62" s="14">
        <f t="shared" si="1"/>
        <v>1977</v>
      </c>
      <c r="E62" s="38">
        <f t="shared" si="2"/>
        <v>7.4999999999999997E-2</v>
      </c>
      <c r="F62" s="2">
        <v>0</v>
      </c>
      <c r="I62" s="54"/>
      <c r="J62" s="64">
        <v>27820</v>
      </c>
      <c r="K62" s="65">
        <v>7.6</v>
      </c>
    </row>
    <row r="63" spans="1:11" ht="13.5" customHeight="1" x14ac:dyDescent="0.25">
      <c r="A63" s="2"/>
      <c r="C63" s="53">
        <f t="shared" si="0"/>
        <v>28157</v>
      </c>
      <c r="D63" s="14">
        <f t="shared" si="1"/>
        <v>1977</v>
      </c>
      <c r="E63" s="38">
        <f t="shared" si="2"/>
        <v>7.5999999999999998E-2</v>
      </c>
      <c r="F63" s="2">
        <v>0</v>
      </c>
      <c r="I63" s="54"/>
      <c r="J63" s="64">
        <v>27851</v>
      </c>
      <c r="K63" s="65">
        <v>7.7</v>
      </c>
    </row>
    <row r="64" spans="1:11" ht="13.5" customHeight="1" x14ac:dyDescent="0.25">
      <c r="A64" s="2"/>
      <c r="C64" s="53">
        <f t="shared" si="0"/>
        <v>28185</v>
      </c>
      <c r="D64" s="14">
        <f t="shared" si="1"/>
        <v>1977</v>
      </c>
      <c r="E64" s="38">
        <f t="shared" si="2"/>
        <v>7.400000000000001E-2</v>
      </c>
      <c r="F64" s="2">
        <v>0</v>
      </c>
      <c r="I64" s="54"/>
      <c r="J64" s="64">
        <v>27881</v>
      </c>
      <c r="K64" s="65">
        <v>7.4</v>
      </c>
    </row>
    <row r="65" spans="1:11" ht="13.5" customHeight="1" x14ac:dyDescent="0.25">
      <c r="A65" s="2"/>
      <c r="C65" s="53">
        <f t="shared" si="0"/>
        <v>28216</v>
      </c>
      <c r="D65" s="14">
        <f t="shared" si="1"/>
        <v>1977</v>
      </c>
      <c r="E65" s="38">
        <f t="shared" si="2"/>
        <v>7.2000000000000008E-2</v>
      </c>
      <c r="F65" s="2">
        <v>0</v>
      </c>
      <c r="I65" s="54"/>
      <c r="J65" s="64">
        <v>27912</v>
      </c>
      <c r="K65" s="65">
        <v>7.6</v>
      </c>
    </row>
    <row r="66" spans="1:11" ht="13.5" customHeight="1" x14ac:dyDescent="0.25">
      <c r="A66" s="2"/>
      <c r="C66" s="53">
        <f t="shared" ref="C66:C129" si="3">J76</f>
        <v>28246</v>
      </c>
      <c r="D66" s="14">
        <f t="shared" ref="D66:D129" si="4">YEAR(C66)</f>
        <v>1977</v>
      </c>
      <c r="E66" s="38">
        <f t="shared" ref="E66:E129" si="5">K76/100</f>
        <v>7.0000000000000007E-2</v>
      </c>
      <c r="F66" s="2">
        <v>0</v>
      </c>
      <c r="I66" s="54"/>
      <c r="J66" s="64">
        <v>27942</v>
      </c>
      <c r="K66" s="65">
        <v>7.8</v>
      </c>
    </row>
    <row r="67" spans="1:11" ht="13.5" customHeight="1" x14ac:dyDescent="0.25">
      <c r="A67" s="2"/>
      <c r="C67" s="53">
        <f t="shared" si="3"/>
        <v>28277</v>
      </c>
      <c r="D67" s="14">
        <f t="shared" si="4"/>
        <v>1977</v>
      </c>
      <c r="E67" s="38">
        <f t="shared" si="5"/>
        <v>7.2000000000000008E-2</v>
      </c>
      <c r="F67" s="2">
        <v>0</v>
      </c>
      <c r="I67" s="54"/>
      <c r="J67" s="64">
        <v>27973</v>
      </c>
      <c r="K67" s="65">
        <v>7.8</v>
      </c>
    </row>
    <row r="68" spans="1:11" ht="13.5" customHeight="1" x14ac:dyDescent="0.25">
      <c r="A68" s="2"/>
      <c r="C68" s="53">
        <f t="shared" si="3"/>
        <v>28307</v>
      </c>
      <c r="D68" s="14">
        <f t="shared" si="4"/>
        <v>1977</v>
      </c>
      <c r="E68" s="38">
        <f t="shared" si="5"/>
        <v>6.9000000000000006E-2</v>
      </c>
      <c r="F68" s="2">
        <v>0</v>
      </c>
      <c r="I68" s="54"/>
      <c r="J68" s="64">
        <v>28004</v>
      </c>
      <c r="K68" s="65">
        <v>7.6</v>
      </c>
    </row>
    <row r="69" spans="1:11" ht="13.5" customHeight="1" x14ac:dyDescent="0.25">
      <c r="A69" s="2"/>
      <c r="C69" s="53">
        <f t="shared" si="3"/>
        <v>28338</v>
      </c>
      <c r="D69" s="14">
        <f t="shared" si="4"/>
        <v>1977</v>
      </c>
      <c r="E69" s="38">
        <f t="shared" si="5"/>
        <v>7.0000000000000007E-2</v>
      </c>
      <c r="F69" s="2">
        <v>0</v>
      </c>
      <c r="I69" s="54"/>
      <c r="J69" s="64">
        <v>28034</v>
      </c>
      <c r="K69" s="65">
        <v>7.7</v>
      </c>
    </row>
    <row r="70" spans="1:11" ht="13.5" customHeight="1" x14ac:dyDescent="0.25">
      <c r="A70" s="2"/>
      <c r="C70" s="53">
        <f t="shared" si="3"/>
        <v>28369</v>
      </c>
      <c r="D70" s="14">
        <f t="shared" si="4"/>
        <v>1977</v>
      </c>
      <c r="E70" s="38">
        <f t="shared" si="5"/>
        <v>6.8000000000000005E-2</v>
      </c>
      <c r="F70" s="2">
        <v>0</v>
      </c>
      <c r="I70" s="54"/>
      <c r="J70" s="64">
        <v>28065</v>
      </c>
      <c r="K70" s="65">
        <v>7.8</v>
      </c>
    </row>
    <row r="71" spans="1:11" ht="13.5" customHeight="1" x14ac:dyDescent="0.25">
      <c r="A71" s="2"/>
      <c r="C71" s="53">
        <f t="shared" si="3"/>
        <v>28399</v>
      </c>
      <c r="D71" s="14">
        <f t="shared" si="4"/>
        <v>1977</v>
      </c>
      <c r="E71" s="38">
        <f t="shared" si="5"/>
        <v>6.8000000000000005E-2</v>
      </c>
      <c r="F71" s="2">
        <v>0</v>
      </c>
      <c r="I71" s="54"/>
      <c r="J71" s="64">
        <v>28095</v>
      </c>
      <c r="K71" s="65">
        <v>7.8</v>
      </c>
    </row>
    <row r="72" spans="1:11" ht="13.5" customHeight="1" x14ac:dyDescent="0.25">
      <c r="A72" s="2"/>
      <c r="C72" s="53">
        <f t="shared" si="3"/>
        <v>28430</v>
      </c>
      <c r="D72" s="14">
        <f t="shared" si="4"/>
        <v>1977</v>
      </c>
      <c r="E72" s="38">
        <f t="shared" si="5"/>
        <v>6.8000000000000005E-2</v>
      </c>
      <c r="F72" s="2">
        <v>0</v>
      </c>
      <c r="I72" s="54"/>
      <c r="J72" s="64">
        <v>28126</v>
      </c>
      <c r="K72" s="65">
        <v>7.5</v>
      </c>
    </row>
    <row r="73" spans="1:11" ht="13.5" customHeight="1" x14ac:dyDescent="0.25">
      <c r="A73" s="2"/>
      <c r="C73" s="53">
        <f t="shared" si="3"/>
        <v>28460</v>
      </c>
      <c r="D73" s="14">
        <f t="shared" si="4"/>
        <v>1977</v>
      </c>
      <c r="E73" s="38">
        <f t="shared" si="5"/>
        <v>6.4000000000000001E-2</v>
      </c>
      <c r="F73" s="2">
        <v>0</v>
      </c>
      <c r="I73" s="54"/>
      <c r="J73" s="64">
        <v>28157</v>
      </c>
      <c r="K73" s="65">
        <v>7.6</v>
      </c>
    </row>
    <row r="74" spans="1:11" ht="13.5" customHeight="1" x14ac:dyDescent="0.25">
      <c r="A74" s="2"/>
      <c r="C74" s="53">
        <f t="shared" si="3"/>
        <v>28491</v>
      </c>
      <c r="D74" s="14">
        <f t="shared" si="4"/>
        <v>1978</v>
      </c>
      <c r="E74" s="38">
        <f t="shared" si="5"/>
        <v>6.4000000000000001E-2</v>
      </c>
      <c r="F74" s="2">
        <v>0</v>
      </c>
      <c r="I74" s="54"/>
      <c r="J74" s="64">
        <v>28185</v>
      </c>
      <c r="K74" s="65">
        <v>7.4</v>
      </c>
    </row>
    <row r="75" spans="1:11" ht="13.5" customHeight="1" x14ac:dyDescent="0.25">
      <c r="A75" s="2"/>
      <c r="C75" s="53">
        <f t="shared" si="3"/>
        <v>28522</v>
      </c>
      <c r="D75" s="14">
        <f t="shared" si="4"/>
        <v>1978</v>
      </c>
      <c r="E75" s="38">
        <f t="shared" si="5"/>
        <v>6.3E-2</v>
      </c>
      <c r="F75" s="2">
        <v>0</v>
      </c>
      <c r="I75" s="54"/>
      <c r="J75" s="64">
        <v>28216</v>
      </c>
      <c r="K75" s="65">
        <v>7.2</v>
      </c>
    </row>
    <row r="76" spans="1:11" ht="13.5" customHeight="1" x14ac:dyDescent="0.25">
      <c r="A76" s="2"/>
      <c r="C76" s="53">
        <f t="shared" si="3"/>
        <v>28550</v>
      </c>
      <c r="D76" s="14">
        <f t="shared" si="4"/>
        <v>1978</v>
      </c>
      <c r="E76" s="38">
        <f t="shared" si="5"/>
        <v>6.3E-2</v>
      </c>
      <c r="F76" s="2">
        <v>0</v>
      </c>
      <c r="I76" s="54"/>
      <c r="J76" s="64">
        <v>28246</v>
      </c>
      <c r="K76" s="65">
        <v>7</v>
      </c>
    </row>
    <row r="77" spans="1:11" ht="13.5" customHeight="1" x14ac:dyDescent="0.25">
      <c r="A77" s="2"/>
      <c r="C77" s="53">
        <f t="shared" si="3"/>
        <v>28581</v>
      </c>
      <c r="D77" s="14">
        <f t="shared" si="4"/>
        <v>1978</v>
      </c>
      <c r="E77" s="38">
        <f t="shared" si="5"/>
        <v>6.0999999999999999E-2</v>
      </c>
      <c r="F77" s="2">
        <v>0</v>
      </c>
      <c r="I77" s="54"/>
      <c r="J77" s="64">
        <v>28277</v>
      </c>
      <c r="K77" s="65">
        <v>7.2</v>
      </c>
    </row>
    <row r="78" spans="1:11" ht="13.5" customHeight="1" x14ac:dyDescent="0.25">
      <c r="A78" s="2"/>
      <c r="C78" s="53">
        <f t="shared" si="3"/>
        <v>28611</v>
      </c>
      <c r="D78" s="14">
        <f t="shared" si="4"/>
        <v>1978</v>
      </c>
      <c r="E78" s="38">
        <f t="shared" si="5"/>
        <v>0.06</v>
      </c>
      <c r="F78" s="2">
        <v>0</v>
      </c>
      <c r="I78" s="54"/>
      <c r="J78" s="64">
        <v>28307</v>
      </c>
      <c r="K78" s="65">
        <v>6.9</v>
      </c>
    </row>
    <row r="79" spans="1:11" ht="13.5" customHeight="1" x14ac:dyDescent="0.25">
      <c r="A79" s="2"/>
      <c r="C79" s="53">
        <f t="shared" si="3"/>
        <v>28642</v>
      </c>
      <c r="D79" s="14">
        <f t="shared" si="4"/>
        <v>1978</v>
      </c>
      <c r="E79" s="38">
        <f t="shared" si="5"/>
        <v>5.9000000000000004E-2</v>
      </c>
      <c r="F79" s="2">
        <v>0</v>
      </c>
      <c r="I79" s="54"/>
      <c r="J79" s="64">
        <v>28338</v>
      </c>
      <c r="K79" s="65">
        <v>7</v>
      </c>
    </row>
    <row r="80" spans="1:11" ht="13.5" customHeight="1" x14ac:dyDescent="0.25">
      <c r="A80" s="2"/>
      <c r="C80" s="53">
        <f t="shared" si="3"/>
        <v>28672</v>
      </c>
      <c r="D80" s="14">
        <f t="shared" si="4"/>
        <v>1978</v>
      </c>
      <c r="E80" s="38">
        <f t="shared" si="5"/>
        <v>6.2E-2</v>
      </c>
      <c r="F80" s="2">
        <v>0</v>
      </c>
      <c r="I80" s="54"/>
      <c r="J80" s="64">
        <v>28369</v>
      </c>
      <c r="K80" s="65">
        <v>6.8</v>
      </c>
    </row>
    <row r="81" spans="1:11" ht="13.5" customHeight="1" x14ac:dyDescent="0.25">
      <c r="A81" s="2"/>
      <c r="C81" s="53">
        <f t="shared" si="3"/>
        <v>28703</v>
      </c>
      <c r="D81" s="14">
        <f t="shared" si="4"/>
        <v>1978</v>
      </c>
      <c r="E81" s="38">
        <f t="shared" si="5"/>
        <v>5.9000000000000004E-2</v>
      </c>
      <c r="F81" s="2">
        <v>0</v>
      </c>
      <c r="I81" s="54"/>
      <c r="J81" s="64">
        <v>28399</v>
      </c>
      <c r="K81" s="65">
        <v>6.8</v>
      </c>
    </row>
    <row r="82" spans="1:11" ht="13.5" customHeight="1" x14ac:dyDescent="0.25">
      <c r="A82" s="2"/>
      <c r="C82" s="53">
        <f t="shared" si="3"/>
        <v>28734</v>
      </c>
      <c r="D82" s="14">
        <f t="shared" si="4"/>
        <v>1978</v>
      </c>
      <c r="E82" s="38">
        <f t="shared" si="5"/>
        <v>0.06</v>
      </c>
      <c r="F82" s="2">
        <v>0</v>
      </c>
      <c r="I82" s="54"/>
      <c r="J82" s="64">
        <v>28430</v>
      </c>
      <c r="K82" s="65">
        <v>6.8</v>
      </c>
    </row>
    <row r="83" spans="1:11" ht="13.5" customHeight="1" x14ac:dyDescent="0.25">
      <c r="A83" s="2"/>
      <c r="C83" s="53">
        <f t="shared" si="3"/>
        <v>28764</v>
      </c>
      <c r="D83" s="14">
        <f t="shared" si="4"/>
        <v>1978</v>
      </c>
      <c r="E83" s="38">
        <f t="shared" si="5"/>
        <v>5.7999999999999996E-2</v>
      </c>
      <c r="F83" s="2">
        <v>0</v>
      </c>
      <c r="I83" s="54"/>
      <c r="J83" s="64">
        <v>28460</v>
      </c>
      <c r="K83" s="65">
        <v>6.4</v>
      </c>
    </row>
    <row r="84" spans="1:11" ht="13.5" customHeight="1" x14ac:dyDescent="0.25">
      <c r="A84" s="2"/>
      <c r="C84" s="53">
        <f t="shared" si="3"/>
        <v>28795</v>
      </c>
      <c r="D84" s="14">
        <f t="shared" si="4"/>
        <v>1978</v>
      </c>
      <c r="E84" s="38">
        <f t="shared" si="5"/>
        <v>5.9000000000000004E-2</v>
      </c>
      <c r="F84" s="2">
        <v>0</v>
      </c>
      <c r="I84" s="54"/>
      <c r="J84" s="64">
        <v>28491</v>
      </c>
      <c r="K84" s="65">
        <v>6.4</v>
      </c>
    </row>
    <row r="85" spans="1:11" ht="13.5" customHeight="1" x14ac:dyDescent="0.25">
      <c r="A85" s="2"/>
      <c r="C85" s="53">
        <f t="shared" si="3"/>
        <v>28825</v>
      </c>
      <c r="D85" s="14">
        <f t="shared" si="4"/>
        <v>1978</v>
      </c>
      <c r="E85" s="38">
        <f t="shared" si="5"/>
        <v>0.06</v>
      </c>
      <c r="F85" s="2">
        <v>0</v>
      </c>
      <c r="I85" s="54"/>
      <c r="J85" s="64">
        <v>28522</v>
      </c>
      <c r="K85" s="65">
        <v>6.3</v>
      </c>
    </row>
    <row r="86" spans="1:11" ht="13.5" customHeight="1" x14ac:dyDescent="0.25">
      <c r="A86" s="2"/>
      <c r="C86" s="53">
        <f t="shared" si="3"/>
        <v>28856</v>
      </c>
      <c r="D86" s="14">
        <f t="shared" si="4"/>
        <v>1979</v>
      </c>
      <c r="E86" s="38">
        <f t="shared" si="5"/>
        <v>5.9000000000000004E-2</v>
      </c>
      <c r="F86" s="2">
        <v>0</v>
      </c>
      <c r="I86" s="54"/>
      <c r="J86" s="64">
        <v>28550</v>
      </c>
      <c r="K86" s="65">
        <v>6.3</v>
      </c>
    </row>
    <row r="87" spans="1:11" ht="13.5" customHeight="1" x14ac:dyDescent="0.25">
      <c r="A87" s="2"/>
      <c r="C87" s="53">
        <f t="shared" si="3"/>
        <v>28887</v>
      </c>
      <c r="D87" s="14">
        <f t="shared" si="4"/>
        <v>1979</v>
      </c>
      <c r="E87" s="38">
        <f t="shared" si="5"/>
        <v>5.9000000000000004E-2</v>
      </c>
      <c r="F87" s="2">
        <v>0</v>
      </c>
      <c r="I87" s="54"/>
      <c r="J87" s="64">
        <v>28581</v>
      </c>
      <c r="K87" s="65">
        <v>6.1</v>
      </c>
    </row>
    <row r="88" spans="1:11" ht="13.5" customHeight="1" x14ac:dyDescent="0.25">
      <c r="A88" s="2"/>
      <c r="C88" s="53">
        <f t="shared" si="3"/>
        <v>28915</v>
      </c>
      <c r="D88" s="14">
        <f t="shared" si="4"/>
        <v>1979</v>
      </c>
      <c r="E88" s="38">
        <f t="shared" si="5"/>
        <v>5.7999999999999996E-2</v>
      </c>
      <c r="F88" s="2">
        <v>0</v>
      </c>
      <c r="I88" s="54"/>
      <c r="J88" s="64">
        <v>28611</v>
      </c>
      <c r="K88" s="65">
        <v>6</v>
      </c>
    </row>
    <row r="89" spans="1:11" ht="13.5" customHeight="1" x14ac:dyDescent="0.25">
      <c r="A89" s="2"/>
      <c r="C89" s="53">
        <f t="shared" si="3"/>
        <v>28946</v>
      </c>
      <c r="D89" s="14">
        <f t="shared" si="4"/>
        <v>1979</v>
      </c>
      <c r="E89" s="38">
        <f t="shared" si="5"/>
        <v>5.7999999999999996E-2</v>
      </c>
      <c r="F89" s="2">
        <v>0</v>
      </c>
      <c r="I89" s="54"/>
      <c r="J89" s="64">
        <v>28642</v>
      </c>
      <c r="K89" s="65">
        <v>5.9</v>
      </c>
    </row>
    <row r="90" spans="1:11" ht="13.5" customHeight="1" x14ac:dyDescent="0.25">
      <c r="A90" s="2"/>
      <c r="C90" s="53">
        <f t="shared" si="3"/>
        <v>28976</v>
      </c>
      <c r="D90" s="14">
        <f t="shared" si="4"/>
        <v>1979</v>
      </c>
      <c r="E90" s="38">
        <f t="shared" si="5"/>
        <v>5.5999999999999994E-2</v>
      </c>
      <c r="F90" s="2">
        <v>0</v>
      </c>
      <c r="I90" s="54"/>
      <c r="J90" s="64">
        <v>28672</v>
      </c>
      <c r="K90" s="65">
        <v>6.2</v>
      </c>
    </row>
    <row r="91" spans="1:11" ht="13.5" customHeight="1" x14ac:dyDescent="0.25">
      <c r="A91" s="2"/>
      <c r="C91" s="53">
        <f t="shared" si="3"/>
        <v>29007</v>
      </c>
      <c r="D91" s="14">
        <f t="shared" si="4"/>
        <v>1979</v>
      </c>
      <c r="E91" s="38">
        <f t="shared" si="5"/>
        <v>5.7000000000000002E-2</v>
      </c>
      <c r="F91" s="2">
        <v>0</v>
      </c>
      <c r="I91" s="54"/>
      <c r="J91" s="64">
        <v>28703</v>
      </c>
      <c r="K91" s="65">
        <v>5.9</v>
      </c>
    </row>
    <row r="92" spans="1:11" ht="13.5" customHeight="1" x14ac:dyDescent="0.25">
      <c r="A92" s="2"/>
      <c r="C92" s="53">
        <f t="shared" si="3"/>
        <v>29037</v>
      </c>
      <c r="D92" s="14">
        <f t="shared" si="4"/>
        <v>1979</v>
      </c>
      <c r="E92" s="38">
        <f t="shared" si="5"/>
        <v>5.7000000000000002E-2</v>
      </c>
      <c r="F92" s="2">
        <v>0</v>
      </c>
      <c r="I92" s="54"/>
      <c r="J92" s="64">
        <v>28734</v>
      </c>
      <c r="K92" s="65">
        <v>6</v>
      </c>
    </row>
    <row r="93" spans="1:11" ht="13.5" customHeight="1" x14ac:dyDescent="0.25">
      <c r="A93" s="2"/>
      <c r="C93" s="53">
        <f t="shared" si="3"/>
        <v>29068</v>
      </c>
      <c r="D93" s="14">
        <f t="shared" si="4"/>
        <v>1979</v>
      </c>
      <c r="E93" s="38">
        <f t="shared" si="5"/>
        <v>0.06</v>
      </c>
      <c r="F93" s="2">
        <v>0</v>
      </c>
      <c r="I93" s="54"/>
      <c r="J93" s="64">
        <v>28764</v>
      </c>
      <c r="K93" s="65">
        <v>5.8</v>
      </c>
    </row>
    <row r="94" spans="1:11" ht="13.5" customHeight="1" x14ac:dyDescent="0.25">
      <c r="A94" s="2"/>
      <c r="C94" s="53">
        <f t="shared" si="3"/>
        <v>29099</v>
      </c>
      <c r="D94" s="14">
        <f t="shared" si="4"/>
        <v>1979</v>
      </c>
      <c r="E94" s="38">
        <f t="shared" si="5"/>
        <v>5.9000000000000004E-2</v>
      </c>
      <c r="F94" s="2">
        <v>0</v>
      </c>
      <c r="I94" s="54"/>
      <c r="J94" s="64">
        <v>28795</v>
      </c>
      <c r="K94" s="65">
        <v>5.9</v>
      </c>
    </row>
    <row r="95" spans="1:11" ht="13.5" customHeight="1" x14ac:dyDescent="0.25">
      <c r="A95" s="2"/>
      <c r="C95" s="53">
        <f t="shared" si="3"/>
        <v>29129</v>
      </c>
      <c r="D95" s="14">
        <f t="shared" si="4"/>
        <v>1979</v>
      </c>
      <c r="E95" s="38">
        <f t="shared" si="5"/>
        <v>0.06</v>
      </c>
      <c r="F95" s="2">
        <v>0</v>
      </c>
      <c r="I95" s="54"/>
      <c r="J95" s="64">
        <v>28825</v>
      </c>
      <c r="K95" s="65">
        <v>6</v>
      </c>
    </row>
    <row r="96" spans="1:11" ht="13.5" customHeight="1" x14ac:dyDescent="0.25">
      <c r="A96" s="2"/>
      <c r="C96" s="53">
        <f t="shared" si="3"/>
        <v>29160</v>
      </c>
      <c r="D96" s="14">
        <f t="shared" si="4"/>
        <v>1979</v>
      </c>
      <c r="E96" s="38">
        <f t="shared" si="5"/>
        <v>5.9000000000000004E-2</v>
      </c>
      <c r="F96" s="2">
        <v>0</v>
      </c>
      <c r="I96" s="54"/>
      <c r="J96" s="64">
        <v>28856</v>
      </c>
      <c r="K96" s="65">
        <v>5.9</v>
      </c>
    </row>
    <row r="97" spans="1:11" ht="13.5" customHeight="1" x14ac:dyDescent="0.25">
      <c r="A97" s="2"/>
      <c r="C97" s="53">
        <f t="shared" si="3"/>
        <v>29190</v>
      </c>
      <c r="D97" s="14">
        <f t="shared" si="4"/>
        <v>1979</v>
      </c>
      <c r="E97" s="38">
        <f t="shared" si="5"/>
        <v>0.06</v>
      </c>
      <c r="F97" s="2">
        <v>0</v>
      </c>
      <c r="I97" s="54"/>
      <c r="J97" s="64">
        <v>28887</v>
      </c>
      <c r="K97" s="65">
        <v>5.9</v>
      </c>
    </row>
    <row r="98" spans="1:11" ht="13.5" customHeight="1" x14ac:dyDescent="0.25">
      <c r="A98" s="2"/>
      <c r="C98" s="53">
        <f t="shared" si="3"/>
        <v>29221</v>
      </c>
      <c r="D98" s="14">
        <f t="shared" si="4"/>
        <v>1980</v>
      </c>
      <c r="E98" s="38">
        <f t="shared" si="5"/>
        <v>6.3E-2</v>
      </c>
      <c r="F98" s="2">
        <v>0</v>
      </c>
      <c r="I98" s="54"/>
      <c r="J98" s="64">
        <v>28915</v>
      </c>
      <c r="K98" s="65">
        <v>5.8</v>
      </c>
    </row>
    <row r="99" spans="1:11" ht="13.5" customHeight="1" x14ac:dyDescent="0.25">
      <c r="A99" s="2"/>
      <c r="C99" s="53">
        <f t="shared" si="3"/>
        <v>29252</v>
      </c>
      <c r="D99" s="14">
        <f t="shared" si="4"/>
        <v>1980</v>
      </c>
      <c r="E99" s="38">
        <f t="shared" si="5"/>
        <v>6.3E-2</v>
      </c>
      <c r="F99" s="2">
        <v>0</v>
      </c>
      <c r="I99" s="54"/>
      <c r="J99" s="64">
        <v>28946</v>
      </c>
      <c r="K99" s="65">
        <v>5.8</v>
      </c>
    </row>
    <row r="100" spans="1:11" ht="13.5" customHeight="1" x14ac:dyDescent="0.25">
      <c r="A100" s="2"/>
      <c r="C100" s="53">
        <f t="shared" si="3"/>
        <v>29281</v>
      </c>
      <c r="D100" s="14">
        <f t="shared" si="4"/>
        <v>1980</v>
      </c>
      <c r="E100" s="38">
        <f t="shared" si="5"/>
        <v>6.3E-2</v>
      </c>
      <c r="F100" s="2">
        <v>0</v>
      </c>
      <c r="I100" s="54"/>
      <c r="J100" s="64">
        <v>28976</v>
      </c>
      <c r="K100" s="65">
        <v>5.6</v>
      </c>
    </row>
    <row r="101" spans="1:11" ht="13.5" customHeight="1" x14ac:dyDescent="0.25">
      <c r="A101" s="2"/>
      <c r="C101" s="53">
        <f t="shared" si="3"/>
        <v>29312</v>
      </c>
      <c r="D101" s="14">
        <f t="shared" si="4"/>
        <v>1980</v>
      </c>
      <c r="E101" s="38">
        <f t="shared" si="5"/>
        <v>6.9000000000000006E-2</v>
      </c>
      <c r="F101" s="2">
        <v>0</v>
      </c>
      <c r="I101" s="54"/>
      <c r="J101" s="64">
        <v>29007</v>
      </c>
      <c r="K101" s="65">
        <v>5.7</v>
      </c>
    </row>
    <row r="102" spans="1:11" ht="13.5" customHeight="1" x14ac:dyDescent="0.25">
      <c r="A102" s="2"/>
      <c r="C102" s="53">
        <f t="shared" si="3"/>
        <v>29342</v>
      </c>
      <c r="D102" s="14">
        <f t="shared" si="4"/>
        <v>1980</v>
      </c>
      <c r="E102" s="38">
        <f t="shared" si="5"/>
        <v>7.4999999999999997E-2</v>
      </c>
      <c r="F102" s="2">
        <v>0</v>
      </c>
      <c r="I102" s="54"/>
      <c r="J102" s="64">
        <v>29037</v>
      </c>
      <c r="K102" s="65">
        <v>5.7</v>
      </c>
    </row>
    <row r="103" spans="1:11" ht="13.5" customHeight="1" x14ac:dyDescent="0.25">
      <c r="A103" s="2"/>
      <c r="C103" s="53">
        <f t="shared" si="3"/>
        <v>29373</v>
      </c>
      <c r="D103" s="14">
        <f t="shared" si="4"/>
        <v>1980</v>
      </c>
      <c r="E103" s="38">
        <f t="shared" si="5"/>
        <v>7.5999999999999998E-2</v>
      </c>
      <c r="F103" s="2">
        <v>0</v>
      </c>
      <c r="I103" s="54"/>
      <c r="J103" s="64">
        <v>29068</v>
      </c>
      <c r="K103" s="65">
        <v>6</v>
      </c>
    </row>
    <row r="104" spans="1:11" ht="13.5" customHeight="1" x14ac:dyDescent="0.25">
      <c r="A104" s="2"/>
      <c r="C104" s="53">
        <f t="shared" si="3"/>
        <v>29403</v>
      </c>
      <c r="D104" s="14">
        <f t="shared" si="4"/>
        <v>1980</v>
      </c>
      <c r="E104" s="38">
        <f t="shared" si="5"/>
        <v>7.8E-2</v>
      </c>
      <c r="F104" s="2">
        <v>0</v>
      </c>
      <c r="I104" s="54"/>
      <c r="J104" s="64">
        <v>29099</v>
      </c>
      <c r="K104" s="65">
        <v>5.9</v>
      </c>
    </row>
    <row r="105" spans="1:11" ht="13.5" customHeight="1" x14ac:dyDescent="0.25">
      <c r="A105" s="2"/>
      <c r="C105" s="53">
        <f t="shared" si="3"/>
        <v>29434</v>
      </c>
      <c r="D105" s="14">
        <f t="shared" si="4"/>
        <v>1980</v>
      </c>
      <c r="E105" s="38">
        <f t="shared" si="5"/>
        <v>7.6999999999999999E-2</v>
      </c>
      <c r="F105" s="2">
        <v>0</v>
      </c>
      <c r="I105" s="54"/>
      <c r="J105" s="64">
        <v>29129</v>
      </c>
      <c r="K105" s="65">
        <v>6</v>
      </c>
    </row>
    <row r="106" spans="1:11" ht="13.5" customHeight="1" x14ac:dyDescent="0.25">
      <c r="A106" s="2"/>
      <c r="C106" s="53">
        <f t="shared" si="3"/>
        <v>29465</v>
      </c>
      <c r="D106" s="14">
        <f t="shared" si="4"/>
        <v>1980</v>
      </c>
      <c r="E106" s="38">
        <f t="shared" si="5"/>
        <v>7.4999999999999997E-2</v>
      </c>
      <c r="F106" s="2">
        <v>0</v>
      </c>
      <c r="I106" s="54"/>
      <c r="J106" s="64">
        <v>29160</v>
      </c>
      <c r="K106" s="65">
        <v>5.9</v>
      </c>
    </row>
    <row r="107" spans="1:11" ht="13.5" customHeight="1" x14ac:dyDescent="0.25">
      <c r="A107" s="2"/>
      <c r="C107" s="53">
        <f t="shared" si="3"/>
        <v>29495</v>
      </c>
      <c r="D107" s="14">
        <f t="shared" si="4"/>
        <v>1980</v>
      </c>
      <c r="E107" s="38">
        <f t="shared" si="5"/>
        <v>7.4999999999999997E-2</v>
      </c>
      <c r="F107" s="2">
        <v>0</v>
      </c>
      <c r="I107" s="54"/>
      <c r="J107" s="64">
        <v>29190</v>
      </c>
      <c r="K107" s="65">
        <v>6</v>
      </c>
    </row>
    <row r="108" spans="1:11" ht="13.5" customHeight="1" x14ac:dyDescent="0.25">
      <c r="A108" s="2"/>
      <c r="C108" s="53">
        <f t="shared" si="3"/>
        <v>29526</v>
      </c>
      <c r="D108" s="14">
        <f t="shared" si="4"/>
        <v>1980</v>
      </c>
      <c r="E108" s="38">
        <f t="shared" si="5"/>
        <v>7.4999999999999997E-2</v>
      </c>
      <c r="F108" s="2">
        <v>0</v>
      </c>
      <c r="I108" s="54"/>
      <c r="J108" s="64">
        <v>29221</v>
      </c>
      <c r="K108" s="65">
        <v>6.3</v>
      </c>
    </row>
    <row r="109" spans="1:11" ht="13.5" customHeight="1" x14ac:dyDescent="0.25">
      <c r="A109" s="2"/>
      <c r="C109" s="53">
        <f t="shared" si="3"/>
        <v>29556</v>
      </c>
      <c r="D109" s="14">
        <f t="shared" si="4"/>
        <v>1980</v>
      </c>
      <c r="E109" s="38">
        <f t="shared" si="5"/>
        <v>7.2000000000000008E-2</v>
      </c>
      <c r="F109" s="2">
        <v>0</v>
      </c>
      <c r="I109" s="54"/>
      <c r="J109" s="64">
        <v>29252</v>
      </c>
      <c r="K109" s="65">
        <v>6.3</v>
      </c>
    </row>
    <row r="110" spans="1:11" ht="13.5" customHeight="1" x14ac:dyDescent="0.25">
      <c r="A110" s="2"/>
      <c r="C110" s="53">
        <f t="shared" si="3"/>
        <v>29587</v>
      </c>
      <c r="D110" s="14">
        <f t="shared" si="4"/>
        <v>1981</v>
      </c>
      <c r="E110" s="38">
        <f t="shared" si="5"/>
        <v>7.4999999999999997E-2</v>
      </c>
      <c r="F110" s="2">
        <v>0</v>
      </c>
      <c r="I110" s="54"/>
      <c r="J110" s="64">
        <v>29281</v>
      </c>
      <c r="K110" s="65">
        <v>6.3</v>
      </c>
    </row>
    <row r="111" spans="1:11" ht="13.5" customHeight="1" x14ac:dyDescent="0.25">
      <c r="A111" s="2"/>
      <c r="C111" s="53">
        <f t="shared" si="3"/>
        <v>29618</v>
      </c>
      <c r="D111" s="14">
        <f t="shared" si="4"/>
        <v>1981</v>
      </c>
      <c r="E111" s="38">
        <f t="shared" si="5"/>
        <v>7.400000000000001E-2</v>
      </c>
      <c r="F111" s="2">
        <v>0</v>
      </c>
      <c r="I111" s="54"/>
      <c r="J111" s="64">
        <v>29312</v>
      </c>
      <c r="K111" s="65">
        <v>6.9</v>
      </c>
    </row>
    <row r="112" spans="1:11" ht="13.5" customHeight="1" x14ac:dyDescent="0.25">
      <c r="A112" s="2"/>
      <c r="C112" s="53">
        <f t="shared" si="3"/>
        <v>29646</v>
      </c>
      <c r="D112" s="14">
        <f t="shared" si="4"/>
        <v>1981</v>
      </c>
      <c r="E112" s="38">
        <f t="shared" si="5"/>
        <v>7.400000000000001E-2</v>
      </c>
      <c r="F112" s="2">
        <v>0</v>
      </c>
      <c r="I112" s="54"/>
      <c r="J112" s="64">
        <v>29342</v>
      </c>
      <c r="K112" s="65">
        <v>7.5</v>
      </c>
    </row>
    <row r="113" spans="1:11" ht="13.5" customHeight="1" x14ac:dyDescent="0.25">
      <c r="A113" s="2"/>
      <c r="C113" s="53">
        <f t="shared" si="3"/>
        <v>29677</v>
      </c>
      <c r="D113" s="14">
        <f t="shared" si="4"/>
        <v>1981</v>
      </c>
      <c r="E113" s="38">
        <f t="shared" si="5"/>
        <v>7.2000000000000008E-2</v>
      </c>
      <c r="F113" s="2">
        <v>0</v>
      </c>
      <c r="I113" s="54"/>
      <c r="J113" s="64">
        <v>29373</v>
      </c>
      <c r="K113" s="65">
        <v>7.6</v>
      </c>
    </row>
    <row r="114" spans="1:11" ht="13.5" customHeight="1" x14ac:dyDescent="0.25">
      <c r="A114" s="2"/>
      <c r="C114" s="53">
        <f t="shared" si="3"/>
        <v>29707</v>
      </c>
      <c r="D114" s="14">
        <f t="shared" si="4"/>
        <v>1981</v>
      </c>
      <c r="E114" s="38">
        <f t="shared" si="5"/>
        <v>7.4999999999999997E-2</v>
      </c>
      <c r="F114" s="2">
        <v>0</v>
      </c>
      <c r="I114" s="54"/>
      <c r="J114" s="64">
        <v>29403</v>
      </c>
      <c r="K114" s="65">
        <v>7.8</v>
      </c>
    </row>
    <row r="115" spans="1:11" ht="13.5" customHeight="1" x14ac:dyDescent="0.25">
      <c r="A115" s="2"/>
      <c r="C115" s="53">
        <f t="shared" si="3"/>
        <v>29738</v>
      </c>
      <c r="D115" s="14">
        <f t="shared" si="4"/>
        <v>1981</v>
      </c>
      <c r="E115" s="38">
        <f t="shared" si="5"/>
        <v>7.4999999999999997E-2</v>
      </c>
      <c r="F115" s="2">
        <v>0</v>
      </c>
      <c r="I115" s="54"/>
      <c r="J115" s="64">
        <v>29434</v>
      </c>
      <c r="K115" s="65">
        <v>7.7</v>
      </c>
    </row>
    <row r="116" spans="1:11" ht="13.5" customHeight="1" x14ac:dyDescent="0.25">
      <c r="A116" s="2"/>
      <c r="C116" s="53">
        <f t="shared" si="3"/>
        <v>29768</v>
      </c>
      <c r="D116" s="14">
        <f t="shared" si="4"/>
        <v>1981</v>
      </c>
      <c r="E116" s="38">
        <f t="shared" si="5"/>
        <v>7.2000000000000008E-2</v>
      </c>
      <c r="F116" s="2">
        <v>0</v>
      </c>
      <c r="I116" s="54"/>
      <c r="J116" s="64">
        <v>29465</v>
      </c>
      <c r="K116" s="65">
        <v>7.5</v>
      </c>
    </row>
    <row r="117" spans="1:11" ht="13.5" customHeight="1" x14ac:dyDescent="0.25">
      <c r="A117" s="2"/>
      <c r="C117" s="53">
        <f t="shared" si="3"/>
        <v>29799</v>
      </c>
      <c r="D117" s="14">
        <f t="shared" si="4"/>
        <v>1981</v>
      </c>
      <c r="E117" s="38">
        <f t="shared" si="5"/>
        <v>7.400000000000001E-2</v>
      </c>
      <c r="F117" s="2">
        <v>0</v>
      </c>
      <c r="I117" s="54"/>
      <c r="J117" s="64">
        <v>29495</v>
      </c>
      <c r="K117" s="65">
        <v>7.5</v>
      </c>
    </row>
    <row r="118" spans="1:11" ht="13.5" customHeight="1" x14ac:dyDescent="0.25">
      <c r="A118" s="2"/>
      <c r="C118" s="53">
        <f t="shared" si="3"/>
        <v>29830</v>
      </c>
      <c r="D118" s="14">
        <f t="shared" si="4"/>
        <v>1981</v>
      </c>
      <c r="E118" s="38">
        <f t="shared" si="5"/>
        <v>7.5999999999999998E-2</v>
      </c>
      <c r="F118" s="2">
        <v>0</v>
      </c>
      <c r="I118" s="54"/>
      <c r="J118" s="64">
        <v>29526</v>
      </c>
      <c r="K118" s="65">
        <v>7.5</v>
      </c>
    </row>
    <row r="119" spans="1:11" ht="13.5" customHeight="1" x14ac:dyDescent="0.25">
      <c r="A119" s="2"/>
      <c r="C119" s="53">
        <f t="shared" si="3"/>
        <v>29860</v>
      </c>
      <c r="D119" s="14">
        <f t="shared" si="4"/>
        <v>1981</v>
      </c>
      <c r="E119" s="38">
        <f t="shared" si="5"/>
        <v>7.9000000000000001E-2</v>
      </c>
      <c r="F119" s="2">
        <v>0</v>
      </c>
      <c r="I119" s="54"/>
      <c r="J119" s="64">
        <v>29556</v>
      </c>
      <c r="K119" s="65">
        <v>7.2</v>
      </c>
    </row>
    <row r="120" spans="1:11" ht="13.5" customHeight="1" x14ac:dyDescent="0.25">
      <c r="A120" s="2"/>
      <c r="C120" s="53">
        <f t="shared" si="3"/>
        <v>29891</v>
      </c>
      <c r="D120" s="14">
        <f t="shared" si="4"/>
        <v>1981</v>
      </c>
      <c r="E120" s="38">
        <f t="shared" si="5"/>
        <v>8.3000000000000004E-2</v>
      </c>
      <c r="F120" s="2">
        <v>0</v>
      </c>
      <c r="I120" s="54"/>
      <c r="J120" s="64">
        <v>29587</v>
      </c>
      <c r="K120" s="65">
        <v>7.5</v>
      </c>
    </row>
    <row r="121" spans="1:11" ht="13.5" customHeight="1" x14ac:dyDescent="0.25">
      <c r="A121" s="2"/>
      <c r="C121" s="53">
        <f t="shared" si="3"/>
        <v>29921</v>
      </c>
      <c r="D121" s="14">
        <f t="shared" si="4"/>
        <v>1981</v>
      </c>
      <c r="E121" s="38">
        <f t="shared" si="5"/>
        <v>8.5000000000000006E-2</v>
      </c>
      <c r="F121" s="2">
        <v>0</v>
      </c>
      <c r="I121" s="54"/>
      <c r="J121" s="64">
        <v>29618</v>
      </c>
      <c r="K121" s="65">
        <v>7.4</v>
      </c>
    </row>
    <row r="122" spans="1:11" ht="13.5" customHeight="1" x14ac:dyDescent="0.25">
      <c r="A122" s="2"/>
      <c r="C122" s="53">
        <f t="shared" si="3"/>
        <v>29952</v>
      </c>
      <c r="D122" s="14">
        <f t="shared" si="4"/>
        <v>1982</v>
      </c>
      <c r="E122" s="38">
        <f t="shared" si="5"/>
        <v>8.5999999999999993E-2</v>
      </c>
      <c r="F122" s="2">
        <v>0</v>
      </c>
      <c r="I122" s="54"/>
      <c r="J122" s="64">
        <v>29646</v>
      </c>
      <c r="K122" s="65">
        <v>7.4</v>
      </c>
    </row>
    <row r="123" spans="1:11" ht="13.5" customHeight="1" x14ac:dyDescent="0.25">
      <c r="A123" s="2"/>
      <c r="C123" s="53">
        <f t="shared" si="3"/>
        <v>29983</v>
      </c>
      <c r="D123" s="14">
        <f t="shared" si="4"/>
        <v>1982</v>
      </c>
      <c r="E123" s="38">
        <f t="shared" si="5"/>
        <v>8.900000000000001E-2</v>
      </c>
      <c r="F123" s="2">
        <v>0</v>
      </c>
      <c r="I123" s="54"/>
      <c r="J123" s="64">
        <v>29677</v>
      </c>
      <c r="K123" s="65">
        <v>7.2</v>
      </c>
    </row>
    <row r="124" spans="1:11" ht="13.5" customHeight="1" x14ac:dyDescent="0.25">
      <c r="A124" s="2"/>
      <c r="C124" s="53">
        <f t="shared" si="3"/>
        <v>30011</v>
      </c>
      <c r="D124" s="14">
        <f t="shared" si="4"/>
        <v>1982</v>
      </c>
      <c r="E124" s="38">
        <f t="shared" si="5"/>
        <v>0.09</v>
      </c>
      <c r="F124" s="2">
        <v>0</v>
      </c>
      <c r="I124" s="54"/>
      <c r="J124" s="64">
        <v>29707</v>
      </c>
      <c r="K124" s="65">
        <v>7.5</v>
      </c>
    </row>
    <row r="125" spans="1:11" ht="13.5" customHeight="1" x14ac:dyDescent="0.25">
      <c r="A125" s="2"/>
      <c r="C125" s="53">
        <f t="shared" si="3"/>
        <v>30042</v>
      </c>
      <c r="D125" s="14">
        <f t="shared" si="4"/>
        <v>1982</v>
      </c>
      <c r="E125" s="38">
        <f t="shared" si="5"/>
        <v>9.3000000000000013E-2</v>
      </c>
      <c r="F125" s="2">
        <v>0</v>
      </c>
      <c r="I125" s="54"/>
      <c r="J125" s="64">
        <v>29738</v>
      </c>
      <c r="K125" s="65">
        <v>7.5</v>
      </c>
    </row>
    <row r="126" spans="1:11" ht="13.5" customHeight="1" x14ac:dyDescent="0.25">
      <c r="A126" s="2"/>
      <c r="C126" s="53">
        <f t="shared" si="3"/>
        <v>30072</v>
      </c>
      <c r="D126" s="14">
        <f t="shared" si="4"/>
        <v>1982</v>
      </c>
      <c r="E126" s="38">
        <f t="shared" si="5"/>
        <v>9.4E-2</v>
      </c>
      <c r="F126" s="2">
        <v>0</v>
      </c>
      <c r="I126" s="54"/>
      <c r="J126" s="64">
        <v>29768</v>
      </c>
      <c r="K126" s="65">
        <v>7.2</v>
      </c>
    </row>
    <row r="127" spans="1:11" ht="13.5" customHeight="1" x14ac:dyDescent="0.25">
      <c r="A127" s="2"/>
      <c r="C127" s="53">
        <f t="shared" si="3"/>
        <v>30103</v>
      </c>
      <c r="D127" s="14">
        <f t="shared" si="4"/>
        <v>1982</v>
      </c>
      <c r="E127" s="38">
        <f t="shared" si="5"/>
        <v>9.6000000000000002E-2</v>
      </c>
      <c r="F127" s="2">
        <v>0</v>
      </c>
      <c r="I127" s="54"/>
      <c r="J127" s="64">
        <v>29799</v>
      </c>
      <c r="K127" s="65">
        <v>7.4</v>
      </c>
    </row>
    <row r="128" spans="1:11" ht="13.5" customHeight="1" x14ac:dyDescent="0.25">
      <c r="A128" s="2"/>
      <c r="C128" s="53">
        <f t="shared" si="3"/>
        <v>30133</v>
      </c>
      <c r="D128" s="14">
        <f t="shared" si="4"/>
        <v>1982</v>
      </c>
      <c r="E128" s="38">
        <f t="shared" si="5"/>
        <v>9.8000000000000004E-2</v>
      </c>
      <c r="F128" s="2">
        <v>0</v>
      </c>
      <c r="I128" s="54"/>
      <c r="J128" s="64">
        <v>29830</v>
      </c>
      <c r="K128" s="65">
        <v>7.6</v>
      </c>
    </row>
    <row r="129" spans="1:11" ht="13.5" customHeight="1" x14ac:dyDescent="0.25">
      <c r="A129" s="2"/>
      <c r="C129" s="53">
        <f t="shared" si="3"/>
        <v>30164</v>
      </c>
      <c r="D129" s="14">
        <f t="shared" si="4"/>
        <v>1982</v>
      </c>
      <c r="E129" s="38">
        <f t="shared" si="5"/>
        <v>9.8000000000000004E-2</v>
      </c>
      <c r="F129" s="2">
        <v>0</v>
      </c>
      <c r="I129" s="54"/>
      <c r="J129" s="64">
        <v>29860</v>
      </c>
      <c r="K129" s="65">
        <v>7.9</v>
      </c>
    </row>
    <row r="130" spans="1:11" ht="13.5" customHeight="1" x14ac:dyDescent="0.25">
      <c r="A130" s="2"/>
      <c r="C130" s="53">
        <f t="shared" ref="C130:C193" si="6">J140</f>
        <v>30195</v>
      </c>
      <c r="D130" s="14">
        <f t="shared" ref="D130:D193" si="7">YEAR(C130)</f>
        <v>1982</v>
      </c>
      <c r="E130" s="38">
        <f t="shared" ref="E130:E193" si="8">K140/100</f>
        <v>0.10099999999999999</v>
      </c>
      <c r="F130" s="2">
        <v>0</v>
      </c>
      <c r="I130" s="54"/>
      <c r="J130" s="64">
        <v>29891</v>
      </c>
      <c r="K130" s="65">
        <v>8.3000000000000007</v>
      </c>
    </row>
    <row r="131" spans="1:11" ht="13.5" customHeight="1" x14ac:dyDescent="0.25">
      <c r="A131" s="2"/>
      <c r="C131" s="53">
        <f t="shared" si="6"/>
        <v>30225</v>
      </c>
      <c r="D131" s="14">
        <f t="shared" si="7"/>
        <v>1982</v>
      </c>
      <c r="E131" s="38">
        <f t="shared" si="8"/>
        <v>0.10400000000000001</v>
      </c>
      <c r="F131" s="2">
        <v>0</v>
      </c>
      <c r="I131" s="54"/>
      <c r="J131" s="64">
        <v>29921</v>
      </c>
      <c r="K131" s="65">
        <v>8.5</v>
      </c>
    </row>
    <row r="132" spans="1:11" ht="13.5" customHeight="1" x14ac:dyDescent="0.25">
      <c r="A132" s="2"/>
      <c r="C132" s="53">
        <f t="shared" si="6"/>
        <v>30256</v>
      </c>
      <c r="D132" s="14">
        <f t="shared" si="7"/>
        <v>1982</v>
      </c>
      <c r="E132" s="38">
        <f t="shared" si="8"/>
        <v>0.10800000000000001</v>
      </c>
      <c r="F132" s="2">
        <v>0</v>
      </c>
      <c r="I132" s="54"/>
      <c r="J132" s="64">
        <v>29952</v>
      </c>
      <c r="K132" s="65">
        <v>8.6</v>
      </c>
    </row>
    <row r="133" spans="1:11" ht="13.5" customHeight="1" x14ac:dyDescent="0.25">
      <c r="A133" s="2"/>
      <c r="C133" s="53">
        <f t="shared" si="6"/>
        <v>30286</v>
      </c>
      <c r="D133" s="14">
        <f t="shared" si="7"/>
        <v>1982</v>
      </c>
      <c r="E133" s="38">
        <f t="shared" si="8"/>
        <v>0.10800000000000001</v>
      </c>
      <c r="F133" s="2">
        <v>0</v>
      </c>
      <c r="I133" s="54"/>
      <c r="J133" s="64">
        <v>29983</v>
      </c>
      <c r="K133" s="65">
        <v>8.9</v>
      </c>
    </row>
    <row r="134" spans="1:11" ht="13.5" customHeight="1" x14ac:dyDescent="0.25">
      <c r="A134" s="2"/>
      <c r="C134" s="53">
        <f t="shared" si="6"/>
        <v>30317</v>
      </c>
      <c r="D134" s="14">
        <f t="shared" si="7"/>
        <v>1983</v>
      </c>
      <c r="E134" s="38">
        <f t="shared" si="8"/>
        <v>0.10400000000000001</v>
      </c>
      <c r="F134" s="2">
        <v>0</v>
      </c>
      <c r="I134" s="54"/>
      <c r="J134" s="64">
        <v>30011</v>
      </c>
      <c r="K134" s="65">
        <v>9</v>
      </c>
    </row>
    <row r="135" spans="1:11" ht="13.5" customHeight="1" x14ac:dyDescent="0.25">
      <c r="A135" s="2"/>
      <c r="C135" s="53">
        <f t="shared" si="6"/>
        <v>30348</v>
      </c>
      <c r="D135" s="14">
        <f t="shared" si="7"/>
        <v>1983</v>
      </c>
      <c r="E135" s="38">
        <f t="shared" si="8"/>
        <v>0.10400000000000001</v>
      </c>
      <c r="F135" s="2">
        <v>0</v>
      </c>
      <c r="I135" s="54"/>
      <c r="J135" s="64">
        <v>30042</v>
      </c>
      <c r="K135" s="65">
        <v>9.3000000000000007</v>
      </c>
    </row>
    <row r="136" spans="1:11" ht="13.5" customHeight="1" x14ac:dyDescent="0.25">
      <c r="A136" s="2"/>
      <c r="C136" s="53">
        <f t="shared" si="6"/>
        <v>30376</v>
      </c>
      <c r="D136" s="14">
        <f t="shared" si="7"/>
        <v>1983</v>
      </c>
      <c r="E136" s="38">
        <f t="shared" si="8"/>
        <v>0.10300000000000001</v>
      </c>
      <c r="F136" s="2">
        <v>0</v>
      </c>
      <c r="I136" s="54"/>
      <c r="J136" s="64">
        <v>30072</v>
      </c>
      <c r="K136" s="65">
        <v>9.4</v>
      </c>
    </row>
    <row r="137" spans="1:11" ht="13.5" customHeight="1" x14ac:dyDescent="0.25">
      <c r="A137" s="2"/>
      <c r="C137" s="53">
        <f t="shared" si="6"/>
        <v>30407</v>
      </c>
      <c r="D137" s="14">
        <f t="shared" si="7"/>
        <v>1983</v>
      </c>
      <c r="E137" s="38">
        <f t="shared" si="8"/>
        <v>0.10199999999999999</v>
      </c>
      <c r="F137" s="2">
        <v>0</v>
      </c>
      <c r="I137" s="54"/>
      <c r="J137" s="64">
        <v>30103</v>
      </c>
      <c r="K137" s="65">
        <v>9.6</v>
      </c>
    </row>
    <row r="138" spans="1:11" ht="13.5" customHeight="1" x14ac:dyDescent="0.25">
      <c r="A138" s="2"/>
      <c r="C138" s="53">
        <f t="shared" si="6"/>
        <v>30437</v>
      </c>
      <c r="D138" s="14">
        <f t="shared" si="7"/>
        <v>1983</v>
      </c>
      <c r="E138" s="38">
        <f t="shared" si="8"/>
        <v>0.10099999999999999</v>
      </c>
      <c r="F138" s="2">
        <v>0</v>
      </c>
      <c r="I138" s="54"/>
      <c r="J138" s="64">
        <v>30133</v>
      </c>
      <c r="K138" s="65">
        <v>9.8000000000000007</v>
      </c>
    </row>
    <row r="139" spans="1:11" ht="13.5" customHeight="1" x14ac:dyDescent="0.25">
      <c r="A139" s="2"/>
      <c r="C139" s="53">
        <f t="shared" si="6"/>
        <v>30468</v>
      </c>
      <c r="D139" s="14">
        <f t="shared" si="7"/>
        <v>1983</v>
      </c>
      <c r="E139" s="38">
        <f t="shared" si="8"/>
        <v>0.10099999999999999</v>
      </c>
      <c r="F139" s="2">
        <v>0</v>
      </c>
      <c r="I139" s="54"/>
      <c r="J139" s="64">
        <v>30164</v>
      </c>
      <c r="K139" s="65">
        <v>9.8000000000000007</v>
      </c>
    </row>
    <row r="140" spans="1:11" ht="13.5" customHeight="1" x14ac:dyDescent="0.25">
      <c r="A140" s="2"/>
      <c r="C140" s="53">
        <f t="shared" si="6"/>
        <v>30498</v>
      </c>
      <c r="D140" s="14">
        <f t="shared" si="7"/>
        <v>1983</v>
      </c>
      <c r="E140" s="38">
        <f t="shared" si="8"/>
        <v>9.4E-2</v>
      </c>
      <c r="F140" s="2">
        <v>0</v>
      </c>
      <c r="I140" s="54"/>
      <c r="J140" s="64">
        <v>30195</v>
      </c>
      <c r="K140" s="65">
        <v>10.1</v>
      </c>
    </row>
    <row r="141" spans="1:11" ht="13.5" customHeight="1" x14ac:dyDescent="0.25">
      <c r="A141" s="2"/>
      <c r="C141" s="53">
        <f t="shared" si="6"/>
        <v>30529</v>
      </c>
      <c r="D141" s="14">
        <f t="shared" si="7"/>
        <v>1983</v>
      </c>
      <c r="E141" s="38">
        <f t="shared" si="8"/>
        <v>9.5000000000000001E-2</v>
      </c>
      <c r="F141" s="2">
        <v>0</v>
      </c>
      <c r="I141" s="54"/>
      <c r="J141" s="64">
        <v>30225</v>
      </c>
      <c r="K141" s="65">
        <v>10.4</v>
      </c>
    </row>
    <row r="142" spans="1:11" ht="13.5" customHeight="1" x14ac:dyDescent="0.25">
      <c r="A142" s="2"/>
      <c r="C142" s="53">
        <f t="shared" si="6"/>
        <v>30560</v>
      </c>
      <c r="D142" s="14">
        <f t="shared" si="7"/>
        <v>1983</v>
      </c>
      <c r="E142" s="38">
        <f t="shared" si="8"/>
        <v>9.1999999999999998E-2</v>
      </c>
      <c r="F142" s="2">
        <v>0</v>
      </c>
      <c r="I142" s="54"/>
      <c r="J142" s="64">
        <v>30256</v>
      </c>
      <c r="K142" s="65">
        <v>10.8</v>
      </c>
    </row>
    <row r="143" spans="1:11" ht="13.5" customHeight="1" x14ac:dyDescent="0.25">
      <c r="A143" s="2"/>
      <c r="C143" s="53">
        <f t="shared" si="6"/>
        <v>30590</v>
      </c>
      <c r="D143" s="14">
        <f t="shared" si="7"/>
        <v>1983</v>
      </c>
      <c r="E143" s="38">
        <f t="shared" si="8"/>
        <v>8.8000000000000009E-2</v>
      </c>
      <c r="F143" s="2">
        <v>0</v>
      </c>
      <c r="I143" s="54"/>
      <c r="J143" s="64">
        <v>30286</v>
      </c>
      <c r="K143" s="65">
        <v>10.8</v>
      </c>
    </row>
    <row r="144" spans="1:11" ht="13.5" customHeight="1" x14ac:dyDescent="0.25">
      <c r="A144" s="2"/>
      <c r="C144" s="53">
        <f t="shared" si="6"/>
        <v>30621</v>
      </c>
      <c r="D144" s="14">
        <f t="shared" si="7"/>
        <v>1983</v>
      </c>
      <c r="E144" s="38">
        <f t="shared" si="8"/>
        <v>8.5000000000000006E-2</v>
      </c>
      <c r="F144" s="2">
        <v>0</v>
      </c>
      <c r="I144" s="54"/>
      <c r="J144" s="64">
        <v>30317</v>
      </c>
      <c r="K144" s="65">
        <v>10.4</v>
      </c>
    </row>
    <row r="145" spans="1:11" ht="13.5" customHeight="1" x14ac:dyDescent="0.25">
      <c r="A145" s="2"/>
      <c r="C145" s="53">
        <f t="shared" si="6"/>
        <v>30651</v>
      </c>
      <c r="D145" s="14">
        <f t="shared" si="7"/>
        <v>1983</v>
      </c>
      <c r="E145" s="38">
        <f t="shared" si="8"/>
        <v>8.3000000000000004E-2</v>
      </c>
      <c r="F145" s="2">
        <v>0</v>
      </c>
      <c r="I145" s="54"/>
      <c r="J145" s="64">
        <v>30348</v>
      </c>
      <c r="K145" s="65">
        <v>10.4</v>
      </c>
    </row>
    <row r="146" spans="1:11" ht="13.5" customHeight="1" x14ac:dyDescent="0.25">
      <c r="A146" s="2"/>
      <c r="C146" s="53">
        <f t="shared" si="6"/>
        <v>30682</v>
      </c>
      <c r="D146" s="14">
        <f t="shared" si="7"/>
        <v>1984</v>
      </c>
      <c r="E146" s="38">
        <f t="shared" si="8"/>
        <v>0.08</v>
      </c>
      <c r="F146" s="2">
        <v>0</v>
      </c>
      <c r="I146" s="54"/>
      <c r="J146" s="64">
        <v>30376</v>
      </c>
      <c r="K146" s="65">
        <v>10.3</v>
      </c>
    </row>
    <row r="147" spans="1:11" ht="13.5" customHeight="1" x14ac:dyDescent="0.25">
      <c r="A147" s="2"/>
      <c r="C147" s="53">
        <f t="shared" si="6"/>
        <v>30713</v>
      </c>
      <c r="D147" s="14">
        <f t="shared" si="7"/>
        <v>1984</v>
      </c>
      <c r="E147" s="38">
        <f t="shared" si="8"/>
        <v>7.8E-2</v>
      </c>
      <c r="F147" s="2">
        <v>0</v>
      </c>
      <c r="I147" s="54"/>
      <c r="J147" s="64">
        <v>30407</v>
      </c>
      <c r="K147" s="65">
        <v>10.199999999999999</v>
      </c>
    </row>
    <row r="148" spans="1:11" ht="13.5" customHeight="1" x14ac:dyDescent="0.25">
      <c r="A148" s="2"/>
      <c r="C148" s="53">
        <f t="shared" si="6"/>
        <v>30742</v>
      </c>
      <c r="D148" s="14">
        <f t="shared" si="7"/>
        <v>1984</v>
      </c>
      <c r="E148" s="38">
        <f t="shared" si="8"/>
        <v>7.8E-2</v>
      </c>
      <c r="F148" s="2">
        <v>0</v>
      </c>
      <c r="I148" s="54"/>
      <c r="J148" s="64">
        <v>30437</v>
      </c>
      <c r="K148" s="65">
        <v>10.1</v>
      </c>
    </row>
    <row r="149" spans="1:11" ht="13.5" customHeight="1" x14ac:dyDescent="0.25">
      <c r="A149" s="2"/>
      <c r="C149" s="53">
        <f t="shared" si="6"/>
        <v>30773</v>
      </c>
      <c r="D149" s="14">
        <f t="shared" si="7"/>
        <v>1984</v>
      </c>
      <c r="E149" s="38">
        <f t="shared" si="8"/>
        <v>7.6999999999999999E-2</v>
      </c>
      <c r="F149" s="2">
        <v>0</v>
      </c>
      <c r="I149" s="54"/>
      <c r="J149" s="64">
        <v>30468</v>
      </c>
      <c r="K149" s="65">
        <v>10.1</v>
      </c>
    </row>
    <row r="150" spans="1:11" ht="13.5" customHeight="1" x14ac:dyDescent="0.25">
      <c r="A150" s="2"/>
      <c r="C150" s="53">
        <f t="shared" si="6"/>
        <v>30803</v>
      </c>
      <c r="D150" s="14">
        <f t="shared" si="7"/>
        <v>1984</v>
      </c>
      <c r="E150" s="38">
        <f t="shared" si="8"/>
        <v>7.400000000000001E-2</v>
      </c>
      <c r="F150" s="2">
        <v>0</v>
      </c>
      <c r="I150" s="54"/>
      <c r="J150" s="64">
        <v>30498</v>
      </c>
      <c r="K150" s="65">
        <v>9.4</v>
      </c>
    </row>
    <row r="151" spans="1:11" ht="13.5" customHeight="1" x14ac:dyDescent="0.25">
      <c r="A151" s="2"/>
      <c r="C151" s="53">
        <f t="shared" si="6"/>
        <v>30834</v>
      </c>
      <c r="D151" s="14">
        <f t="shared" si="7"/>
        <v>1984</v>
      </c>
      <c r="E151" s="38">
        <f t="shared" si="8"/>
        <v>7.2000000000000008E-2</v>
      </c>
      <c r="F151" s="2">
        <v>0</v>
      </c>
      <c r="I151" s="54"/>
      <c r="J151" s="64">
        <v>30529</v>
      </c>
      <c r="K151" s="65">
        <v>9.5</v>
      </c>
    </row>
    <row r="152" spans="1:11" ht="13.5" customHeight="1" x14ac:dyDescent="0.25">
      <c r="A152" s="2"/>
      <c r="C152" s="53">
        <f t="shared" si="6"/>
        <v>30864</v>
      </c>
      <c r="D152" s="14">
        <f t="shared" si="7"/>
        <v>1984</v>
      </c>
      <c r="E152" s="38">
        <f t="shared" si="8"/>
        <v>7.4999999999999997E-2</v>
      </c>
      <c r="F152" s="2">
        <v>0</v>
      </c>
      <c r="I152" s="54"/>
      <c r="J152" s="64">
        <v>30560</v>
      </c>
      <c r="K152" s="65">
        <v>9.1999999999999993</v>
      </c>
    </row>
    <row r="153" spans="1:11" ht="13.5" customHeight="1" x14ac:dyDescent="0.25">
      <c r="A153" s="2"/>
      <c r="C153" s="53">
        <f t="shared" si="6"/>
        <v>30895</v>
      </c>
      <c r="D153" s="14">
        <f t="shared" si="7"/>
        <v>1984</v>
      </c>
      <c r="E153" s="38">
        <f t="shared" si="8"/>
        <v>7.4999999999999997E-2</v>
      </c>
      <c r="F153" s="2">
        <v>0</v>
      </c>
      <c r="I153" s="54"/>
      <c r="J153" s="64">
        <v>30590</v>
      </c>
      <c r="K153" s="65">
        <v>8.8000000000000007</v>
      </c>
    </row>
    <row r="154" spans="1:11" ht="13.5" customHeight="1" x14ac:dyDescent="0.25">
      <c r="A154" s="2"/>
      <c r="C154" s="53">
        <f t="shared" si="6"/>
        <v>30926</v>
      </c>
      <c r="D154" s="14">
        <f t="shared" si="7"/>
        <v>1984</v>
      </c>
      <c r="E154" s="38">
        <f t="shared" si="8"/>
        <v>7.2999999999999995E-2</v>
      </c>
      <c r="F154" s="2">
        <v>0</v>
      </c>
      <c r="I154" s="54"/>
      <c r="J154" s="64">
        <v>30621</v>
      </c>
      <c r="K154" s="65">
        <v>8.5</v>
      </c>
    </row>
    <row r="155" spans="1:11" ht="13.5" customHeight="1" x14ac:dyDescent="0.25">
      <c r="A155" s="2"/>
      <c r="C155" s="53">
        <f t="shared" si="6"/>
        <v>30956</v>
      </c>
      <c r="D155" s="14">
        <f t="shared" si="7"/>
        <v>1984</v>
      </c>
      <c r="E155" s="38">
        <f t="shared" si="8"/>
        <v>7.400000000000001E-2</v>
      </c>
      <c r="F155" s="2">
        <v>0</v>
      </c>
      <c r="I155" s="54"/>
      <c r="J155" s="64">
        <v>30651</v>
      </c>
      <c r="K155" s="65">
        <v>8.3000000000000007</v>
      </c>
    </row>
    <row r="156" spans="1:11" ht="13.5" customHeight="1" x14ac:dyDescent="0.25">
      <c r="A156" s="2"/>
      <c r="C156" s="53">
        <f t="shared" si="6"/>
        <v>30987</v>
      </c>
      <c r="D156" s="14">
        <f t="shared" si="7"/>
        <v>1984</v>
      </c>
      <c r="E156" s="38">
        <f t="shared" si="8"/>
        <v>7.2000000000000008E-2</v>
      </c>
      <c r="F156" s="2">
        <v>0</v>
      </c>
      <c r="I156" s="54"/>
      <c r="J156" s="64">
        <v>30682</v>
      </c>
      <c r="K156" s="65">
        <v>8</v>
      </c>
    </row>
    <row r="157" spans="1:11" ht="13.5" customHeight="1" x14ac:dyDescent="0.25">
      <c r="A157" s="2"/>
      <c r="C157" s="53">
        <f t="shared" si="6"/>
        <v>31017</v>
      </c>
      <c r="D157" s="14">
        <f t="shared" si="7"/>
        <v>1984</v>
      </c>
      <c r="E157" s="38">
        <f t="shared" si="8"/>
        <v>7.2999999999999995E-2</v>
      </c>
      <c r="F157" s="2">
        <v>0</v>
      </c>
      <c r="I157" s="54"/>
      <c r="J157" s="64">
        <v>30713</v>
      </c>
      <c r="K157" s="65">
        <v>7.8</v>
      </c>
    </row>
    <row r="158" spans="1:11" ht="13.5" customHeight="1" x14ac:dyDescent="0.25">
      <c r="A158" s="2"/>
      <c r="C158" s="53">
        <f t="shared" si="6"/>
        <v>31048</v>
      </c>
      <c r="D158" s="14">
        <f t="shared" si="7"/>
        <v>1985</v>
      </c>
      <c r="E158" s="38">
        <f t="shared" si="8"/>
        <v>7.2999999999999995E-2</v>
      </c>
      <c r="F158" s="2">
        <v>0</v>
      </c>
      <c r="I158" s="54"/>
      <c r="J158" s="64">
        <v>30742</v>
      </c>
      <c r="K158" s="65">
        <v>7.8</v>
      </c>
    </row>
    <row r="159" spans="1:11" ht="13.5" customHeight="1" x14ac:dyDescent="0.25">
      <c r="A159" s="2"/>
      <c r="C159" s="53">
        <f t="shared" si="6"/>
        <v>31079</v>
      </c>
      <c r="D159" s="14">
        <f t="shared" si="7"/>
        <v>1985</v>
      </c>
      <c r="E159" s="38">
        <f t="shared" si="8"/>
        <v>7.2000000000000008E-2</v>
      </c>
      <c r="F159" s="2">
        <v>0</v>
      </c>
      <c r="I159" s="54"/>
      <c r="J159" s="64">
        <v>30773</v>
      </c>
      <c r="K159" s="65">
        <v>7.7</v>
      </c>
    </row>
    <row r="160" spans="1:11" ht="13.5" customHeight="1" x14ac:dyDescent="0.25">
      <c r="A160" s="2"/>
      <c r="C160" s="53">
        <f t="shared" si="6"/>
        <v>31107</v>
      </c>
      <c r="D160" s="14">
        <f t="shared" si="7"/>
        <v>1985</v>
      </c>
      <c r="E160" s="38">
        <f t="shared" si="8"/>
        <v>7.2000000000000008E-2</v>
      </c>
      <c r="F160" s="2">
        <v>0</v>
      </c>
      <c r="I160" s="54"/>
      <c r="J160" s="64">
        <v>30803</v>
      </c>
      <c r="K160" s="65">
        <v>7.4</v>
      </c>
    </row>
    <row r="161" spans="1:11" ht="13.5" customHeight="1" x14ac:dyDescent="0.25">
      <c r="A161" s="2"/>
      <c r="C161" s="53">
        <f t="shared" si="6"/>
        <v>31138</v>
      </c>
      <c r="D161" s="14">
        <f t="shared" si="7"/>
        <v>1985</v>
      </c>
      <c r="E161" s="38">
        <f t="shared" si="8"/>
        <v>7.2999999999999995E-2</v>
      </c>
      <c r="F161" s="2">
        <v>0</v>
      </c>
      <c r="I161" s="54"/>
      <c r="J161" s="64">
        <v>30834</v>
      </c>
      <c r="K161" s="65">
        <v>7.2</v>
      </c>
    </row>
    <row r="162" spans="1:11" ht="13.5" customHeight="1" x14ac:dyDescent="0.25">
      <c r="A162" s="2"/>
      <c r="C162" s="53">
        <f t="shared" si="6"/>
        <v>31168</v>
      </c>
      <c r="D162" s="14">
        <f t="shared" si="7"/>
        <v>1985</v>
      </c>
      <c r="E162" s="38">
        <f t="shared" si="8"/>
        <v>7.2000000000000008E-2</v>
      </c>
      <c r="F162" s="2">
        <v>0</v>
      </c>
      <c r="I162" s="54"/>
      <c r="J162" s="64">
        <v>30864</v>
      </c>
      <c r="K162" s="65">
        <v>7.5</v>
      </c>
    </row>
    <row r="163" spans="1:11" ht="13.5" customHeight="1" x14ac:dyDescent="0.25">
      <c r="A163" s="2"/>
      <c r="C163" s="53">
        <f t="shared" si="6"/>
        <v>31199</v>
      </c>
      <c r="D163" s="14">
        <f t="shared" si="7"/>
        <v>1985</v>
      </c>
      <c r="E163" s="38">
        <f t="shared" si="8"/>
        <v>7.400000000000001E-2</v>
      </c>
      <c r="F163" s="2">
        <v>0</v>
      </c>
      <c r="I163" s="54"/>
      <c r="J163" s="64">
        <v>30895</v>
      </c>
      <c r="K163" s="65">
        <v>7.5</v>
      </c>
    </row>
    <row r="164" spans="1:11" ht="13.5" customHeight="1" x14ac:dyDescent="0.25">
      <c r="A164" s="2"/>
      <c r="C164" s="53">
        <f t="shared" si="6"/>
        <v>31229</v>
      </c>
      <c r="D164" s="14">
        <f t="shared" si="7"/>
        <v>1985</v>
      </c>
      <c r="E164" s="38">
        <f t="shared" si="8"/>
        <v>7.400000000000001E-2</v>
      </c>
      <c r="F164" s="2">
        <v>0</v>
      </c>
      <c r="I164" s="54"/>
      <c r="J164" s="64">
        <v>30926</v>
      </c>
      <c r="K164" s="65">
        <v>7.3</v>
      </c>
    </row>
    <row r="165" spans="1:11" ht="13.5" customHeight="1" x14ac:dyDescent="0.25">
      <c r="A165" s="2"/>
      <c r="C165" s="53">
        <f t="shared" si="6"/>
        <v>31260</v>
      </c>
      <c r="D165" s="14">
        <f t="shared" si="7"/>
        <v>1985</v>
      </c>
      <c r="E165" s="38">
        <f t="shared" si="8"/>
        <v>7.0999999999999994E-2</v>
      </c>
      <c r="F165" s="2">
        <v>0</v>
      </c>
      <c r="I165" s="54"/>
      <c r="J165" s="64">
        <v>30956</v>
      </c>
      <c r="K165" s="65">
        <v>7.4</v>
      </c>
    </row>
    <row r="166" spans="1:11" ht="13.5" customHeight="1" x14ac:dyDescent="0.25">
      <c r="A166" s="2"/>
      <c r="C166" s="53">
        <f t="shared" si="6"/>
        <v>31291</v>
      </c>
      <c r="D166" s="14">
        <f t="shared" si="7"/>
        <v>1985</v>
      </c>
      <c r="E166" s="38">
        <f t="shared" si="8"/>
        <v>7.0999999999999994E-2</v>
      </c>
      <c r="F166" s="2">
        <v>0</v>
      </c>
      <c r="I166" s="54"/>
      <c r="J166" s="64">
        <v>30987</v>
      </c>
      <c r="K166" s="65">
        <v>7.2</v>
      </c>
    </row>
    <row r="167" spans="1:11" ht="13.5" customHeight="1" x14ac:dyDescent="0.25">
      <c r="A167" s="2"/>
      <c r="C167" s="53">
        <f t="shared" si="6"/>
        <v>31321</v>
      </c>
      <c r="D167" s="14">
        <f t="shared" si="7"/>
        <v>1985</v>
      </c>
      <c r="E167" s="38">
        <f t="shared" si="8"/>
        <v>7.0999999999999994E-2</v>
      </c>
      <c r="F167" s="2">
        <v>0</v>
      </c>
      <c r="I167" s="54"/>
      <c r="J167" s="64">
        <v>31017</v>
      </c>
      <c r="K167" s="65">
        <v>7.3</v>
      </c>
    </row>
    <row r="168" spans="1:11" ht="13.5" customHeight="1" x14ac:dyDescent="0.25">
      <c r="A168" s="2"/>
      <c r="C168" s="53">
        <f t="shared" si="6"/>
        <v>31352</v>
      </c>
      <c r="D168" s="14">
        <f t="shared" si="7"/>
        <v>1985</v>
      </c>
      <c r="E168" s="38">
        <f t="shared" si="8"/>
        <v>7.0000000000000007E-2</v>
      </c>
      <c r="F168" s="2">
        <v>0</v>
      </c>
      <c r="I168" s="54"/>
      <c r="J168" s="64">
        <v>31048</v>
      </c>
      <c r="K168" s="65">
        <v>7.3</v>
      </c>
    </row>
    <row r="169" spans="1:11" ht="13.5" customHeight="1" x14ac:dyDescent="0.25">
      <c r="A169" s="2"/>
      <c r="C169" s="53">
        <f t="shared" si="6"/>
        <v>31382</v>
      </c>
      <c r="D169" s="14">
        <f t="shared" si="7"/>
        <v>1985</v>
      </c>
      <c r="E169" s="38">
        <f t="shared" si="8"/>
        <v>7.0000000000000007E-2</v>
      </c>
      <c r="F169" s="2">
        <v>0</v>
      </c>
      <c r="I169" s="54"/>
      <c r="J169" s="64">
        <v>31079</v>
      </c>
      <c r="K169" s="65">
        <v>7.2</v>
      </c>
    </row>
    <row r="170" spans="1:11" ht="13.5" customHeight="1" x14ac:dyDescent="0.25">
      <c r="A170" s="2"/>
      <c r="C170" s="53">
        <f t="shared" si="6"/>
        <v>31413</v>
      </c>
      <c r="D170" s="14">
        <f t="shared" si="7"/>
        <v>1986</v>
      </c>
      <c r="E170" s="38">
        <f t="shared" si="8"/>
        <v>6.7000000000000004E-2</v>
      </c>
      <c r="F170" s="2">
        <v>0</v>
      </c>
      <c r="I170" s="54"/>
      <c r="J170" s="64">
        <v>31107</v>
      </c>
      <c r="K170" s="65">
        <v>7.2</v>
      </c>
    </row>
    <row r="171" spans="1:11" ht="13.5" customHeight="1" x14ac:dyDescent="0.25">
      <c r="A171" s="2"/>
      <c r="C171" s="53">
        <f t="shared" si="6"/>
        <v>31444</v>
      </c>
      <c r="D171" s="14">
        <f t="shared" si="7"/>
        <v>1986</v>
      </c>
      <c r="E171" s="38">
        <f t="shared" si="8"/>
        <v>7.2000000000000008E-2</v>
      </c>
      <c r="F171" s="2">
        <v>0</v>
      </c>
      <c r="I171" s="54"/>
      <c r="J171" s="64">
        <v>31138</v>
      </c>
      <c r="K171" s="65">
        <v>7.3</v>
      </c>
    </row>
    <row r="172" spans="1:11" ht="13.5" customHeight="1" x14ac:dyDescent="0.25">
      <c r="A172" s="2"/>
      <c r="C172" s="53">
        <f t="shared" si="6"/>
        <v>31472</v>
      </c>
      <c r="D172" s="14">
        <f t="shared" si="7"/>
        <v>1986</v>
      </c>
      <c r="E172" s="38">
        <f t="shared" si="8"/>
        <v>7.2000000000000008E-2</v>
      </c>
      <c r="F172" s="2">
        <v>0</v>
      </c>
      <c r="I172" s="54"/>
      <c r="J172" s="64">
        <v>31168</v>
      </c>
      <c r="K172" s="65">
        <v>7.2</v>
      </c>
    </row>
    <row r="173" spans="1:11" ht="13.5" customHeight="1" x14ac:dyDescent="0.25">
      <c r="A173" s="2"/>
      <c r="C173" s="53">
        <f t="shared" si="6"/>
        <v>31503</v>
      </c>
      <c r="D173" s="14">
        <f t="shared" si="7"/>
        <v>1986</v>
      </c>
      <c r="E173" s="38">
        <f t="shared" si="8"/>
        <v>7.0999999999999994E-2</v>
      </c>
      <c r="F173" s="2">
        <v>0</v>
      </c>
      <c r="I173" s="54"/>
      <c r="J173" s="64">
        <v>31199</v>
      </c>
      <c r="K173" s="65">
        <v>7.4</v>
      </c>
    </row>
    <row r="174" spans="1:11" ht="13.5" customHeight="1" x14ac:dyDescent="0.25">
      <c r="A174" s="2"/>
      <c r="C174" s="53">
        <f t="shared" si="6"/>
        <v>31533</v>
      </c>
      <c r="D174" s="14">
        <f t="shared" si="7"/>
        <v>1986</v>
      </c>
      <c r="E174" s="38">
        <f t="shared" si="8"/>
        <v>7.2000000000000008E-2</v>
      </c>
      <c r="F174" s="2">
        <v>0</v>
      </c>
      <c r="I174" s="54"/>
      <c r="J174" s="64">
        <v>31229</v>
      </c>
      <c r="K174" s="65">
        <v>7.4</v>
      </c>
    </row>
    <row r="175" spans="1:11" ht="13.5" customHeight="1" x14ac:dyDescent="0.25">
      <c r="A175" s="2"/>
      <c r="C175" s="53">
        <f t="shared" si="6"/>
        <v>31564</v>
      </c>
      <c r="D175" s="14">
        <f t="shared" si="7"/>
        <v>1986</v>
      </c>
      <c r="E175" s="38">
        <f t="shared" si="8"/>
        <v>7.2000000000000008E-2</v>
      </c>
      <c r="F175" s="2">
        <v>0</v>
      </c>
      <c r="I175" s="54"/>
      <c r="J175" s="64">
        <v>31260</v>
      </c>
      <c r="K175" s="65">
        <v>7.1</v>
      </c>
    </row>
    <row r="176" spans="1:11" ht="13.5" customHeight="1" x14ac:dyDescent="0.25">
      <c r="A176" s="2"/>
      <c r="C176" s="53">
        <f t="shared" si="6"/>
        <v>31594</v>
      </c>
      <c r="D176" s="14">
        <f t="shared" si="7"/>
        <v>1986</v>
      </c>
      <c r="E176" s="38">
        <f t="shared" si="8"/>
        <v>7.0000000000000007E-2</v>
      </c>
      <c r="F176" s="2">
        <v>0</v>
      </c>
      <c r="I176" s="54"/>
      <c r="J176" s="64">
        <v>31291</v>
      </c>
      <c r="K176" s="65">
        <v>7.1</v>
      </c>
    </row>
    <row r="177" spans="1:11" ht="13.5" customHeight="1" x14ac:dyDescent="0.25">
      <c r="A177" s="2"/>
      <c r="C177" s="53">
        <f t="shared" si="6"/>
        <v>31625</v>
      </c>
      <c r="D177" s="14">
        <f t="shared" si="7"/>
        <v>1986</v>
      </c>
      <c r="E177" s="38">
        <f t="shared" si="8"/>
        <v>6.9000000000000006E-2</v>
      </c>
      <c r="F177" s="2">
        <v>0</v>
      </c>
      <c r="I177" s="54"/>
      <c r="J177" s="64">
        <v>31321</v>
      </c>
      <c r="K177" s="65">
        <v>7.1</v>
      </c>
    </row>
    <row r="178" spans="1:11" ht="13.5" customHeight="1" x14ac:dyDescent="0.25">
      <c r="A178" s="2"/>
      <c r="C178" s="53">
        <f t="shared" si="6"/>
        <v>31656</v>
      </c>
      <c r="D178" s="14">
        <f t="shared" si="7"/>
        <v>1986</v>
      </c>
      <c r="E178" s="38">
        <f t="shared" si="8"/>
        <v>7.0000000000000007E-2</v>
      </c>
      <c r="F178" s="2">
        <v>0</v>
      </c>
      <c r="I178" s="54"/>
      <c r="J178" s="64">
        <v>31352</v>
      </c>
      <c r="K178" s="65">
        <v>7</v>
      </c>
    </row>
    <row r="179" spans="1:11" ht="13.5" customHeight="1" x14ac:dyDescent="0.25">
      <c r="A179" s="2"/>
      <c r="C179" s="53">
        <f t="shared" si="6"/>
        <v>31686</v>
      </c>
      <c r="D179" s="14">
        <f t="shared" si="7"/>
        <v>1986</v>
      </c>
      <c r="E179" s="38">
        <f t="shared" si="8"/>
        <v>7.0000000000000007E-2</v>
      </c>
      <c r="F179" s="2">
        <v>0</v>
      </c>
      <c r="I179" s="54"/>
      <c r="J179" s="64">
        <v>31382</v>
      </c>
      <c r="K179" s="65">
        <v>7</v>
      </c>
    </row>
    <row r="180" spans="1:11" ht="13.5" customHeight="1" x14ac:dyDescent="0.25">
      <c r="A180" s="2"/>
      <c r="C180" s="53">
        <f t="shared" si="6"/>
        <v>31717</v>
      </c>
      <c r="D180" s="14">
        <f t="shared" si="7"/>
        <v>1986</v>
      </c>
      <c r="E180" s="38">
        <f t="shared" si="8"/>
        <v>6.9000000000000006E-2</v>
      </c>
      <c r="F180" s="2">
        <v>0</v>
      </c>
      <c r="I180" s="54"/>
      <c r="J180" s="64">
        <v>31413</v>
      </c>
      <c r="K180" s="65">
        <v>6.7</v>
      </c>
    </row>
    <row r="181" spans="1:11" ht="13.5" customHeight="1" x14ac:dyDescent="0.25">
      <c r="A181" s="2"/>
      <c r="C181" s="53">
        <f t="shared" si="6"/>
        <v>31747</v>
      </c>
      <c r="D181" s="14">
        <f t="shared" si="7"/>
        <v>1986</v>
      </c>
      <c r="E181" s="38">
        <f t="shared" si="8"/>
        <v>6.6000000000000003E-2</v>
      </c>
      <c r="F181" s="2">
        <v>0</v>
      </c>
      <c r="I181" s="54"/>
      <c r="J181" s="64">
        <v>31444</v>
      </c>
      <c r="K181" s="65">
        <v>7.2</v>
      </c>
    </row>
    <row r="182" spans="1:11" ht="13.5" customHeight="1" x14ac:dyDescent="0.25">
      <c r="A182" s="2"/>
      <c r="C182" s="53">
        <f t="shared" si="6"/>
        <v>31778</v>
      </c>
      <c r="D182" s="14">
        <f t="shared" si="7"/>
        <v>1987</v>
      </c>
      <c r="E182" s="38">
        <f t="shared" si="8"/>
        <v>6.6000000000000003E-2</v>
      </c>
      <c r="F182" s="2">
        <v>0</v>
      </c>
      <c r="I182" s="54"/>
      <c r="J182" s="64">
        <v>31472</v>
      </c>
      <c r="K182" s="65">
        <v>7.2</v>
      </c>
    </row>
    <row r="183" spans="1:11" ht="13.5" customHeight="1" x14ac:dyDescent="0.25">
      <c r="A183" s="2"/>
      <c r="C183" s="53">
        <f t="shared" si="6"/>
        <v>31809</v>
      </c>
      <c r="D183" s="14">
        <f t="shared" si="7"/>
        <v>1987</v>
      </c>
      <c r="E183" s="38">
        <f t="shared" si="8"/>
        <v>6.6000000000000003E-2</v>
      </c>
      <c r="F183" s="2">
        <v>0</v>
      </c>
      <c r="I183" s="54"/>
      <c r="J183" s="64">
        <v>31503</v>
      </c>
      <c r="K183" s="65">
        <v>7.1</v>
      </c>
    </row>
    <row r="184" spans="1:11" ht="13.5" customHeight="1" x14ac:dyDescent="0.25">
      <c r="A184" s="2"/>
      <c r="C184" s="53">
        <f t="shared" si="6"/>
        <v>31837</v>
      </c>
      <c r="D184" s="14">
        <f t="shared" si="7"/>
        <v>1987</v>
      </c>
      <c r="E184" s="38">
        <f t="shared" si="8"/>
        <v>6.6000000000000003E-2</v>
      </c>
      <c r="F184" s="2">
        <v>0</v>
      </c>
      <c r="I184" s="54"/>
      <c r="J184" s="64">
        <v>31533</v>
      </c>
      <c r="K184" s="65">
        <v>7.2</v>
      </c>
    </row>
    <row r="185" spans="1:11" ht="13.5" customHeight="1" x14ac:dyDescent="0.25">
      <c r="A185" s="2"/>
      <c r="C185" s="53">
        <f t="shared" si="6"/>
        <v>31868</v>
      </c>
      <c r="D185" s="14">
        <f t="shared" si="7"/>
        <v>1987</v>
      </c>
      <c r="E185" s="38">
        <f t="shared" si="8"/>
        <v>6.3E-2</v>
      </c>
      <c r="F185" s="2">
        <v>0</v>
      </c>
      <c r="I185" s="54"/>
      <c r="J185" s="64">
        <v>31564</v>
      </c>
      <c r="K185" s="65">
        <v>7.2</v>
      </c>
    </row>
    <row r="186" spans="1:11" ht="13.5" customHeight="1" x14ac:dyDescent="0.25">
      <c r="A186" s="2"/>
      <c r="C186" s="53">
        <f t="shared" si="6"/>
        <v>31898</v>
      </c>
      <c r="D186" s="14">
        <f t="shared" si="7"/>
        <v>1987</v>
      </c>
      <c r="E186" s="38">
        <f t="shared" si="8"/>
        <v>6.3E-2</v>
      </c>
      <c r="F186" s="2">
        <v>0</v>
      </c>
      <c r="I186" s="54"/>
      <c r="J186" s="64">
        <v>31594</v>
      </c>
      <c r="K186" s="65">
        <v>7</v>
      </c>
    </row>
    <row r="187" spans="1:11" ht="13.5" customHeight="1" x14ac:dyDescent="0.25">
      <c r="A187" s="2"/>
      <c r="C187" s="53">
        <f t="shared" si="6"/>
        <v>31929</v>
      </c>
      <c r="D187" s="14">
        <f t="shared" si="7"/>
        <v>1987</v>
      </c>
      <c r="E187" s="38">
        <f t="shared" si="8"/>
        <v>6.2E-2</v>
      </c>
      <c r="F187" s="2">
        <v>0</v>
      </c>
      <c r="I187" s="54"/>
      <c r="J187" s="64">
        <v>31625</v>
      </c>
      <c r="K187" s="65">
        <v>6.9</v>
      </c>
    </row>
    <row r="188" spans="1:11" ht="13.5" customHeight="1" x14ac:dyDescent="0.25">
      <c r="A188" s="2"/>
      <c r="C188" s="53">
        <f t="shared" si="6"/>
        <v>31959</v>
      </c>
      <c r="D188" s="14">
        <f t="shared" si="7"/>
        <v>1987</v>
      </c>
      <c r="E188" s="38">
        <f t="shared" si="8"/>
        <v>6.0999999999999999E-2</v>
      </c>
      <c r="F188" s="2">
        <v>0</v>
      </c>
      <c r="I188" s="54"/>
      <c r="J188" s="64">
        <v>31656</v>
      </c>
      <c r="K188" s="65">
        <v>7</v>
      </c>
    </row>
    <row r="189" spans="1:11" ht="13.5" customHeight="1" x14ac:dyDescent="0.25">
      <c r="A189" s="2"/>
      <c r="C189" s="53">
        <f t="shared" si="6"/>
        <v>31990</v>
      </c>
      <c r="D189" s="14">
        <f t="shared" si="7"/>
        <v>1987</v>
      </c>
      <c r="E189" s="38">
        <f t="shared" si="8"/>
        <v>0.06</v>
      </c>
      <c r="F189" s="2">
        <v>0</v>
      </c>
      <c r="I189" s="54"/>
      <c r="J189" s="64">
        <v>31686</v>
      </c>
      <c r="K189" s="65">
        <v>7</v>
      </c>
    </row>
    <row r="190" spans="1:11" ht="13.5" customHeight="1" x14ac:dyDescent="0.25">
      <c r="A190" s="2"/>
      <c r="C190" s="53">
        <f t="shared" si="6"/>
        <v>32021</v>
      </c>
      <c r="D190" s="14">
        <f t="shared" si="7"/>
        <v>1987</v>
      </c>
      <c r="E190" s="38">
        <f t="shared" si="8"/>
        <v>5.9000000000000004E-2</v>
      </c>
      <c r="F190" s="2">
        <v>0</v>
      </c>
      <c r="I190" s="54"/>
      <c r="J190" s="64">
        <v>31717</v>
      </c>
      <c r="K190" s="65">
        <v>6.9</v>
      </c>
    </row>
    <row r="191" spans="1:11" ht="13.5" customHeight="1" x14ac:dyDescent="0.25">
      <c r="A191" s="2"/>
      <c r="C191" s="53">
        <f t="shared" si="6"/>
        <v>32051</v>
      </c>
      <c r="D191" s="14">
        <f t="shared" si="7"/>
        <v>1987</v>
      </c>
      <c r="E191" s="38">
        <f t="shared" si="8"/>
        <v>0.06</v>
      </c>
      <c r="F191" s="2">
        <v>0</v>
      </c>
      <c r="I191" s="54"/>
      <c r="J191" s="64">
        <v>31747</v>
      </c>
      <c r="K191" s="65">
        <v>6.6</v>
      </c>
    </row>
    <row r="192" spans="1:11" ht="13.5" customHeight="1" x14ac:dyDescent="0.25">
      <c r="A192" s="2"/>
      <c r="C192" s="53">
        <f t="shared" si="6"/>
        <v>32082</v>
      </c>
      <c r="D192" s="14">
        <f t="shared" si="7"/>
        <v>1987</v>
      </c>
      <c r="E192" s="38">
        <f t="shared" si="8"/>
        <v>5.7999999999999996E-2</v>
      </c>
      <c r="F192" s="2">
        <v>0</v>
      </c>
      <c r="I192" s="54"/>
      <c r="J192" s="64">
        <v>31778</v>
      </c>
      <c r="K192" s="65">
        <v>6.6</v>
      </c>
    </row>
    <row r="193" spans="1:11" ht="13.5" customHeight="1" x14ac:dyDescent="0.25">
      <c r="A193" s="2"/>
      <c r="C193" s="53">
        <f t="shared" si="6"/>
        <v>32112</v>
      </c>
      <c r="D193" s="14">
        <f t="shared" si="7"/>
        <v>1987</v>
      </c>
      <c r="E193" s="38">
        <f t="shared" si="8"/>
        <v>5.7000000000000002E-2</v>
      </c>
      <c r="F193" s="2">
        <v>0</v>
      </c>
      <c r="I193" s="54"/>
      <c r="J193" s="64">
        <v>31809</v>
      </c>
      <c r="K193" s="65">
        <v>6.6</v>
      </c>
    </row>
    <row r="194" spans="1:11" ht="13.5" customHeight="1" x14ac:dyDescent="0.25">
      <c r="A194" s="2"/>
      <c r="C194" s="53">
        <f t="shared" ref="C194:C257" si="9">J204</f>
        <v>32143</v>
      </c>
      <c r="D194" s="14">
        <f t="shared" ref="D194:D257" si="10">YEAR(C194)</f>
        <v>1988</v>
      </c>
      <c r="E194" s="38">
        <f t="shared" ref="E194:E257" si="11">K204/100</f>
        <v>5.7000000000000002E-2</v>
      </c>
      <c r="F194" s="2">
        <v>0</v>
      </c>
      <c r="I194" s="54"/>
      <c r="J194" s="64">
        <v>31837</v>
      </c>
      <c r="K194" s="65">
        <v>6.6</v>
      </c>
    </row>
    <row r="195" spans="1:11" ht="13.5" customHeight="1" x14ac:dyDescent="0.25">
      <c r="A195" s="2"/>
      <c r="C195" s="53">
        <f t="shared" si="9"/>
        <v>32174</v>
      </c>
      <c r="D195" s="14">
        <f t="shared" si="10"/>
        <v>1988</v>
      </c>
      <c r="E195" s="38">
        <f t="shared" si="11"/>
        <v>5.7000000000000002E-2</v>
      </c>
      <c r="F195" s="2">
        <v>0</v>
      </c>
      <c r="I195" s="54"/>
      <c r="J195" s="64">
        <v>31868</v>
      </c>
      <c r="K195" s="65">
        <v>6.3</v>
      </c>
    </row>
    <row r="196" spans="1:11" ht="13.5" customHeight="1" x14ac:dyDescent="0.25">
      <c r="A196" s="2"/>
      <c r="C196" s="53">
        <f t="shared" si="9"/>
        <v>32203</v>
      </c>
      <c r="D196" s="14">
        <f t="shared" si="10"/>
        <v>1988</v>
      </c>
      <c r="E196" s="38">
        <f t="shared" si="11"/>
        <v>5.7000000000000002E-2</v>
      </c>
      <c r="F196" s="2">
        <v>0</v>
      </c>
      <c r="I196" s="54"/>
      <c r="J196" s="64">
        <v>31898</v>
      </c>
      <c r="K196" s="65">
        <v>6.3</v>
      </c>
    </row>
    <row r="197" spans="1:11" ht="13.5" customHeight="1" x14ac:dyDescent="0.25">
      <c r="A197" s="2"/>
      <c r="C197" s="53">
        <f t="shared" si="9"/>
        <v>32234</v>
      </c>
      <c r="D197" s="14">
        <f t="shared" si="10"/>
        <v>1988</v>
      </c>
      <c r="E197" s="38">
        <f t="shared" si="11"/>
        <v>5.4000000000000006E-2</v>
      </c>
      <c r="F197" s="2">
        <v>0</v>
      </c>
      <c r="I197" s="54"/>
      <c r="J197" s="64">
        <v>31929</v>
      </c>
      <c r="K197" s="65">
        <v>6.2</v>
      </c>
    </row>
    <row r="198" spans="1:11" ht="13.5" customHeight="1" x14ac:dyDescent="0.25">
      <c r="A198" s="2"/>
      <c r="C198" s="53">
        <f t="shared" si="9"/>
        <v>32264</v>
      </c>
      <c r="D198" s="14">
        <f t="shared" si="10"/>
        <v>1988</v>
      </c>
      <c r="E198" s="38">
        <f t="shared" si="11"/>
        <v>5.5999999999999994E-2</v>
      </c>
      <c r="F198" s="2">
        <v>0</v>
      </c>
      <c r="I198" s="54"/>
      <c r="J198" s="64">
        <v>31959</v>
      </c>
      <c r="K198" s="65">
        <v>6.1</v>
      </c>
    </row>
    <row r="199" spans="1:11" ht="13.5" customHeight="1" x14ac:dyDescent="0.25">
      <c r="A199" s="2"/>
      <c r="C199" s="53">
        <f t="shared" si="9"/>
        <v>32295</v>
      </c>
      <c r="D199" s="14">
        <f t="shared" si="10"/>
        <v>1988</v>
      </c>
      <c r="E199" s="38">
        <f t="shared" si="11"/>
        <v>5.4000000000000006E-2</v>
      </c>
      <c r="F199" s="2">
        <v>0</v>
      </c>
      <c r="I199" s="54"/>
      <c r="J199" s="64">
        <v>31990</v>
      </c>
      <c r="K199" s="65">
        <v>6</v>
      </c>
    </row>
    <row r="200" spans="1:11" ht="13.5" customHeight="1" x14ac:dyDescent="0.25">
      <c r="A200" s="2"/>
      <c r="C200" s="53">
        <f t="shared" si="9"/>
        <v>32325</v>
      </c>
      <c r="D200" s="14">
        <f t="shared" si="10"/>
        <v>1988</v>
      </c>
      <c r="E200" s="38">
        <f t="shared" si="11"/>
        <v>5.4000000000000006E-2</v>
      </c>
      <c r="F200" s="2">
        <v>0</v>
      </c>
      <c r="I200" s="54"/>
      <c r="J200" s="64">
        <v>32021</v>
      </c>
      <c r="K200" s="65">
        <v>5.9</v>
      </c>
    </row>
    <row r="201" spans="1:11" ht="13.5" customHeight="1" x14ac:dyDescent="0.25">
      <c r="A201" s="2"/>
      <c r="C201" s="53">
        <f t="shared" si="9"/>
        <v>32356</v>
      </c>
      <c r="D201" s="14">
        <f t="shared" si="10"/>
        <v>1988</v>
      </c>
      <c r="E201" s="38">
        <f t="shared" si="11"/>
        <v>5.5999999999999994E-2</v>
      </c>
      <c r="F201" s="2">
        <v>0</v>
      </c>
      <c r="I201" s="54"/>
      <c r="J201" s="64">
        <v>32051</v>
      </c>
      <c r="K201" s="65">
        <v>6</v>
      </c>
    </row>
    <row r="202" spans="1:11" ht="13.5" customHeight="1" x14ac:dyDescent="0.25">
      <c r="A202" s="2"/>
      <c r="C202" s="53">
        <f t="shared" si="9"/>
        <v>32387</v>
      </c>
      <c r="D202" s="14">
        <f t="shared" si="10"/>
        <v>1988</v>
      </c>
      <c r="E202" s="38">
        <f t="shared" si="11"/>
        <v>5.4000000000000006E-2</v>
      </c>
      <c r="F202" s="2">
        <v>0</v>
      </c>
      <c r="I202" s="54"/>
      <c r="J202" s="64">
        <v>32082</v>
      </c>
      <c r="K202" s="65">
        <v>5.8</v>
      </c>
    </row>
    <row r="203" spans="1:11" ht="13.5" customHeight="1" x14ac:dyDescent="0.25">
      <c r="A203" s="2"/>
      <c r="C203" s="53">
        <f t="shared" si="9"/>
        <v>32417</v>
      </c>
      <c r="D203" s="14">
        <f t="shared" si="10"/>
        <v>1988</v>
      </c>
      <c r="E203" s="38">
        <f t="shared" si="11"/>
        <v>5.4000000000000006E-2</v>
      </c>
      <c r="F203" s="2">
        <v>0</v>
      </c>
      <c r="I203" s="54"/>
      <c r="J203" s="64">
        <v>32112</v>
      </c>
      <c r="K203" s="65">
        <v>5.7</v>
      </c>
    </row>
    <row r="204" spans="1:11" ht="13.5" customHeight="1" x14ac:dyDescent="0.25">
      <c r="A204" s="2"/>
      <c r="C204" s="53">
        <f t="shared" si="9"/>
        <v>32448</v>
      </c>
      <c r="D204" s="14">
        <f t="shared" si="10"/>
        <v>1988</v>
      </c>
      <c r="E204" s="38">
        <f t="shared" si="11"/>
        <v>5.2999999999999999E-2</v>
      </c>
      <c r="F204" s="2">
        <v>0</v>
      </c>
      <c r="I204" s="54"/>
      <c r="J204" s="64">
        <v>32143</v>
      </c>
      <c r="K204" s="65">
        <v>5.7</v>
      </c>
    </row>
    <row r="205" spans="1:11" ht="13.5" customHeight="1" x14ac:dyDescent="0.25">
      <c r="A205" s="2"/>
      <c r="C205" s="53">
        <f t="shared" si="9"/>
        <v>32478</v>
      </c>
      <c r="D205" s="14">
        <f t="shared" si="10"/>
        <v>1988</v>
      </c>
      <c r="E205" s="38">
        <f t="shared" si="11"/>
        <v>5.2999999999999999E-2</v>
      </c>
      <c r="F205" s="2">
        <v>0</v>
      </c>
      <c r="I205" s="54"/>
      <c r="J205" s="64">
        <v>32174</v>
      </c>
      <c r="K205" s="65">
        <v>5.7</v>
      </c>
    </row>
    <row r="206" spans="1:11" ht="13.5" customHeight="1" x14ac:dyDescent="0.25">
      <c r="A206" s="2"/>
      <c r="C206" s="53">
        <f t="shared" si="9"/>
        <v>32509</v>
      </c>
      <c r="D206" s="14">
        <f t="shared" si="10"/>
        <v>1989</v>
      </c>
      <c r="E206" s="38">
        <f t="shared" si="11"/>
        <v>5.4000000000000006E-2</v>
      </c>
      <c r="F206" s="2">
        <v>0</v>
      </c>
      <c r="I206" s="54"/>
      <c r="J206" s="64">
        <v>32203</v>
      </c>
      <c r="K206" s="65">
        <v>5.7</v>
      </c>
    </row>
    <row r="207" spans="1:11" ht="13.5" customHeight="1" x14ac:dyDescent="0.25">
      <c r="A207" s="2"/>
      <c r="C207" s="53">
        <f t="shared" si="9"/>
        <v>32540</v>
      </c>
      <c r="D207" s="14">
        <f t="shared" si="10"/>
        <v>1989</v>
      </c>
      <c r="E207" s="38">
        <f t="shared" si="11"/>
        <v>5.2000000000000005E-2</v>
      </c>
      <c r="F207" s="2">
        <v>0</v>
      </c>
      <c r="I207" s="54"/>
      <c r="J207" s="64">
        <v>32234</v>
      </c>
      <c r="K207" s="65">
        <v>5.4</v>
      </c>
    </row>
    <row r="208" spans="1:11" ht="13.5" customHeight="1" x14ac:dyDescent="0.25">
      <c r="A208" s="2"/>
      <c r="C208" s="53">
        <f t="shared" si="9"/>
        <v>32568</v>
      </c>
      <c r="D208" s="14">
        <f t="shared" si="10"/>
        <v>1989</v>
      </c>
      <c r="E208" s="38">
        <f t="shared" si="11"/>
        <v>0.05</v>
      </c>
      <c r="F208" s="2">
        <v>0</v>
      </c>
      <c r="I208" s="54"/>
      <c r="J208" s="64">
        <v>32264</v>
      </c>
      <c r="K208" s="65">
        <v>5.6</v>
      </c>
    </row>
    <row r="209" spans="1:11" ht="13.5" customHeight="1" x14ac:dyDescent="0.25">
      <c r="A209" s="2"/>
      <c r="C209" s="53">
        <f t="shared" si="9"/>
        <v>32599</v>
      </c>
      <c r="D209" s="14">
        <f t="shared" si="10"/>
        <v>1989</v>
      </c>
      <c r="E209" s="38">
        <f t="shared" si="11"/>
        <v>5.2000000000000005E-2</v>
      </c>
      <c r="F209" s="2">
        <v>0</v>
      </c>
      <c r="I209" s="54"/>
      <c r="J209" s="64">
        <v>32295</v>
      </c>
      <c r="K209" s="65">
        <v>5.4</v>
      </c>
    </row>
    <row r="210" spans="1:11" ht="13.5" customHeight="1" x14ac:dyDescent="0.25">
      <c r="A210" s="2"/>
      <c r="C210" s="53">
        <f t="shared" si="9"/>
        <v>32629</v>
      </c>
      <c r="D210" s="14">
        <f t="shared" si="10"/>
        <v>1989</v>
      </c>
      <c r="E210" s="38">
        <f t="shared" si="11"/>
        <v>5.2000000000000005E-2</v>
      </c>
      <c r="F210" s="2">
        <v>0</v>
      </c>
      <c r="I210" s="54"/>
      <c r="J210" s="64">
        <v>32325</v>
      </c>
      <c r="K210" s="65">
        <v>5.4</v>
      </c>
    </row>
    <row r="211" spans="1:11" ht="13.5" customHeight="1" x14ac:dyDescent="0.25">
      <c r="A211" s="2"/>
      <c r="C211" s="53">
        <f t="shared" si="9"/>
        <v>32660</v>
      </c>
      <c r="D211" s="14">
        <f t="shared" si="10"/>
        <v>1989</v>
      </c>
      <c r="E211" s="38">
        <f t="shared" si="11"/>
        <v>5.2999999999999999E-2</v>
      </c>
      <c r="F211" s="2">
        <v>0</v>
      </c>
      <c r="I211" s="54"/>
      <c r="J211" s="64">
        <v>32356</v>
      </c>
      <c r="K211" s="65">
        <v>5.6</v>
      </c>
    </row>
    <row r="212" spans="1:11" ht="13.5" customHeight="1" x14ac:dyDescent="0.25">
      <c r="A212" s="2"/>
      <c r="C212" s="53">
        <f t="shared" si="9"/>
        <v>32690</v>
      </c>
      <c r="D212" s="14">
        <f t="shared" si="10"/>
        <v>1989</v>
      </c>
      <c r="E212" s="38">
        <f t="shared" si="11"/>
        <v>5.2000000000000005E-2</v>
      </c>
      <c r="F212" s="2">
        <v>0</v>
      </c>
      <c r="I212" s="54"/>
      <c r="J212" s="64">
        <v>32387</v>
      </c>
      <c r="K212" s="65">
        <v>5.4</v>
      </c>
    </row>
    <row r="213" spans="1:11" ht="13.5" customHeight="1" x14ac:dyDescent="0.25">
      <c r="A213" s="2"/>
      <c r="C213" s="53">
        <f t="shared" si="9"/>
        <v>32721</v>
      </c>
      <c r="D213" s="14">
        <f t="shared" si="10"/>
        <v>1989</v>
      </c>
      <c r="E213" s="38">
        <f t="shared" si="11"/>
        <v>5.2000000000000005E-2</v>
      </c>
      <c r="F213" s="2">
        <v>0</v>
      </c>
      <c r="I213" s="54"/>
      <c r="J213" s="64">
        <v>32417</v>
      </c>
      <c r="K213" s="65">
        <v>5.4</v>
      </c>
    </row>
    <row r="214" spans="1:11" ht="13.5" customHeight="1" x14ac:dyDescent="0.25">
      <c r="A214" s="2"/>
      <c r="C214" s="53">
        <f t="shared" si="9"/>
        <v>32752</v>
      </c>
      <c r="D214" s="14">
        <f t="shared" si="10"/>
        <v>1989</v>
      </c>
      <c r="E214" s="38">
        <f t="shared" si="11"/>
        <v>5.2999999999999999E-2</v>
      </c>
      <c r="F214" s="2">
        <v>0</v>
      </c>
      <c r="I214" s="54"/>
      <c r="J214" s="64">
        <v>32448</v>
      </c>
      <c r="K214" s="65">
        <v>5.3</v>
      </c>
    </row>
    <row r="215" spans="1:11" ht="13.5" customHeight="1" x14ac:dyDescent="0.25">
      <c r="A215" s="2"/>
      <c r="C215" s="53">
        <f t="shared" si="9"/>
        <v>32782</v>
      </c>
      <c r="D215" s="14">
        <f t="shared" si="10"/>
        <v>1989</v>
      </c>
      <c r="E215" s="38">
        <f t="shared" si="11"/>
        <v>5.2999999999999999E-2</v>
      </c>
      <c r="F215" s="2">
        <v>0</v>
      </c>
      <c r="I215" s="54"/>
      <c r="J215" s="64">
        <v>32478</v>
      </c>
      <c r="K215" s="65">
        <v>5.3</v>
      </c>
    </row>
    <row r="216" spans="1:11" ht="13.5" customHeight="1" x14ac:dyDescent="0.25">
      <c r="A216" s="2"/>
      <c r="C216" s="53">
        <f t="shared" si="9"/>
        <v>32813</v>
      </c>
      <c r="D216" s="14">
        <f t="shared" si="10"/>
        <v>1989</v>
      </c>
      <c r="E216" s="38">
        <f t="shared" si="11"/>
        <v>5.4000000000000006E-2</v>
      </c>
      <c r="F216" s="2">
        <v>0</v>
      </c>
      <c r="I216" s="54"/>
      <c r="J216" s="64">
        <v>32509</v>
      </c>
      <c r="K216" s="65">
        <v>5.4</v>
      </c>
    </row>
    <row r="217" spans="1:11" ht="13.5" customHeight="1" x14ac:dyDescent="0.25">
      <c r="A217" s="2"/>
      <c r="C217" s="53">
        <f t="shared" si="9"/>
        <v>32843</v>
      </c>
      <c r="D217" s="14">
        <f t="shared" si="10"/>
        <v>1989</v>
      </c>
      <c r="E217" s="38">
        <f t="shared" si="11"/>
        <v>5.4000000000000006E-2</v>
      </c>
      <c r="F217" s="2">
        <v>0</v>
      </c>
      <c r="I217" s="54"/>
      <c r="J217" s="64">
        <v>32540</v>
      </c>
      <c r="K217" s="65">
        <v>5.2</v>
      </c>
    </row>
    <row r="218" spans="1:11" ht="13.5" customHeight="1" x14ac:dyDescent="0.25">
      <c r="A218" s="2"/>
      <c r="C218" s="53">
        <f t="shared" si="9"/>
        <v>32874</v>
      </c>
      <c r="D218" s="14">
        <f t="shared" si="10"/>
        <v>1990</v>
      </c>
      <c r="E218" s="38">
        <f t="shared" si="11"/>
        <v>5.4000000000000006E-2</v>
      </c>
      <c r="F218" s="2">
        <v>0</v>
      </c>
      <c r="I218" s="54"/>
      <c r="J218" s="64">
        <v>32568</v>
      </c>
      <c r="K218" s="65">
        <v>5</v>
      </c>
    </row>
    <row r="219" spans="1:11" ht="13.5" customHeight="1" x14ac:dyDescent="0.25">
      <c r="A219" s="2"/>
      <c r="C219" s="53">
        <f t="shared" si="9"/>
        <v>32905</v>
      </c>
      <c r="D219" s="14">
        <f t="shared" si="10"/>
        <v>1990</v>
      </c>
      <c r="E219" s="38">
        <f t="shared" si="11"/>
        <v>5.2999999999999999E-2</v>
      </c>
      <c r="F219" s="2">
        <v>0</v>
      </c>
      <c r="I219" s="54"/>
      <c r="J219" s="64">
        <v>32599</v>
      </c>
      <c r="K219" s="65">
        <v>5.2</v>
      </c>
    </row>
    <row r="220" spans="1:11" ht="13.5" customHeight="1" x14ac:dyDescent="0.25">
      <c r="A220" s="2"/>
      <c r="C220" s="53">
        <f t="shared" si="9"/>
        <v>32933</v>
      </c>
      <c r="D220" s="14">
        <f t="shared" si="10"/>
        <v>1990</v>
      </c>
      <c r="E220" s="38">
        <f t="shared" si="11"/>
        <v>5.2000000000000005E-2</v>
      </c>
      <c r="F220" s="2">
        <v>0</v>
      </c>
      <c r="I220" s="54"/>
      <c r="J220" s="64">
        <v>32629</v>
      </c>
      <c r="K220" s="65">
        <v>5.2</v>
      </c>
    </row>
    <row r="221" spans="1:11" ht="13.5" customHeight="1" x14ac:dyDescent="0.25">
      <c r="A221" s="2"/>
      <c r="C221" s="53">
        <f t="shared" si="9"/>
        <v>32964</v>
      </c>
      <c r="D221" s="14">
        <f t="shared" si="10"/>
        <v>1990</v>
      </c>
      <c r="E221" s="38">
        <f t="shared" si="11"/>
        <v>5.4000000000000006E-2</v>
      </c>
      <c r="F221" s="2">
        <v>0</v>
      </c>
      <c r="I221" s="54"/>
      <c r="J221" s="64">
        <v>32660</v>
      </c>
      <c r="K221" s="65">
        <v>5.3</v>
      </c>
    </row>
    <row r="222" spans="1:11" ht="13.5" customHeight="1" x14ac:dyDescent="0.25">
      <c r="A222" s="2"/>
      <c r="C222" s="53">
        <f t="shared" si="9"/>
        <v>32994</v>
      </c>
      <c r="D222" s="14">
        <f t="shared" si="10"/>
        <v>1990</v>
      </c>
      <c r="E222" s="38">
        <f t="shared" si="11"/>
        <v>5.4000000000000006E-2</v>
      </c>
      <c r="F222" s="2">
        <v>0</v>
      </c>
      <c r="I222" s="54"/>
      <c r="J222" s="64">
        <v>32690</v>
      </c>
      <c r="K222" s="65">
        <v>5.2</v>
      </c>
    </row>
    <row r="223" spans="1:11" ht="13.5" customHeight="1" x14ac:dyDescent="0.25">
      <c r="A223" s="2"/>
      <c r="C223" s="53">
        <f t="shared" si="9"/>
        <v>33025</v>
      </c>
      <c r="D223" s="14">
        <f t="shared" si="10"/>
        <v>1990</v>
      </c>
      <c r="E223" s="38">
        <f t="shared" si="11"/>
        <v>5.2000000000000005E-2</v>
      </c>
      <c r="F223" s="2">
        <v>0</v>
      </c>
      <c r="I223" s="54"/>
      <c r="J223" s="64">
        <v>32721</v>
      </c>
      <c r="K223" s="65">
        <v>5.2</v>
      </c>
    </row>
    <row r="224" spans="1:11" ht="13.5" customHeight="1" x14ac:dyDescent="0.25">
      <c r="A224" s="2"/>
      <c r="C224" s="53">
        <f t="shared" si="9"/>
        <v>33055</v>
      </c>
      <c r="D224" s="14">
        <f t="shared" si="10"/>
        <v>1990</v>
      </c>
      <c r="E224" s="38">
        <f t="shared" si="11"/>
        <v>5.5E-2</v>
      </c>
      <c r="F224" s="2">
        <v>0</v>
      </c>
      <c r="I224" s="54"/>
      <c r="J224" s="64">
        <v>32752</v>
      </c>
      <c r="K224" s="65">
        <v>5.3</v>
      </c>
    </row>
    <row r="225" spans="1:11" ht="13.5" customHeight="1" x14ac:dyDescent="0.25">
      <c r="A225" s="2"/>
      <c r="C225" s="53">
        <f t="shared" si="9"/>
        <v>33086</v>
      </c>
      <c r="D225" s="14">
        <f t="shared" si="10"/>
        <v>1990</v>
      </c>
      <c r="E225" s="38">
        <f t="shared" si="11"/>
        <v>5.7000000000000002E-2</v>
      </c>
      <c r="F225" s="2">
        <v>0</v>
      </c>
      <c r="I225" s="54"/>
      <c r="J225" s="64">
        <v>32782</v>
      </c>
      <c r="K225" s="65">
        <v>5.3</v>
      </c>
    </row>
    <row r="226" spans="1:11" ht="13.5" customHeight="1" x14ac:dyDescent="0.25">
      <c r="A226" s="2"/>
      <c r="C226" s="53">
        <f t="shared" si="9"/>
        <v>33117</v>
      </c>
      <c r="D226" s="14">
        <f t="shared" si="10"/>
        <v>1990</v>
      </c>
      <c r="E226" s="38">
        <f t="shared" si="11"/>
        <v>5.9000000000000004E-2</v>
      </c>
      <c r="F226" s="2">
        <v>0</v>
      </c>
      <c r="I226" s="54"/>
      <c r="J226" s="64">
        <v>32813</v>
      </c>
      <c r="K226" s="65">
        <v>5.4</v>
      </c>
    </row>
    <row r="227" spans="1:11" ht="13.5" customHeight="1" x14ac:dyDescent="0.25">
      <c r="A227" s="2"/>
      <c r="C227" s="53">
        <f t="shared" si="9"/>
        <v>33147</v>
      </c>
      <c r="D227" s="14">
        <f t="shared" si="10"/>
        <v>1990</v>
      </c>
      <c r="E227" s="38">
        <f t="shared" si="11"/>
        <v>5.9000000000000004E-2</v>
      </c>
      <c r="F227" s="2">
        <v>0</v>
      </c>
      <c r="I227" s="54"/>
      <c r="J227" s="64">
        <v>32843</v>
      </c>
      <c r="K227" s="65">
        <v>5.4</v>
      </c>
    </row>
    <row r="228" spans="1:11" ht="13.5" customHeight="1" x14ac:dyDescent="0.25">
      <c r="A228" s="2"/>
      <c r="C228" s="53">
        <f t="shared" si="9"/>
        <v>33178</v>
      </c>
      <c r="D228" s="14">
        <f t="shared" si="10"/>
        <v>1990</v>
      </c>
      <c r="E228" s="38">
        <f t="shared" si="11"/>
        <v>6.2E-2</v>
      </c>
      <c r="F228" s="2">
        <v>0</v>
      </c>
      <c r="I228" s="54"/>
      <c r="J228" s="64">
        <v>32874</v>
      </c>
      <c r="K228" s="65">
        <v>5.4</v>
      </c>
    </row>
    <row r="229" spans="1:11" ht="13.5" customHeight="1" x14ac:dyDescent="0.25">
      <c r="A229" s="2"/>
      <c r="C229" s="53">
        <f t="shared" si="9"/>
        <v>33208</v>
      </c>
      <c r="D229" s="14">
        <f t="shared" si="10"/>
        <v>1990</v>
      </c>
      <c r="E229" s="38">
        <f t="shared" si="11"/>
        <v>6.3E-2</v>
      </c>
      <c r="F229" s="2">
        <v>0</v>
      </c>
      <c r="I229" s="54"/>
      <c r="J229" s="64">
        <v>32905</v>
      </c>
      <c r="K229" s="65">
        <v>5.3</v>
      </c>
    </row>
    <row r="230" spans="1:11" ht="13.5" customHeight="1" x14ac:dyDescent="0.25">
      <c r="A230" s="2"/>
      <c r="C230" s="53">
        <f t="shared" si="9"/>
        <v>33239</v>
      </c>
      <c r="D230" s="14">
        <f t="shared" si="10"/>
        <v>1991</v>
      </c>
      <c r="E230" s="38">
        <f t="shared" si="11"/>
        <v>6.4000000000000001E-2</v>
      </c>
      <c r="F230" s="2">
        <v>0</v>
      </c>
      <c r="I230" s="54"/>
      <c r="J230" s="64">
        <v>32933</v>
      </c>
      <c r="K230" s="65">
        <v>5.2</v>
      </c>
    </row>
    <row r="231" spans="1:11" ht="13.5" customHeight="1" x14ac:dyDescent="0.25">
      <c r="A231" s="2"/>
      <c r="C231" s="53">
        <f t="shared" si="9"/>
        <v>33270</v>
      </c>
      <c r="D231" s="14">
        <f t="shared" si="10"/>
        <v>1991</v>
      </c>
      <c r="E231" s="38">
        <f t="shared" si="11"/>
        <v>6.6000000000000003E-2</v>
      </c>
      <c r="F231" s="2">
        <v>0</v>
      </c>
      <c r="I231" s="54"/>
      <c r="J231" s="64">
        <v>32964</v>
      </c>
      <c r="K231" s="65">
        <v>5.4</v>
      </c>
    </row>
    <row r="232" spans="1:11" ht="13.5" customHeight="1" x14ac:dyDescent="0.25">
      <c r="A232" s="2"/>
      <c r="C232" s="53">
        <f t="shared" si="9"/>
        <v>33298</v>
      </c>
      <c r="D232" s="14">
        <f t="shared" si="10"/>
        <v>1991</v>
      </c>
      <c r="E232" s="38">
        <f t="shared" si="11"/>
        <v>6.8000000000000005E-2</v>
      </c>
      <c r="F232" s="2">
        <v>0</v>
      </c>
      <c r="I232" s="54"/>
      <c r="J232" s="64">
        <v>32994</v>
      </c>
      <c r="K232" s="65">
        <v>5.4</v>
      </c>
    </row>
    <row r="233" spans="1:11" ht="13.5" customHeight="1" x14ac:dyDescent="0.25">
      <c r="A233" s="2"/>
      <c r="C233" s="53">
        <f t="shared" si="9"/>
        <v>33329</v>
      </c>
      <c r="D233" s="14">
        <f t="shared" si="10"/>
        <v>1991</v>
      </c>
      <c r="E233" s="38">
        <f t="shared" si="11"/>
        <v>6.7000000000000004E-2</v>
      </c>
      <c r="F233" s="2">
        <v>0</v>
      </c>
      <c r="I233" s="54"/>
      <c r="J233" s="64">
        <v>33025</v>
      </c>
      <c r="K233" s="65">
        <v>5.2</v>
      </c>
    </row>
    <row r="234" spans="1:11" ht="13.5" customHeight="1" x14ac:dyDescent="0.25">
      <c r="A234" s="2"/>
      <c r="C234" s="53">
        <f t="shared" si="9"/>
        <v>33359</v>
      </c>
      <c r="D234" s="14">
        <f t="shared" si="10"/>
        <v>1991</v>
      </c>
      <c r="E234" s="38">
        <f t="shared" si="11"/>
        <v>6.9000000000000006E-2</v>
      </c>
      <c r="F234" s="2">
        <v>0</v>
      </c>
      <c r="I234" s="54"/>
      <c r="J234" s="64">
        <v>33055</v>
      </c>
      <c r="K234" s="65">
        <v>5.5</v>
      </c>
    </row>
    <row r="235" spans="1:11" ht="13.5" customHeight="1" x14ac:dyDescent="0.25">
      <c r="A235" s="2"/>
      <c r="C235" s="53">
        <f t="shared" si="9"/>
        <v>33390</v>
      </c>
      <c r="D235" s="14">
        <f t="shared" si="10"/>
        <v>1991</v>
      </c>
      <c r="E235" s="38">
        <f t="shared" si="11"/>
        <v>6.9000000000000006E-2</v>
      </c>
      <c r="F235" s="2">
        <v>0</v>
      </c>
      <c r="I235" s="54"/>
      <c r="J235" s="64">
        <v>33086</v>
      </c>
      <c r="K235" s="65">
        <v>5.7</v>
      </c>
    </row>
    <row r="236" spans="1:11" ht="13.5" customHeight="1" x14ac:dyDescent="0.25">
      <c r="A236" s="2"/>
      <c r="C236" s="53">
        <f t="shared" si="9"/>
        <v>33420</v>
      </c>
      <c r="D236" s="14">
        <f t="shared" si="10"/>
        <v>1991</v>
      </c>
      <c r="E236" s="38">
        <f t="shared" si="11"/>
        <v>6.8000000000000005E-2</v>
      </c>
      <c r="F236" s="2">
        <v>0</v>
      </c>
      <c r="I236" s="54"/>
      <c r="J236" s="64">
        <v>33117</v>
      </c>
      <c r="K236" s="65">
        <v>5.9</v>
      </c>
    </row>
    <row r="237" spans="1:11" ht="13.5" customHeight="1" x14ac:dyDescent="0.25">
      <c r="A237" s="2"/>
      <c r="C237" s="53">
        <f t="shared" si="9"/>
        <v>33451</v>
      </c>
      <c r="D237" s="14">
        <f t="shared" si="10"/>
        <v>1991</v>
      </c>
      <c r="E237" s="38">
        <f t="shared" si="11"/>
        <v>6.9000000000000006E-2</v>
      </c>
      <c r="F237" s="2">
        <v>0</v>
      </c>
      <c r="I237" s="54"/>
      <c r="J237" s="64">
        <v>33147</v>
      </c>
      <c r="K237" s="65">
        <v>5.9</v>
      </c>
    </row>
    <row r="238" spans="1:11" ht="13.5" customHeight="1" x14ac:dyDescent="0.25">
      <c r="A238" s="2"/>
      <c r="C238" s="53">
        <f t="shared" si="9"/>
        <v>33482</v>
      </c>
      <c r="D238" s="14">
        <f t="shared" si="10"/>
        <v>1991</v>
      </c>
      <c r="E238" s="38">
        <f t="shared" si="11"/>
        <v>6.9000000000000006E-2</v>
      </c>
      <c r="F238" s="2">
        <v>0</v>
      </c>
      <c r="I238" s="54"/>
      <c r="J238" s="64">
        <v>33178</v>
      </c>
      <c r="K238" s="65">
        <v>6.2</v>
      </c>
    </row>
    <row r="239" spans="1:11" ht="13.5" customHeight="1" x14ac:dyDescent="0.25">
      <c r="A239" s="2"/>
      <c r="C239" s="53">
        <f t="shared" si="9"/>
        <v>33512</v>
      </c>
      <c r="D239" s="14">
        <f t="shared" si="10"/>
        <v>1991</v>
      </c>
      <c r="E239" s="38">
        <f t="shared" si="11"/>
        <v>7.0000000000000007E-2</v>
      </c>
      <c r="F239" s="2">
        <v>0</v>
      </c>
      <c r="I239" s="54"/>
      <c r="J239" s="64">
        <v>33208</v>
      </c>
      <c r="K239" s="65">
        <v>6.3</v>
      </c>
    </row>
    <row r="240" spans="1:11" ht="13.5" customHeight="1" x14ac:dyDescent="0.25">
      <c r="A240" s="2"/>
      <c r="C240" s="53">
        <f t="shared" si="9"/>
        <v>33543</v>
      </c>
      <c r="D240" s="14">
        <f t="shared" si="10"/>
        <v>1991</v>
      </c>
      <c r="E240" s="38">
        <f t="shared" si="11"/>
        <v>7.0000000000000007E-2</v>
      </c>
      <c r="F240" s="2">
        <v>0</v>
      </c>
      <c r="I240" s="54"/>
      <c r="J240" s="64">
        <v>33239</v>
      </c>
      <c r="K240" s="65">
        <v>6.4</v>
      </c>
    </row>
    <row r="241" spans="1:11" ht="13.5" customHeight="1" x14ac:dyDescent="0.25">
      <c r="A241" s="2"/>
      <c r="C241" s="53">
        <f t="shared" si="9"/>
        <v>33573</v>
      </c>
      <c r="D241" s="14">
        <f t="shared" si="10"/>
        <v>1991</v>
      </c>
      <c r="E241" s="38">
        <f t="shared" si="11"/>
        <v>7.2999999999999995E-2</v>
      </c>
      <c r="F241" s="2">
        <v>0</v>
      </c>
      <c r="I241" s="54"/>
      <c r="J241" s="64">
        <v>33270</v>
      </c>
      <c r="K241" s="65">
        <v>6.6</v>
      </c>
    </row>
    <row r="242" spans="1:11" ht="13.5" customHeight="1" x14ac:dyDescent="0.25">
      <c r="A242" s="2"/>
      <c r="C242" s="53">
        <f t="shared" si="9"/>
        <v>33604</v>
      </c>
      <c r="D242" s="14">
        <f t="shared" si="10"/>
        <v>1992</v>
      </c>
      <c r="E242" s="38">
        <f t="shared" si="11"/>
        <v>7.2999999999999995E-2</v>
      </c>
      <c r="F242" s="2">
        <v>0</v>
      </c>
      <c r="I242" s="54"/>
      <c r="J242" s="64">
        <v>33298</v>
      </c>
      <c r="K242" s="65">
        <v>6.8</v>
      </c>
    </row>
    <row r="243" spans="1:11" ht="13.5" customHeight="1" x14ac:dyDescent="0.25">
      <c r="A243" s="2"/>
      <c r="C243" s="53">
        <f t="shared" si="9"/>
        <v>33635</v>
      </c>
      <c r="D243" s="14">
        <f t="shared" si="10"/>
        <v>1992</v>
      </c>
      <c r="E243" s="38">
        <f t="shared" si="11"/>
        <v>7.400000000000001E-2</v>
      </c>
      <c r="F243" s="2">
        <v>0</v>
      </c>
      <c r="I243" s="54"/>
      <c r="J243" s="64">
        <v>33329</v>
      </c>
      <c r="K243" s="65">
        <v>6.7</v>
      </c>
    </row>
    <row r="244" spans="1:11" ht="13.5" customHeight="1" x14ac:dyDescent="0.25">
      <c r="A244" s="2"/>
      <c r="C244" s="53">
        <f t="shared" si="9"/>
        <v>33664</v>
      </c>
      <c r="D244" s="14">
        <f t="shared" si="10"/>
        <v>1992</v>
      </c>
      <c r="E244" s="38">
        <f t="shared" si="11"/>
        <v>7.400000000000001E-2</v>
      </c>
      <c r="F244" s="2">
        <v>0</v>
      </c>
      <c r="I244" s="54"/>
      <c r="J244" s="64">
        <v>33359</v>
      </c>
      <c r="K244" s="65">
        <v>6.9</v>
      </c>
    </row>
    <row r="245" spans="1:11" ht="13.5" customHeight="1" x14ac:dyDescent="0.25">
      <c r="A245" s="2"/>
      <c r="C245" s="53">
        <f t="shared" si="9"/>
        <v>33695</v>
      </c>
      <c r="D245" s="14">
        <f t="shared" si="10"/>
        <v>1992</v>
      </c>
      <c r="E245" s="38">
        <f t="shared" si="11"/>
        <v>7.400000000000001E-2</v>
      </c>
      <c r="F245" s="2">
        <v>0</v>
      </c>
      <c r="I245" s="54"/>
      <c r="J245" s="64">
        <v>33390</v>
      </c>
      <c r="K245" s="65">
        <v>6.9</v>
      </c>
    </row>
    <row r="246" spans="1:11" ht="13.5" customHeight="1" x14ac:dyDescent="0.25">
      <c r="A246" s="2"/>
      <c r="C246" s="53">
        <f t="shared" si="9"/>
        <v>33725</v>
      </c>
      <c r="D246" s="14">
        <f t="shared" si="10"/>
        <v>1992</v>
      </c>
      <c r="E246" s="38">
        <f t="shared" si="11"/>
        <v>7.5999999999999998E-2</v>
      </c>
      <c r="F246" s="2">
        <v>0</v>
      </c>
      <c r="I246" s="54"/>
      <c r="J246" s="64">
        <v>33420</v>
      </c>
      <c r="K246" s="65">
        <v>6.8</v>
      </c>
    </row>
    <row r="247" spans="1:11" ht="13.5" customHeight="1" x14ac:dyDescent="0.25">
      <c r="A247" s="2"/>
      <c r="C247" s="53">
        <f t="shared" si="9"/>
        <v>33756</v>
      </c>
      <c r="D247" s="14">
        <f t="shared" si="10"/>
        <v>1992</v>
      </c>
      <c r="E247" s="38">
        <f t="shared" si="11"/>
        <v>7.8E-2</v>
      </c>
      <c r="F247" s="2">
        <v>0</v>
      </c>
      <c r="I247" s="54"/>
      <c r="J247" s="64">
        <v>33451</v>
      </c>
      <c r="K247" s="65">
        <v>6.9</v>
      </c>
    </row>
    <row r="248" spans="1:11" ht="13.5" customHeight="1" x14ac:dyDescent="0.25">
      <c r="A248" s="2"/>
      <c r="C248" s="53">
        <f t="shared" si="9"/>
        <v>33786</v>
      </c>
      <c r="D248" s="14">
        <f t="shared" si="10"/>
        <v>1992</v>
      </c>
      <c r="E248" s="38">
        <f t="shared" si="11"/>
        <v>7.6999999999999999E-2</v>
      </c>
      <c r="F248" s="2">
        <v>0</v>
      </c>
      <c r="I248" s="54"/>
      <c r="J248" s="64">
        <v>33482</v>
      </c>
      <c r="K248" s="65">
        <v>6.9</v>
      </c>
    </row>
    <row r="249" spans="1:11" ht="13.5" customHeight="1" x14ac:dyDescent="0.25">
      <c r="A249" s="2"/>
      <c r="C249" s="53">
        <f t="shared" si="9"/>
        <v>33817</v>
      </c>
      <c r="D249" s="14">
        <f t="shared" si="10"/>
        <v>1992</v>
      </c>
      <c r="E249" s="38">
        <f t="shared" si="11"/>
        <v>7.5999999999999998E-2</v>
      </c>
      <c r="F249" s="2">
        <v>0</v>
      </c>
      <c r="I249" s="54"/>
      <c r="J249" s="64">
        <v>33512</v>
      </c>
      <c r="K249" s="65">
        <v>7</v>
      </c>
    </row>
    <row r="250" spans="1:11" ht="13.5" customHeight="1" x14ac:dyDescent="0.25">
      <c r="A250" s="2"/>
      <c r="C250" s="53">
        <f t="shared" si="9"/>
        <v>33848</v>
      </c>
      <c r="D250" s="14">
        <f t="shared" si="10"/>
        <v>1992</v>
      </c>
      <c r="E250" s="38">
        <f t="shared" si="11"/>
        <v>7.5999999999999998E-2</v>
      </c>
      <c r="F250" s="2">
        <v>0</v>
      </c>
      <c r="I250" s="54"/>
      <c r="J250" s="64">
        <v>33543</v>
      </c>
      <c r="K250" s="65">
        <v>7</v>
      </c>
    </row>
    <row r="251" spans="1:11" ht="13.5" customHeight="1" x14ac:dyDescent="0.25">
      <c r="A251" s="2"/>
      <c r="C251" s="53">
        <f t="shared" si="9"/>
        <v>33878</v>
      </c>
      <c r="D251" s="14">
        <f t="shared" si="10"/>
        <v>1992</v>
      </c>
      <c r="E251" s="38">
        <f t="shared" si="11"/>
        <v>7.2999999999999995E-2</v>
      </c>
      <c r="F251" s="2">
        <v>0</v>
      </c>
      <c r="I251" s="54"/>
      <c r="J251" s="64">
        <v>33573</v>
      </c>
      <c r="K251" s="65">
        <v>7.3</v>
      </c>
    </row>
    <row r="252" spans="1:11" ht="13.5" customHeight="1" x14ac:dyDescent="0.25">
      <c r="A252" s="2"/>
      <c r="C252" s="53">
        <f t="shared" si="9"/>
        <v>33909</v>
      </c>
      <c r="D252" s="14">
        <f t="shared" si="10"/>
        <v>1992</v>
      </c>
      <c r="E252" s="38">
        <f t="shared" si="11"/>
        <v>7.400000000000001E-2</v>
      </c>
      <c r="F252" s="2">
        <v>0</v>
      </c>
      <c r="I252" s="54"/>
      <c r="J252" s="64">
        <v>33604</v>
      </c>
      <c r="K252" s="65">
        <v>7.3</v>
      </c>
    </row>
    <row r="253" spans="1:11" ht="13.5" customHeight="1" x14ac:dyDescent="0.25">
      <c r="A253" s="2"/>
      <c r="C253" s="53">
        <f t="shared" si="9"/>
        <v>33939</v>
      </c>
      <c r="D253" s="14">
        <f t="shared" si="10"/>
        <v>1992</v>
      </c>
      <c r="E253" s="38">
        <f t="shared" si="11"/>
        <v>7.400000000000001E-2</v>
      </c>
      <c r="F253" s="2">
        <v>0</v>
      </c>
      <c r="I253" s="54"/>
      <c r="J253" s="64">
        <v>33635</v>
      </c>
      <c r="K253" s="65">
        <v>7.4</v>
      </c>
    </row>
    <row r="254" spans="1:11" ht="13.5" customHeight="1" x14ac:dyDescent="0.25">
      <c r="A254" s="2"/>
      <c r="C254" s="53">
        <f t="shared" si="9"/>
        <v>33970</v>
      </c>
      <c r="D254" s="14">
        <f t="shared" si="10"/>
        <v>1993</v>
      </c>
      <c r="E254" s="38">
        <f t="shared" si="11"/>
        <v>7.2999999999999995E-2</v>
      </c>
      <c r="F254" s="2">
        <v>0</v>
      </c>
      <c r="I254" s="54"/>
      <c r="J254" s="64">
        <v>33664</v>
      </c>
      <c r="K254" s="65">
        <v>7.4</v>
      </c>
    </row>
    <row r="255" spans="1:11" ht="13.5" customHeight="1" x14ac:dyDescent="0.25">
      <c r="A255" s="2"/>
      <c r="C255" s="53">
        <f t="shared" si="9"/>
        <v>34001</v>
      </c>
      <c r="D255" s="14">
        <f t="shared" si="10"/>
        <v>1993</v>
      </c>
      <c r="E255" s="38">
        <f t="shared" si="11"/>
        <v>7.0999999999999994E-2</v>
      </c>
      <c r="F255" s="2">
        <v>0</v>
      </c>
      <c r="I255" s="54"/>
      <c r="J255" s="64">
        <v>33695</v>
      </c>
      <c r="K255" s="65">
        <v>7.4</v>
      </c>
    </row>
    <row r="256" spans="1:11" ht="13.5" customHeight="1" x14ac:dyDescent="0.25">
      <c r="A256" s="2"/>
      <c r="C256" s="53">
        <f t="shared" si="9"/>
        <v>34029</v>
      </c>
      <c r="D256" s="14">
        <f t="shared" si="10"/>
        <v>1993</v>
      </c>
      <c r="E256" s="38">
        <f t="shared" si="11"/>
        <v>7.0000000000000007E-2</v>
      </c>
      <c r="F256" s="2">
        <v>0</v>
      </c>
      <c r="I256" s="54"/>
      <c r="J256" s="64">
        <v>33725</v>
      </c>
      <c r="K256" s="65">
        <v>7.6</v>
      </c>
    </row>
    <row r="257" spans="1:11" ht="13.5" customHeight="1" x14ac:dyDescent="0.25">
      <c r="A257" s="2"/>
      <c r="C257" s="53">
        <f t="shared" si="9"/>
        <v>34060</v>
      </c>
      <c r="D257" s="14">
        <f t="shared" si="10"/>
        <v>1993</v>
      </c>
      <c r="E257" s="38">
        <f t="shared" si="11"/>
        <v>7.0999999999999994E-2</v>
      </c>
      <c r="F257" s="2">
        <v>0</v>
      </c>
      <c r="I257" s="54"/>
      <c r="J257" s="64">
        <v>33756</v>
      </c>
      <c r="K257" s="65">
        <v>7.8</v>
      </c>
    </row>
    <row r="258" spans="1:11" ht="13.5" customHeight="1" x14ac:dyDescent="0.25">
      <c r="A258" s="2"/>
      <c r="C258" s="53">
        <f t="shared" ref="C258:C321" si="12">J268</f>
        <v>34090</v>
      </c>
      <c r="D258" s="14">
        <f t="shared" ref="D258:D321" si="13">YEAR(C258)</f>
        <v>1993</v>
      </c>
      <c r="E258" s="38">
        <f t="shared" ref="E258:E321" si="14">K268/100</f>
        <v>7.0999999999999994E-2</v>
      </c>
      <c r="F258" s="2">
        <v>0</v>
      </c>
      <c r="I258" s="54"/>
      <c r="J258" s="64">
        <v>33786</v>
      </c>
      <c r="K258" s="65">
        <v>7.7</v>
      </c>
    </row>
    <row r="259" spans="1:11" ht="13.5" customHeight="1" x14ac:dyDescent="0.25">
      <c r="A259" s="2"/>
      <c r="C259" s="53">
        <f t="shared" si="12"/>
        <v>34121</v>
      </c>
      <c r="D259" s="14">
        <f t="shared" si="13"/>
        <v>1993</v>
      </c>
      <c r="E259" s="38">
        <f t="shared" si="14"/>
        <v>7.0000000000000007E-2</v>
      </c>
      <c r="F259" s="2">
        <v>0</v>
      </c>
      <c r="I259" s="54"/>
      <c r="J259" s="64">
        <v>33817</v>
      </c>
      <c r="K259" s="65">
        <v>7.6</v>
      </c>
    </row>
    <row r="260" spans="1:11" ht="13.5" customHeight="1" x14ac:dyDescent="0.25">
      <c r="A260" s="2"/>
      <c r="C260" s="53">
        <f t="shared" si="12"/>
        <v>34151</v>
      </c>
      <c r="D260" s="14">
        <f t="shared" si="13"/>
        <v>1993</v>
      </c>
      <c r="E260" s="38">
        <f t="shared" si="14"/>
        <v>6.9000000000000006E-2</v>
      </c>
      <c r="F260" s="2">
        <v>0</v>
      </c>
      <c r="I260" s="54"/>
      <c r="J260" s="64">
        <v>33848</v>
      </c>
      <c r="K260" s="65">
        <v>7.6</v>
      </c>
    </row>
    <row r="261" spans="1:11" ht="13.5" customHeight="1" x14ac:dyDescent="0.25">
      <c r="A261" s="2"/>
      <c r="C261" s="53">
        <f t="shared" si="12"/>
        <v>34182</v>
      </c>
      <c r="D261" s="14">
        <f t="shared" si="13"/>
        <v>1993</v>
      </c>
      <c r="E261" s="38">
        <f t="shared" si="14"/>
        <v>6.8000000000000005E-2</v>
      </c>
      <c r="F261" s="2">
        <v>0</v>
      </c>
      <c r="I261" s="54"/>
      <c r="J261" s="64">
        <v>33878</v>
      </c>
      <c r="K261" s="65">
        <v>7.3</v>
      </c>
    </row>
    <row r="262" spans="1:11" ht="13.5" customHeight="1" x14ac:dyDescent="0.25">
      <c r="A262" s="2"/>
      <c r="C262" s="53">
        <f t="shared" si="12"/>
        <v>34213</v>
      </c>
      <c r="D262" s="14">
        <f t="shared" si="13"/>
        <v>1993</v>
      </c>
      <c r="E262" s="38">
        <f t="shared" si="14"/>
        <v>6.7000000000000004E-2</v>
      </c>
      <c r="F262" s="2">
        <v>0</v>
      </c>
      <c r="I262" s="54"/>
      <c r="J262" s="64">
        <v>33909</v>
      </c>
      <c r="K262" s="65">
        <v>7.4</v>
      </c>
    </row>
    <row r="263" spans="1:11" ht="13.5" customHeight="1" x14ac:dyDescent="0.25">
      <c r="A263" s="2"/>
      <c r="C263" s="53">
        <f t="shared" si="12"/>
        <v>34243</v>
      </c>
      <c r="D263" s="14">
        <f t="shared" si="13"/>
        <v>1993</v>
      </c>
      <c r="E263" s="38">
        <f t="shared" si="14"/>
        <v>6.8000000000000005E-2</v>
      </c>
      <c r="F263" s="2">
        <v>0</v>
      </c>
      <c r="I263" s="54"/>
      <c r="J263" s="64">
        <v>33939</v>
      </c>
      <c r="K263" s="65">
        <v>7.4</v>
      </c>
    </row>
    <row r="264" spans="1:11" ht="13.5" customHeight="1" x14ac:dyDescent="0.25">
      <c r="A264" s="2"/>
      <c r="C264" s="53">
        <f t="shared" si="12"/>
        <v>34274</v>
      </c>
      <c r="D264" s="14">
        <f t="shared" si="13"/>
        <v>1993</v>
      </c>
      <c r="E264" s="38">
        <f t="shared" si="14"/>
        <v>6.6000000000000003E-2</v>
      </c>
      <c r="F264" s="2">
        <v>0</v>
      </c>
      <c r="I264" s="54"/>
      <c r="J264" s="64">
        <v>33970</v>
      </c>
      <c r="K264" s="65">
        <v>7.3</v>
      </c>
    </row>
    <row r="265" spans="1:11" ht="13.5" customHeight="1" x14ac:dyDescent="0.25">
      <c r="A265" s="2"/>
      <c r="C265" s="53">
        <f t="shared" si="12"/>
        <v>34304</v>
      </c>
      <c r="D265" s="14">
        <f t="shared" si="13"/>
        <v>1993</v>
      </c>
      <c r="E265" s="38">
        <f t="shared" si="14"/>
        <v>6.5000000000000002E-2</v>
      </c>
      <c r="F265" s="2">
        <v>0</v>
      </c>
      <c r="I265" s="54"/>
      <c r="J265" s="64">
        <v>34001</v>
      </c>
      <c r="K265" s="65">
        <v>7.1</v>
      </c>
    </row>
    <row r="266" spans="1:11" ht="13.5" customHeight="1" x14ac:dyDescent="0.25">
      <c r="A266" s="2"/>
      <c r="C266" s="53">
        <f t="shared" si="12"/>
        <v>34335</v>
      </c>
      <c r="D266" s="14">
        <f t="shared" si="13"/>
        <v>1994</v>
      </c>
      <c r="E266" s="38">
        <f t="shared" si="14"/>
        <v>6.6000000000000003E-2</v>
      </c>
      <c r="F266" s="2">
        <v>0</v>
      </c>
      <c r="I266" s="54"/>
      <c r="J266" s="64">
        <v>34029</v>
      </c>
      <c r="K266" s="65">
        <v>7</v>
      </c>
    </row>
    <row r="267" spans="1:11" ht="13.5" customHeight="1" x14ac:dyDescent="0.25">
      <c r="A267" s="2"/>
      <c r="C267" s="53">
        <f t="shared" si="12"/>
        <v>34366</v>
      </c>
      <c r="D267" s="14">
        <f t="shared" si="13"/>
        <v>1994</v>
      </c>
      <c r="E267" s="38">
        <f t="shared" si="14"/>
        <v>6.6000000000000003E-2</v>
      </c>
      <c r="F267" s="2">
        <v>0</v>
      </c>
      <c r="I267" s="54"/>
      <c r="J267" s="64">
        <v>34060</v>
      </c>
      <c r="K267" s="65">
        <v>7.1</v>
      </c>
    </row>
    <row r="268" spans="1:11" ht="13.5" customHeight="1" x14ac:dyDescent="0.25">
      <c r="A268" s="2"/>
      <c r="C268" s="53">
        <f t="shared" si="12"/>
        <v>34394</v>
      </c>
      <c r="D268" s="14">
        <f t="shared" si="13"/>
        <v>1994</v>
      </c>
      <c r="E268" s="38">
        <f t="shared" si="14"/>
        <v>6.5000000000000002E-2</v>
      </c>
      <c r="F268" s="2">
        <v>0</v>
      </c>
      <c r="I268" s="54"/>
      <c r="J268" s="64">
        <v>34090</v>
      </c>
      <c r="K268" s="65">
        <v>7.1</v>
      </c>
    </row>
    <row r="269" spans="1:11" ht="13.5" customHeight="1" x14ac:dyDescent="0.25">
      <c r="A269" s="2"/>
      <c r="C269" s="53">
        <f t="shared" si="12"/>
        <v>34425</v>
      </c>
      <c r="D269" s="14">
        <f t="shared" si="13"/>
        <v>1994</v>
      </c>
      <c r="E269" s="38">
        <f t="shared" si="14"/>
        <v>6.4000000000000001E-2</v>
      </c>
      <c r="F269" s="2">
        <v>0</v>
      </c>
      <c r="I269" s="54"/>
      <c r="J269" s="64">
        <v>34121</v>
      </c>
      <c r="K269" s="65">
        <v>7</v>
      </c>
    </row>
    <row r="270" spans="1:11" ht="13.5" customHeight="1" x14ac:dyDescent="0.25">
      <c r="A270" s="2"/>
      <c r="C270" s="53">
        <f t="shared" si="12"/>
        <v>34455</v>
      </c>
      <c r="D270" s="14">
        <f t="shared" si="13"/>
        <v>1994</v>
      </c>
      <c r="E270" s="38">
        <f t="shared" si="14"/>
        <v>6.0999999999999999E-2</v>
      </c>
      <c r="F270" s="2">
        <v>0</v>
      </c>
      <c r="I270" s="54"/>
      <c r="J270" s="64">
        <v>34151</v>
      </c>
      <c r="K270" s="65">
        <v>6.9</v>
      </c>
    </row>
    <row r="271" spans="1:11" ht="13.5" customHeight="1" x14ac:dyDescent="0.25">
      <c r="A271" s="2"/>
      <c r="C271" s="53">
        <f t="shared" si="12"/>
        <v>34486</v>
      </c>
      <c r="D271" s="14">
        <f t="shared" si="13"/>
        <v>1994</v>
      </c>
      <c r="E271" s="38">
        <f t="shared" si="14"/>
        <v>6.0999999999999999E-2</v>
      </c>
      <c r="F271" s="2">
        <v>0</v>
      </c>
      <c r="I271" s="54"/>
      <c r="J271" s="64">
        <v>34182</v>
      </c>
      <c r="K271" s="65">
        <v>6.8</v>
      </c>
    </row>
    <row r="272" spans="1:11" ht="13.5" customHeight="1" x14ac:dyDescent="0.25">
      <c r="A272" s="2"/>
      <c r="C272" s="53">
        <f t="shared" si="12"/>
        <v>34516</v>
      </c>
      <c r="D272" s="14">
        <f t="shared" si="13"/>
        <v>1994</v>
      </c>
      <c r="E272" s="38">
        <f t="shared" si="14"/>
        <v>6.0999999999999999E-2</v>
      </c>
      <c r="F272" s="2">
        <v>0</v>
      </c>
      <c r="I272" s="54"/>
      <c r="J272" s="64">
        <v>34213</v>
      </c>
      <c r="K272" s="65">
        <v>6.7</v>
      </c>
    </row>
    <row r="273" spans="1:11" ht="13.5" customHeight="1" x14ac:dyDescent="0.25">
      <c r="A273" s="2"/>
      <c r="C273" s="53">
        <f t="shared" si="12"/>
        <v>34547</v>
      </c>
      <c r="D273" s="14">
        <f t="shared" si="13"/>
        <v>1994</v>
      </c>
      <c r="E273" s="38">
        <f t="shared" si="14"/>
        <v>0.06</v>
      </c>
      <c r="F273" s="2">
        <v>0</v>
      </c>
      <c r="I273" s="54"/>
      <c r="J273" s="64">
        <v>34243</v>
      </c>
      <c r="K273" s="65">
        <v>6.8</v>
      </c>
    </row>
    <row r="274" spans="1:11" ht="13.5" customHeight="1" x14ac:dyDescent="0.25">
      <c r="A274" s="2"/>
      <c r="C274" s="53">
        <f t="shared" si="12"/>
        <v>34578</v>
      </c>
      <c r="D274" s="14">
        <f t="shared" si="13"/>
        <v>1994</v>
      </c>
      <c r="E274" s="38">
        <f t="shared" si="14"/>
        <v>5.9000000000000004E-2</v>
      </c>
      <c r="F274" s="2">
        <v>0</v>
      </c>
      <c r="I274" s="54"/>
      <c r="J274" s="64">
        <v>34274</v>
      </c>
      <c r="K274" s="65">
        <v>6.6</v>
      </c>
    </row>
    <row r="275" spans="1:11" ht="13.5" customHeight="1" x14ac:dyDescent="0.25">
      <c r="A275" s="2"/>
      <c r="C275" s="53">
        <f t="shared" si="12"/>
        <v>34608</v>
      </c>
      <c r="D275" s="14">
        <f t="shared" si="13"/>
        <v>1994</v>
      </c>
      <c r="E275" s="38">
        <f t="shared" si="14"/>
        <v>5.7999999999999996E-2</v>
      </c>
      <c r="F275" s="2">
        <v>0</v>
      </c>
      <c r="I275" s="54"/>
      <c r="J275" s="64">
        <v>34304</v>
      </c>
      <c r="K275" s="65">
        <v>6.5</v>
      </c>
    </row>
    <row r="276" spans="1:11" ht="13.5" customHeight="1" x14ac:dyDescent="0.25">
      <c r="A276" s="2"/>
      <c r="C276" s="53">
        <f t="shared" si="12"/>
        <v>34639</v>
      </c>
      <c r="D276" s="14">
        <f t="shared" si="13"/>
        <v>1994</v>
      </c>
      <c r="E276" s="38">
        <f t="shared" si="14"/>
        <v>5.5999999999999994E-2</v>
      </c>
      <c r="F276" s="2">
        <v>0</v>
      </c>
      <c r="I276" s="54"/>
      <c r="J276" s="64">
        <v>34335</v>
      </c>
      <c r="K276" s="65">
        <v>6.6</v>
      </c>
    </row>
    <row r="277" spans="1:11" ht="13.5" customHeight="1" x14ac:dyDescent="0.25">
      <c r="A277" s="2"/>
      <c r="C277" s="53">
        <f t="shared" si="12"/>
        <v>34669</v>
      </c>
      <c r="D277" s="14">
        <f t="shared" si="13"/>
        <v>1994</v>
      </c>
      <c r="E277" s="38">
        <f t="shared" si="14"/>
        <v>5.5E-2</v>
      </c>
      <c r="F277" s="2">
        <v>0</v>
      </c>
      <c r="I277" s="54"/>
      <c r="J277" s="64">
        <v>34366</v>
      </c>
      <c r="K277" s="65">
        <v>6.6</v>
      </c>
    </row>
    <row r="278" spans="1:11" ht="13.5" customHeight="1" x14ac:dyDescent="0.25">
      <c r="A278" s="2"/>
      <c r="C278" s="53">
        <f t="shared" si="12"/>
        <v>34700</v>
      </c>
      <c r="D278" s="14">
        <f t="shared" si="13"/>
        <v>1995</v>
      </c>
      <c r="E278" s="38">
        <f t="shared" si="14"/>
        <v>5.5999999999999994E-2</v>
      </c>
      <c r="F278" s="2">
        <v>0</v>
      </c>
      <c r="I278" s="54"/>
      <c r="J278" s="64">
        <v>34394</v>
      </c>
      <c r="K278" s="65">
        <v>6.5</v>
      </c>
    </row>
    <row r="279" spans="1:11" ht="13.5" customHeight="1" x14ac:dyDescent="0.25">
      <c r="A279" s="2"/>
      <c r="C279" s="53">
        <f t="shared" si="12"/>
        <v>34731</v>
      </c>
      <c r="D279" s="14">
        <f t="shared" si="13"/>
        <v>1995</v>
      </c>
      <c r="E279" s="38">
        <f t="shared" si="14"/>
        <v>5.4000000000000006E-2</v>
      </c>
      <c r="F279" s="2">
        <v>0</v>
      </c>
      <c r="I279" s="54"/>
      <c r="J279" s="64">
        <v>34425</v>
      </c>
      <c r="K279" s="65">
        <v>6.4</v>
      </c>
    </row>
    <row r="280" spans="1:11" ht="13.5" customHeight="1" x14ac:dyDescent="0.25">
      <c r="A280" s="2"/>
      <c r="C280" s="53">
        <f t="shared" si="12"/>
        <v>34759</v>
      </c>
      <c r="D280" s="14">
        <f t="shared" si="13"/>
        <v>1995</v>
      </c>
      <c r="E280" s="38">
        <f t="shared" si="14"/>
        <v>5.4000000000000006E-2</v>
      </c>
      <c r="F280" s="2">
        <v>0</v>
      </c>
      <c r="I280" s="54"/>
      <c r="J280" s="64">
        <v>34455</v>
      </c>
      <c r="K280" s="65">
        <v>6.1</v>
      </c>
    </row>
    <row r="281" spans="1:11" ht="13.5" customHeight="1" x14ac:dyDescent="0.25">
      <c r="A281" s="2"/>
      <c r="C281" s="53">
        <f t="shared" si="12"/>
        <v>34790</v>
      </c>
      <c r="D281" s="14">
        <f t="shared" si="13"/>
        <v>1995</v>
      </c>
      <c r="E281" s="38">
        <f t="shared" si="14"/>
        <v>5.7999999999999996E-2</v>
      </c>
      <c r="F281" s="2">
        <v>0</v>
      </c>
      <c r="I281" s="54"/>
      <c r="J281" s="64">
        <v>34486</v>
      </c>
      <c r="K281" s="65">
        <v>6.1</v>
      </c>
    </row>
    <row r="282" spans="1:11" ht="13.5" customHeight="1" x14ac:dyDescent="0.25">
      <c r="A282" s="2"/>
      <c r="C282" s="53">
        <f t="shared" si="12"/>
        <v>34820</v>
      </c>
      <c r="D282" s="14">
        <f t="shared" si="13"/>
        <v>1995</v>
      </c>
      <c r="E282" s="38">
        <f t="shared" si="14"/>
        <v>5.5999999999999994E-2</v>
      </c>
      <c r="F282" s="2">
        <v>0</v>
      </c>
      <c r="I282" s="54"/>
      <c r="J282" s="64">
        <v>34516</v>
      </c>
      <c r="K282" s="65">
        <v>6.1</v>
      </c>
    </row>
    <row r="283" spans="1:11" ht="13.5" customHeight="1" x14ac:dyDescent="0.25">
      <c r="A283" s="2"/>
      <c r="C283" s="53">
        <f t="shared" si="12"/>
        <v>34851</v>
      </c>
      <c r="D283" s="14">
        <f t="shared" si="13"/>
        <v>1995</v>
      </c>
      <c r="E283" s="38">
        <f t="shared" si="14"/>
        <v>5.5999999999999994E-2</v>
      </c>
      <c r="F283" s="2">
        <v>0</v>
      </c>
      <c r="I283" s="54"/>
      <c r="J283" s="64">
        <v>34547</v>
      </c>
      <c r="K283" s="65">
        <v>6</v>
      </c>
    </row>
    <row r="284" spans="1:11" ht="13.5" customHeight="1" x14ac:dyDescent="0.25">
      <c r="A284" s="2"/>
      <c r="C284" s="53">
        <f t="shared" si="12"/>
        <v>34881</v>
      </c>
      <c r="D284" s="14">
        <f t="shared" si="13"/>
        <v>1995</v>
      </c>
      <c r="E284" s="38">
        <f t="shared" si="14"/>
        <v>5.7000000000000002E-2</v>
      </c>
      <c r="F284" s="2">
        <v>0</v>
      </c>
      <c r="I284" s="54"/>
      <c r="J284" s="64">
        <v>34578</v>
      </c>
      <c r="K284" s="65">
        <v>5.9</v>
      </c>
    </row>
    <row r="285" spans="1:11" ht="13.5" customHeight="1" x14ac:dyDescent="0.25">
      <c r="A285" s="2"/>
      <c r="C285" s="53">
        <f t="shared" si="12"/>
        <v>34912</v>
      </c>
      <c r="D285" s="14">
        <f t="shared" si="13"/>
        <v>1995</v>
      </c>
      <c r="E285" s="38">
        <f t="shared" si="14"/>
        <v>5.7000000000000002E-2</v>
      </c>
      <c r="F285" s="2">
        <v>0</v>
      </c>
      <c r="I285" s="54"/>
      <c r="J285" s="64">
        <v>34608</v>
      </c>
      <c r="K285" s="65">
        <v>5.8</v>
      </c>
    </row>
    <row r="286" spans="1:11" ht="13.5" customHeight="1" x14ac:dyDescent="0.25">
      <c r="A286" s="2"/>
      <c r="C286" s="53">
        <f t="shared" si="12"/>
        <v>34943</v>
      </c>
      <c r="D286" s="14">
        <f t="shared" si="13"/>
        <v>1995</v>
      </c>
      <c r="E286" s="38">
        <f t="shared" si="14"/>
        <v>5.5999999999999994E-2</v>
      </c>
      <c r="F286" s="2">
        <v>0</v>
      </c>
      <c r="I286" s="54"/>
      <c r="J286" s="64">
        <v>34639</v>
      </c>
      <c r="K286" s="65">
        <v>5.6</v>
      </c>
    </row>
    <row r="287" spans="1:11" ht="13.5" customHeight="1" x14ac:dyDescent="0.25">
      <c r="A287" s="2"/>
      <c r="C287" s="53">
        <f t="shared" si="12"/>
        <v>34973</v>
      </c>
      <c r="D287" s="14">
        <f t="shared" si="13"/>
        <v>1995</v>
      </c>
      <c r="E287" s="38">
        <f t="shared" si="14"/>
        <v>5.5E-2</v>
      </c>
      <c r="F287" s="2">
        <v>0</v>
      </c>
      <c r="I287" s="54"/>
      <c r="J287" s="64">
        <v>34669</v>
      </c>
      <c r="K287" s="65">
        <v>5.5</v>
      </c>
    </row>
    <row r="288" spans="1:11" ht="13.5" customHeight="1" x14ac:dyDescent="0.25">
      <c r="A288" s="2"/>
      <c r="C288" s="53">
        <f t="shared" si="12"/>
        <v>35004</v>
      </c>
      <c r="D288" s="14">
        <f t="shared" si="13"/>
        <v>1995</v>
      </c>
      <c r="E288" s="38">
        <f t="shared" si="14"/>
        <v>5.5999999999999994E-2</v>
      </c>
      <c r="F288" s="2">
        <v>0</v>
      </c>
      <c r="I288" s="54"/>
      <c r="J288" s="64">
        <v>34700</v>
      </c>
      <c r="K288" s="65">
        <v>5.6</v>
      </c>
    </row>
    <row r="289" spans="1:11" ht="13.5" customHeight="1" x14ac:dyDescent="0.25">
      <c r="A289" s="2"/>
      <c r="C289" s="53">
        <f t="shared" si="12"/>
        <v>35034</v>
      </c>
      <c r="D289" s="14">
        <f t="shared" si="13"/>
        <v>1995</v>
      </c>
      <c r="E289" s="38">
        <f t="shared" si="14"/>
        <v>5.5999999999999994E-2</v>
      </c>
      <c r="F289" s="2">
        <v>0</v>
      </c>
      <c r="I289" s="54"/>
      <c r="J289" s="64">
        <v>34731</v>
      </c>
      <c r="K289" s="65">
        <v>5.4</v>
      </c>
    </row>
    <row r="290" spans="1:11" ht="13.5" customHeight="1" x14ac:dyDescent="0.25">
      <c r="A290" s="2"/>
      <c r="C290" s="53">
        <f t="shared" si="12"/>
        <v>35065</v>
      </c>
      <c r="D290" s="14">
        <f t="shared" si="13"/>
        <v>1996</v>
      </c>
      <c r="E290" s="38">
        <f t="shared" si="14"/>
        <v>5.5999999999999994E-2</v>
      </c>
      <c r="F290" s="2">
        <v>0</v>
      </c>
      <c r="I290" s="54"/>
      <c r="J290" s="64">
        <v>34759</v>
      </c>
      <c r="K290" s="65">
        <v>5.4</v>
      </c>
    </row>
    <row r="291" spans="1:11" ht="13.5" customHeight="1" x14ac:dyDescent="0.25">
      <c r="A291" s="2"/>
      <c r="C291" s="53">
        <f t="shared" si="12"/>
        <v>35096</v>
      </c>
      <c r="D291" s="14">
        <f t="shared" si="13"/>
        <v>1996</v>
      </c>
      <c r="E291" s="38">
        <f t="shared" si="14"/>
        <v>5.5E-2</v>
      </c>
      <c r="F291" s="2">
        <v>0</v>
      </c>
      <c r="I291" s="54"/>
      <c r="J291" s="64">
        <v>34790</v>
      </c>
      <c r="K291" s="65">
        <v>5.8</v>
      </c>
    </row>
    <row r="292" spans="1:11" ht="13.5" customHeight="1" x14ac:dyDescent="0.25">
      <c r="A292" s="2"/>
      <c r="C292" s="53">
        <f t="shared" si="12"/>
        <v>35125</v>
      </c>
      <c r="D292" s="14">
        <f t="shared" si="13"/>
        <v>1996</v>
      </c>
      <c r="E292" s="38">
        <f t="shared" si="14"/>
        <v>5.5E-2</v>
      </c>
      <c r="F292" s="2">
        <v>0</v>
      </c>
      <c r="I292" s="54"/>
      <c r="J292" s="64">
        <v>34820</v>
      </c>
      <c r="K292" s="65">
        <v>5.6</v>
      </c>
    </row>
    <row r="293" spans="1:11" ht="13.5" customHeight="1" x14ac:dyDescent="0.25">
      <c r="A293" s="2"/>
      <c r="C293" s="53">
        <f t="shared" si="12"/>
        <v>35156</v>
      </c>
      <c r="D293" s="14">
        <f t="shared" si="13"/>
        <v>1996</v>
      </c>
      <c r="E293" s="38">
        <f t="shared" si="14"/>
        <v>5.5999999999999994E-2</v>
      </c>
      <c r="F293" s="2">
        <v>0</v>
      </c>
      <c r="I293" s="54"/>
      <c r="J293" s="64">
        <v>34851</v>
      </c>
      <c r="K293" s="65">
        <v>5.6</v>
      </c>
    </row>
    <row r="294" spans="1:11" ht="13.5" customHeight="1" x14ac:dyDescent="0.25">
      <c r="A294" s="2"/>
      <c r="C294" s="53">
        <f t="shared" si="12"/>
        <v>35186</v>
      </c>
      <c r="D294" s="14">
        <f t="shared" si="13"/>
        <v>1996</v>
      </c>
      <c r="E294" s="38">
        <f t="shared" si="14"/>
        <v>5.5999999999999994E-2</v>
      </c>
      <c r="F294" s="2">
        <v>0</v>
      </c>
      <c r="I294" s="54"/>
      <c r="J294" s="64">
        <v>34881</v>
      </c>
      <c r="K294" s="65">
        <v>5.7</v>
      </c>
    </row>
    <row r="295" spans="1:11" ht="13.5" customHeight="1" x14ac:dyDescent="0.25">
      <c r="A295" s="2"/>
      <c r="C295" s="53">
        <f t="shared" si="12"/>
        <v>35217</v>
      </c>
      <c r="D295" s="14">
        <f t="shared" si="13"/>
        <v>1996</v>
      </c>
      <c r="E295" s="38">
        <f t="shared" si="14"/>
        <v>5.2999999999999999E-2</v>
      </c>
      <c r="F295" s="2">
        <v>0</v>
      </c>
      <c r="I295" s="54"/>
      <c r="J295" s="64">
        <v>34912</v>
      </c>
      <c r="K295" s="65">
        <v>5.7</v>
      </c>
    </row>
    <row r="296" spans="1:11" ht="13.5" customHeight="1" x14ac:dyDescent="0.25">
      <c r="A296" s="2"/>
      <c r="C296" s="53">
        <f t="shared" si="12"/>
        <v>35247</v>
      </c>
      <c r="D296" s="14">
        <f t="shared" si="13"/>
        <v>1996</v>
      </c>
      <c r="E296" s="38">
        <f t="shared" si="14"/>
        <v>5.5E-2</v>
      </c>
      <c r="F296" s="2">
        <v>0</v>
      </c>
      <c r="I296" s="54"/>
      <c r="J296" s="64">
        <v>34943</v>
      </c>
      <c r="K296" s="65">
        <v>5.6</v>
      </c>
    </row>
    <row r="297" spans="1:11" ht="13.5" customHeight="1" x14ac:dyDescent="0.25">
      <c r="A297" s="2"/>
      <c r="C297" s="53">
        <f t="shared" si="12"/>
        <v>35278</v>
      </c>
      <c r="D297" s="14">
        <f t="shared" si="13"/>
        <v>1996</v>
      </c>
      <c r="E297" s="38">
        <f t="shared" si="14"/>
        <v>5.0999999999999997E-2</v>
      </c>
      <c r="F297" s="2">
        <v>0</v>
      </c>
      <c r="I297" s="54"/>
      <c r="J297" s="64">
        <v>34973</v>
      </c>
      <c r="K297" s="65">
        <v>5.5</v>
      </c>
    </row>
    <row r="298" spans="1:11" ht="13.5" customHeight="1" x14ac:dyDescent="0.25">
      <c r="A298" s="2"/>
      <c r="C298" s="53">
        <f t="shared" si="12"/>
        <v>35309</v>
      </c>
      <c r="D298" s="14">
        <f t="shared" si="13"/>
        <v>1996</v>
      </c>
      <c r="E298" s="38">
        <f t="shared" si="14"/>
        <v>5.2000000000000005E-2</v>
      </c>
      <c r="F298" s="2">
        <v>0</v>
      </c>
      <c r="I298" s="54"/>
      <c r="J298" s="64">
        <v>35004</v>
      </c>
      <c r="K298" s="65">
        <v>5.6</v>
      </c>
    </row>
    <row r="299" spans="1:11" ht="13.5" customHeight="1" x14ac:dyDescent="0.25">
      <c r="A299" s="2"/>
      <c r="C299" s="53">
        <f t="shared" si="12"/>
        <v>35339</v>
      </c>
      <c r="D299" s="14">
        <f t="shared" si="13"/>
        <v>1996</v>
      </c>
      <c r="E299" s="38">
        <f t="shared" si="14"/>
        <v>5.2000000000000005E-2</v>
      </c>
      <c r="F299" s="2">
        <v>0</v>
      </c>
      <c r="I299" s="54"/>
      <c r="J299" s="64">
        <v>35034</v>
      </c>
      <c r="K299" s="65">
        <v>5.6</v>
      </c>
    </row>
    <row r="300" spans="1:11" ht="13.5" customHeight="1" x14ac:dyDescent="0.25">
      <c r="A300" s="2"/>
      <c r="C300" s="53">
        <f t="shared" si="12"/>
        <v>35370</v>
      </c>
      <c r="D300" s="14">
        <f t="shared" si="13"/>
        <v>1996</v>
      </c>
      <c r="E300" s="38">
        <f t="shared" si="14"/>
        <v>5.4000000000000006E-2</v>
      </c>
      <c r="F300" s="2">
        <v>0</v>
      </c>
      <c r="I300" s="54"/>
      <c r="J300" s="64">
        <v>35065</v>
      </c>
      <c r="K300" s="65">
        <v>5.6</v>
      </c>
    </row>
    <row r="301" spans="1:11" ht="13.5" customHeight="1" x14ac:dyDescent="0.25">
      <c r="A301" s="2"/>
      <c r="C301" s="53">
        <f t="shared" si="12"/>
        <v>35400</v>
      </c>
      <c r="D301" s="14">
        <f t="shared" si="13"/>
        <v>1996</v>
      </c>
      <c r="E301" s="38">
        <f t="shared" si="14"/>
        <v>5.4000000000000006E-2</v>
      </c>
      <c r="F301" s="2">
        <v>0</v>
      </c>
      <c r="I301" s="54"/>
      <c r="J301" s="64">
        <v>35096</v>
      </c>
      <c r="K301" s="65">
        <v>5.5</v>
      </c>
    </row>
    <row r="302" spans="1:11" ht="13.5" customHeight="1" x14ac:dyDescent="0.25">
      <c r="A302" s="2"/>
      <c r="C302" s="53">
        <f t="shared" si="12"/>
        <v>35431</v>
      </c>
      <c r="D302" s="14">
        <f t="shared" si="13"/>
        <v>1997</v>
      </c>
      <c r="E302" s="38">
        <f t="shared" si="14"/>
        <v>5.2999999999999999E-2</v>
      </c>
      <c r="F302" s="2">
        <v>0</v>
      </c>
      <c r="I302" s="54"/>
      <c r="J302" s="64">
        <v>35125</v>
      </c>
      <c r="K302" s="65">
        <v>5.5</v>
      </c>
    </row>
    <row r="303" spans="1:11" ht="13.5" customHeight="1" x14ac:dyDescent="0.25">
      <c r="A303" s="2"/>
      <c r="C303" s="53">
        <f t="shared" si="12"/>
        <v>35462</v>
      </c>
      <c r="D303" s="14">
        <f t="shared" si="13"/>
        <v>1997</v>
      </c>
      <c r="E303" s="38">
        <f t="shared" si="14"/>
        <v>5.2000000000000005E-2</v>
      </c>
      <c r="F303" s="2">
        <v>0</v>
      </c>
      <c r="I303" s="54"/>
      <c r="J303" s="64">
        <v>35156</v>
      </c>
      <c r="K303" s="65">
        <v>5.6</v>
      </c>
    </row>
    <row r="304" spans="1:11" ht="13.5" customHeight="1" x14ac:dyDescent="0.25">
      <c r="A304" s="2"/>
      <c r="C304" s="53">
        <f t="shared" si="12"/>
        <v>35490</v>
      </c>
      <c r="D304" s="14">
        <f t="shared" si="13"/>
        <v>1997</v>
      </c>
      <c r="E304" s="38">
        <f t="shared" si="14"/>
        <v>5.2000000000000005E-2</v>
      </c>
      <c r="F304" s="2">
        <v>0</v>
      </c>
      <c r="I304" s="54"/>
      <c r="J304" s="64">
        <v>35186</v>
      </c>
      <c r="K304" s="65">
        <v>5.6</v>
      </c>
    </row>
    <row r="305" spans="1:11" ht="13.5" customHeight="1" x14ac:dyDescent="0.25">
      <c r="A305" s="2"/>
      <c r="C305" s="53">
        <f t="shared" si="12"/>
        <v>35521</v>
      </c>
      <c r="D305" s="14">
        <f t="shared" si="13"/>
        <v>1997</v>
      </c>
      <c r="E305" s="38">
        <f t="shared" si="14"/>
        <v>5.0999999999999997E-2</v>
      </c>
      <c r="F305" s="2">
        <v>0</v>
      </c>
      <c r="I305" s="54"/>
      <c r="J305" s="64">
        <v>35217</v>
      </c>
      <c r="K305" s="65">
        <v>5.3</v>
      </c>
    </row>
    <row r="306" spans="1:11" ht="13.5" customHeight="1" x14ac:dyDescent="0.25">
      <c r="A306" s="2"/>
      <c r="C306" s="53">
        <f t="shared" si="12"/>
        <v>35551</v>
      </c>
      <c r="D306" s="14">
        <f t="shared" si="13"/>
        <v>1997</v>
      </c>
      <c r="E306" s="38">
        <f t="shared" si="14"/>
        <v>4.9000000000000002E-2</v>
      </c>
      <c r="F306" s="2">
        <v>0</v>
      </c>
      <c r="I306" s="54"/>
      <c r="J306" s="64">
        <v>35247</v>
      </c>
      <c r="K306" s="65">
        <v>5.5</v>
      </c>
    </row>
    <row r="307" spans="1:11" ht="13.5" customHeight="1" x14ac:dyDescent="0.25">
      <c r="A307" s="2"/>
      <c r="C307" s="53">
        <f t="shared" si="12"/>
        <v>35582</v>
      </c>
      <c r="D307" s="14">
        <f t="shared" si="13"/>
        <v>1997</v>
      </c>
      <c r="E307" s="38">
        <f t="shared" si="14"/>
        <v>0.05</v>
      </c>
      <c r="F307" s="2">
        <v>0</v>
      </c>
      <c r="I307" s="54"/>
      <c r="J307" s="64">
        <v>35278</v>
      </c>
      <c r="K307" s="65">
        <v>5.0999999999999996</v>
      </c>
    </row>
    <row r="308" spans="1:11" ht="13.5" customHeight="1" x14ac:dyDescent="0.25">
      <c r="A308" s="2"/>
      <c r="C308" s="53">
        <f t="shared" si="12"/>
        <v>35612</v>
      </c>
      <c r="D308" s="14">
        <f t="shared" si="13"/>
        <v>1997</v>
      </c>
      <c r="E308" s="38">
        <f t="shared" si="14"/>
        <v>4.9000000000000002E-2</v>
      </c>
      <c r="F308" s="2">
        <v>0</v>
      </c>
      <c r="I308" s="54"/>
      <c r="J308" s="64">
        <v>35309</v>
      </c>
      <c r="K308" s="65">
        <v>5.2</v>
      </c>
    </row>
    <row r="309" spans="1:11" ht="13.5" customHeight="1" x14ac:dyDescent="0.25">
      <c r="A309" s="2"/>
      <c r="C309" s="53">
        <f t="shared" si="12"/>
        <v>35643</v>
      </c>
      <c r="D309" s="14">
        <f t="shared" si="13"/>
        <v>1997</v>
      </c>
      <c r="E309" s="38">
        <f t="shared" si="14"/>
        <v>4.8000000000000001E-2</v>
      </c>
      <c r="F309" s="2">
        <v>0</v>
      </c>
      <c r="I309" s="54"/>
      <c r="J309" s="64">
        <v>35339</v>
      </c>
      <c r="K309" s="65">
        <v>5.2</v>
      </c>
    </row>
    <row r="310" spans="1:11" ht="13.5" customHeight="1" x14ac:dyDescent="0.25">
      <c r="A310" s="2"/>
      <c r="C310" s="53">
        <f t="shared" si="12"/>
        <v>35674</v>
      </c>
      <c r="D310" s="14">
        <f t="shared" si="13"/>
        <v>1997</v>
      </c>
      <c r="E310" s="38">
        <f t="shared" si="14"/>
        <v>4.9000000000000002E-2</v>
      </c>
      <c r="F310" s="2">
        <v>0</v>
      </c>
      <c r="I310" s="54"/>
      <c r="J310" s="64">
        <v>35370</v>
      </c>
      <c r="K310" s="65">
        <v>5.4</v>
      </c>
    </row>
    <row r="311" spans="1:11" ht="13.5" customHeight="1" x14ac:dyDescent="0.25">
      <c r="A311" s="2"/>
      <c r="C311" s="53">
        <f t="shared" si="12"/>
        <v>35704</v>
      </c>
      <c r="D311" s="14">
        <f t="shared" si="13"/>
        <v>1997</v>
      </c>
      <c r="E311" s="38">
        <f t="shared" si="14"/>
        <v>4.7E-2</v>
      </c>
      <c r="F311" s="2">
        <v>0</v>
      </c>
      <c r="I311" s="54"/>
      <c r="J311" s="64">
        <v>35400</v>
      </c>
      <c r="K311" s="65">
        <v>5.4</v>
      </c>
    </row>
    <row r="312" spans="1:11" ht="13.5" customHeight="1" x14ac:dyDescent="0.25">
      <c r="A312" s="2"/>
      <c r="C312" s="53">
        <f t="shared" si="12"/>
        <v>35735</v>
      </c>
      <c r="D312" s="14">
        <f t="shared" si="13"/>
        <v>1997</v>
      </c>
      <c r="E312" s="38">
        <f t="shared" si="14"/>
        <v>4.5999999999999999E-2</v>
      </c>
      <c r="F312" s="2">
        <v>0</v>
      </c>
      <c r="I312" s="54"/>
      <c r="J312" s="64">
        <v>35431</v>
      </c>
      <c r="K312" s="65">
        <v>5.3</v>
      </c>
    </row>
    <row r="313" spans="1:11" ht="13.5" customHeight="1" x14ac:dyDescent="0.25">
      <c r="A313" s="2"/>
      <c r="C313" s="53">
        <f t="shared" si="12"/>
        <v>35765</v>
      </c>
      <c r="D313" s="14">
        <f t="shared" si="13"/>
        <v>1997</v>
      </c>
      <c r="E313" s="38">
        <f t="shared" si="14"/>
        <v>4.7E-2</v>
      </c>
      <c r="F313" s="2">
        <v>0</v>
      </c>
      <c r="I313" s="54"/>
      <c r="J313" s="64">
        <v>35462</v>
      </c>
      <c r="K313" s="65">
        <v>5.2</v>
      </c>
    </row>
    <row r="314" spans="1:11" ht="13.5" customHeight="1" x14ac:dyDescent="0.25">
      <c r="A314" s="2"/>
      <c r="C314" s="53">
        <f t="shared" si="12"/>
        <v>35796</v>
      </c>
      <c r="D314" s="14">
        <f t="shared" si="13"/>
        <v>1998</v>
      </c>
      <c r="E314" s="38">
        <f t="shared" si="14"/>
        <v>4.5999999999999999E-2</v>
      </c>
      <c r="F314" s="2">
        <v>0</v>
      </c>
      <c r="I314" s="54"/>
      <c r="J314" s="64">
        <v>35490</v>
      </c>
      <c r="K314" s="65">
        <v>5.2</v>
      </c>
    </row>
    <row r="315" spans="1:11" ht="13.5" customHeight="1" x14ac:dyDescent="0.25">
      <c r="A315" s="2"/>
      <c r="C315" s="53">
        <f t="shared" si="12"/>
        <v>35827</v>
      </c>
      <c r="D315" s="14">
        <f t="shared" si="13"/>
        <v>1998</v>
      </c>
      <c r="E315" s="38">
        <f t="shared" si="14"/>
        <v>4.5999999999999999E-2</v>
      </c>
      <c r="F315" s="2">
        <v>0</v>
      </c>
      <c r="I315" s="54"/>
      <c r="J315" s="64">
        <v>35521</v>
      </c>
      <c r="K315" s="65">
        <v>5.0999999999999996</v>
      </c>
    </row>
    <row r="316" spans="1:11" ht="13.5" customHeight="1" x14ac:dyDescent="0.25">
      <c r="A316" s="2"/>
      <c r="C316" s="53">
        <f t="shared" si="12"/>
        <v>35855</v>
      </c>
      <c r="D316" s="14">
        <f t="shared" si="13"/>
        <v>1998</v>
      </c>
      <c r="E316" s="38">
        <f t="shared" si="14"/>
        <v>4.7E-2</v>
      </c>
      <c r="F316" s="2">
        <v>0</v>
      </c>
      <c r="I316" s="54"/>
      <c r="J316" s="64">
        <v>35551</v>
      </c>
      <c r="K316" s="65">
        <v>4.9000000000000004</v>
      </c>
    </row>
    <row r="317" spans="1:11" ht="13.5" customHeight="1" x14ac:dyDescent="0.25">
      <c r="A317" s="2"/>
      <c r="C317" s="53">
        <f t="shared" si="12"/>
        <v>35886</v>
      </c>
      <c r="D317" s="14">
        <f t="shared" si="13"/>
        <v>1998</v>
      </c>
      <c r="E317" s="38">
        <f t="shared" si="14"/>
        <v>4.2999999999999997E-2</v>
      </c>
      <c r="F317" s="2">
        <v>0</v>
      </c>
      <c r="I317" s="54"/>
      <c r="J317" s="64">
        <v>35582</v>
      </c>
      <c r="K317" s="65">
        <v>5</v>
      </c>
    </row>
    <row r="318" spans="1:11" ht="13.5" customHeight="1" x14ac:dyDescent="0.25">
      <c r="A318" s="2"/>
      <c r="C318" s="53">
        <f t="shared" si="12"/>
        <v>35916</v>
      </c>
      <c r="D318" s="14">
        <f t="shared" si="13"/>
        <v>1998</v>
      </c>
      <c r="E318" s="38">
        <f t="shared" si="14"/>
        <v>4.4000000000000004E-2</v>
      </c>
      <c r="F318" s="2">
        <v>0</v>
      </c>
      <c r="I318" s="54"/>
      <c r="J318" s="64">
        <v>35612</v>
      </c>
      <c r="K318" s="65">
        <v>4.9000000000000004</v>
      </c>
    </row>
    <row r="319" spans="1:11" ht="13.5" customHeight="1" x14ac:dyDescent="0.25">
      <c r="A319" s="2"/>
      <c r="C319" s="53">
        <f t="shared" si="12"/>
        <v>35947</v>
      </c>
      <c r="D319" s="14">
        <f t="shared" si="13"/>
        <v>1998</v>
      </c>
      <c r="E319" s="38">
        <f t="shared" si="14"/>
        <v>4.4999999999999998E-2</v>
      </c>
      <c r="F319" s="2">
        <v>0</v>
      </c>
      <c r="I319" s="54"/>
      <c r="J319" s="64">
        <v>35643</v>
      </c>
      <c r="K319" s="65">
        <v>4.8</v>
      </c>
    </row>
    <row r="320" spans="1:11" ht="13.5" customHeight="1" x14ac:dyDescent="0.25">
      <c r="A320" s="2"/>
      <c r="C320" s="53">
        <f t="shared" si="12"/>
        <v>35977</v>
      </c>
      <c r="D320" s="14">
        <f t="shared" si="13"/>
        <v>1998</v>
      </c>
      <c r="E320" s="38">
        <f t="shared" si="14"/>
        <v>4.4999999999999998E-2</v>
      </c>
      <c r="F320" s="2">
        <v>0</v>
      </c>
      <c r="I320" s="54"/>
      <c r="J320" s="64">
        <v>35674</v>
      </c>
      <c r="K320" s="65">
        <v>4.9000000000000004</v>
      </c>
    </row>
    <row r="321" spans="1:11" ht="13.5" customHeight="1" x14ac:dyDescent="0.25">
      <c r="A321" s="2"/>
      <c r="C321" s="53">
        <f t="shared" si="12"/>
        <v>36008</v>
      </c>
      <c r="D321" s="14">
        <f t="shared" si="13"/>
        <v>1998</v>
      </c>
      <c r="E321" s="38">
        <f t="shared" si="14"/>
        <v>4.4999999999999998E-2</v>
      </c>
      <c r="F321" s="2">
        <v>0</v>
      </c>
      <c r="I321" s="54"/>
      <c r="J321" s="64">
        <v>35704</v>
      </c>
      <c r="K321" s="65">
        <v>4.7</v>
      </c>
    </row>
    <row r="322" spans="1:11" ht="13.5" customHeight="1" x14ac:dyDescent="0.25">
      <c r="A322" s="2"/>
      <c r="C322" s="53">
        <f t="shared" ref="C322:C385" si="15">J332</f>
        <v>36039</v>
      </c>
      <c r="D322" s="14">
        <f t="shared" ref="D322:D385" si="16">YEAR(C322)</f>
        <v>1998</v>
      </c>
      <c r="E322" s="38">
        <f t="shared" ref="E322:E385" si="17">K332/100</f>
        <v>4.5999999999999999E-2</v>
      </c>
      <c r="F322" s="2">
        <v>0</v>
      </c>
      <c r="I322" s="54"/>
      <c r="J322" s="64">
        <v>35735</v>
      </c>
      <c r="K322" s="65">
        <v>4.5999999999999996</v>
      </c>
    </row>
    <row r="323" spans="1:11" ht="13.5" customHeight="1" x14ac:dyDescent="0.25">
      <c r="A323" s="2"/>
      <c r="C323" s="53">
        <f t="shared" si="15"/>
        <v>36069</v>
      </c>
      <c r="D323" s="14">
        <f t="shared" si="16"/>
        <v>1998</v>
      </c>
      <c r="E323" s="38">
        <f t="shared" si="17"/>
        <v>4.4999999999999998E-2</v>
      </c>
      <c r="F323" s="2">
        <v>0</v>
      </c>
      <c r="I323" s="54"/>
      <c r="J323" s="64">
        <v>35765</v>
      </c>
      <c r="K323" s="65">
        <v>4.7</v>
      </c>
    </row>
    <row r="324" spans="1:11" ht="13.5" customHeight="1" x14ac:dyDescent="0.25">
      <c r="A324" s="2"/>
      <c r="C324" s="53">
        <f t="shared" si="15"/>
        <v>36100</v>
      </c>
      <c r="D324" s="14">
        <f t="shared" si="16"/>
        <v>1998</v>
      </c>
      <c r="E324" s="38">
        <f t="shared" si="17"/>
        <v>4.4000000000000004E-2</v>
      </c>
      <c r="F324" s="2">
        <v>0</v>
      </c>
      <c r="I324" s="54"/>
      <c r="J324" s="64">
        <v>35796</v>
      </c>
      <c r="K324" s="65">
        <v>4.5999999999999996</v>
      </c>
    </row>
    <row r="325" spans="1:11" ht="13.5" customHeight="1" x14ac:dyDescent="0.25">
      <c r="A325" s="2"/>
      <c r="C325" s="53">
        <f t="shared" si="15"/>
        <v>36130</v>
      </c>
      <c r="D325" s="14">
        <f t="shared" si="16"/>
        <v>1998</v>
      </c>
      <c r="E325" s="38">
        <f t="shared" si="17"/>
        <v>4.4000000000000004E-2</v>
      </c>
      <c r="F325" s="2">
        <v>0</v>
      </c>
      <c r="I325" s="54"/>
      <c r="J325" s="64">
        <v>35827</v>
      </c>
      <c r="K325" s="65">
        <v>4.5999999999999996</v>
      </c>
    </row>
    <row r="326" spans="1:11" ht="13.5" customHeight="1" x14ac:dyDescent="0.25">
      <c r="A326" s="2"/>
      <c r="C326" s="53">
        <f t="shared" si="15"/>
        <v>36161</v>
      </c>
      <c r="D326" s="14">
        <f t="shared" si="16"/>
        <v>1999</v>
      </c>
      <c r="E326" s="38">
        <f t="shared" si="17"/>
        <v>4.2999999999999997E-2</v>
      </c>
      <c r="F326" s="2">
        <v>0</v>
      </c>
      <c r="I326" s="54"/>
      <c r="J326" s="64">
        <v>35855</v>
      </c>
      <c r="K326" s="65">
        <v>4.7</v>
      </c>
    </row>
    <row r="327" spans="1:11" ht="13.5" customHeight="1" x14ac:dyDescent="0.25">
      <c r="A327" s="2"/>
      <c r="C327" s="53">
        <f t="shared" si="15"/>
        <v>36192</v>
      </c>
      <c r="D327" s="14">
        <f t="shared" si="16"/>
        <v>1999</v>
      </c>
      <c r="E327" s="38">
        <f t="shared" si="17"/>
        <v>4.4000000000000004E-2</v>
      </c>
      <c r="F327" s="2">
        <v>0</v>
      </c>
      <c r="I327" s="54"/>
      <c r="J327" s="64">
        <v>35886</v>
      </c>
      <c r="K327" s="65">
        <v>4.3</v>
      </c>
    </row>
    <row r="328" spans="1:11" ht="13.5" customHeight="1" x14ac:dyDescent="0.25">
      <c r="A328" s="2"/>
      <c r="C328" s="53">
        <f t="shared" si="15"/>
        <v>36220</v>
      </c>
      <c r="D328" s="14">
        <f t="shared" si="16"/>
        <v>1999</v>
      </c>
      <c r="E328" s="38">
        <f t="shared" si="17"/>
        <v>4.2000000000000003E-2</v>
      </c>
      <c r="F328" s="2">
        <v>0</v>
      </c>
      <c r="I328" s="54"/>
      <c r="J328" s="64">
        <v>35916</v>
      </c>
      <c r="K328" s="65">
        <v>4.4000000000000004</v>
      </c>
    </row>
    <row r="329" spans="1:11" ht="13.5" customHeight="1" x14ac:dyDescent="0.25">
      <c r="A329" s="2"/>
      <c r="C329" s="53">
        <f t="shared" si="15"/>
        <v>36251</v>
      </c>
      <c r="D329" s="14">
        <f t="shared" si="16"/>
        <v>1999</v>
      </c>
      <c r="E329" s="38">
        <f t="shared" si="17"/>
        <v>4.2999999999999997E-2</v>
      </c>
      <c r="F329" s="2">
        <v>0</v>
      </c>
      <c r="I329" s="54"/>
      <c r="J329" s="64">
        <v>35947</v>
      </c>
      <c r="K329" s="65">
        <v>4.5</v>
      </c>
    </row>
    <row r="330" spans="1:11" ht="13.5" customHeight="1" x14ac:dyDescent="0.25">
      <c r="A330" s="2"/>
      <c r="C330" s="53">
        <f t="shared" si="15"/>
        <v>36281</v>
      </c>
      <c r="D330" s="14">
        <f t="shared" si="16"/>
        <v>1999</v>
      </c>
      <c r="E330" s="38">
        <f t="shared" si="17"/>
        <v>4.2000000000000003E-2</v>
      </c>
      <c r="F330" s="2">
        <v>0</v>
      </c>
      <c r="I330" s="54"/>
      <c r="J330" s="64">
        <v>35977</v>
      </c>
      <c r="K330" s="65">
        <v>4.5</v>
      </c>
    </row>
    <row r="331" spans="1:11" ht="13.5" customHeight="1" x14ac:dyDescent="0.25">
      <c r="A331" s="2"/>
      <c r="C331" s="53">
        <f t="shared" si="15"/>
        <v>36312</v>
      </c>
      <c r="D331" s="14">
        <f t="shared" si="16"/>
        <v>1999</v>
      </c>
      <c r="E331" s="38">
        <f t="shared" si="17"/>
        <v>4.2999999999999997E-2</v>
      </c>
      <c r="F331" s="2">
        <v>0</v>
      </c>
      <c r="I331" s="54"/>
      <c r="J331" s="64">
        <v>36008</v>
      </c>
      <c r="K331" s="65">
        <v>4.5</v>
      </c>
    </row>
    <row r="332" spans="1:11" ht="13.5" customHeight="1" x14ac:dyDescent="0.25">
      <c r="A332" s="2"/>
      <c r="C332" s="53">
        <f t="shared" si="15"/>
        <v>36342</v>
      </c>
      <c r="D332" s="14">
        <f t="shared" si="16"/>
        <v>1999</v>
      </c>
      <c r="E332" s="38">
        <f t="shared" si="17"/>
        <v>4.2999999999999997E-2</v>
      </c>
      <c r="F332" s="2">
        <v>0</v>
      </c>
      <c r="I332" s="54"/>
      <c r="J332" s="64">
        <v>36039</v>
      </c>
      <c r="K332" s="65">
        <v>4.5999999999999996</v>
      </c>
    </row>
    <row r="333" spans="1:11" ht="13.5" customHeight="1" x14ac:dyDescent="0.25">
      <c r="A333" s="2"/>
      <c r="C333" s="53">
        <f t="shared" si="15"/>
        <v>36373</v>
      </c>
      <c r="D333" s="14">
        <f t="shared" si="16"/>
        <v>1999</v>
      </c>
      <c r="E333" s="38">
        <f t="shared" si="17"/>
        <v>4.2000000000000003E-2</v>
      </c>
      <c r="F333" s="2">
        <v>0</v>
      </c>
      <c r="I333" s="54"/>
      <c r="J333" s="64">
        <v>36069</v>
      </c>
      <c r="K333" s="65">
        <v>4.5</v>
      </c>
    </row>
    <row r="334" spans="1:11" ht="13.5" customHeight="1" x14ac:dyDescent="0.25">
      <c r="A334" s="2"/>
      <c r="C334" s="53">
        <f t="shared" si="15"/>
        <v>36404</v>
      </c>
      <c r="D334" s="14">
        <f t="shared" si="16"/>
        <v>1999</v>
      </c>
      <c r="E334" s="38">
        <f t="shared" si="17"/>
        <v>4.2000000000000003E-2</v>
      </c>
      <c r="F334" s="2">
        <v>0</v>
      </c>
      <c r="I334" s="54"/>
      <c r="J334" s="64">
        <v>36100</v>
      </c>
      <c r="K334" s="65">
        <v>4.4000000000000004</v>
      </c>
    </row>
    <row r="335" spans="1:11" ht="13.5" customHeight="1" x14ac:dyDescent="0.25">
      <c r="A335" s="2"/>
      <c r="C335" s="53">
        <f t="shared" si="15"/>
        <v>36434</v>
      </c>
      <c r="D335" s="14">
        <f t="shared" si="16"/>
        <v>1999</v>
      </c>
      <c r="E335" s="38">
        <f t="shared" si="17"/>
        <v>4.0999999999999995E-2</v>
      </c>
      <c r="F335" s="2">
        <v>0</v>
      </c>
      <c r="I335" s="54"/>
      <c r="J335" s="64">
        <v>36130</v>
      </c>
      <c r="K335" s="65">
        <v>4.4000000000000004</v>
      </c>
    </row>
    <row r="336" spans="1:11" ht="13.5" customHeight="1" x14ac:dyDescent="0.25">
      <c r="A336" s="2"/>
      <c r="C336" s="53">
        <f t="shared" si="15"/>
        <v>36465</v>
      </c>
      <c r="D336" s="14">
        <f t="shared" si="16"/>
        <v>1999</v>
      </c>
      <c r="E336" s="38">
        <f t="shared" si="17"/>
        <v>4.0999999999999995E-2</v>
      </c>
      <c r="F336" s="2">
        <v>0</v>
      </c>
      <c r="I336" s="54"/>
      <c r="J336" s="64">
        <v>36161</v>
      </c>
      <c r="K336" s="65">
        <v>4.3</v>
      </c>
    </row>
    <row r="337" spans="1:11" ht="13.5" customHeight="1" x14ac:dyDescent="0.25">
      <c r="A337" s="2"/>
      <c r="C337" s="53">
        <f t="shared" si="15"/>
        <v>36495</v>
      </c>
      <c r="D337" s="14">
        <f t="shared" si="16"/>
        <v>1999</v>
      </c>
      <c r="E337" s="38">
        <f t="shared" si="17"/>
        <v>0.04</v>
      </c>
      <c r="F337" s="2">
        <v>0</v>
      </c>
      <c r="I337" s="54"/>
      <c r="J337" s="64">
        <v>36192</v>
      </c>
      <c r="K337" s="65">
        <v>4.4000000000000004</v>
      </c>
    </row>
    <row r="338" spans="1:11" ht="13.5" customHeight="1" x14ac:dyDescent="0.25">
      <c r="A338" s="2"/>
      <c r="C338" s="53">
        <f t="shared" si="15"/>
        <v>36526</v>
      </c>
      <c r="D338" s="14">
        <f t="shared" si="16"/>
        <v>2000</v>
      </c>
      <c r="E338" s="38">
        <f t="shared" si="17"/>
        <v>0.04</v>
      </c>
      <c r="F338" s="2">
        <v>0</v>
      </c>
      <c r="I338" s="54"/>
      <c r="J338" s="64">
        <v>36220</v>
      </c>
      <c r="K338" s="65">
        <v>4.2</v>
      </c>
    </row>
    <row r="339" spans="1:11" ht="13.5" customHeight="1" x14ac:dyDescent="0.25">
      <c r="A339" s="2"/>
      <c r="C339" s="53">
        <f t="shared" si="15"/>
        <v>36557</v>
      </c>
      <c r="D339" s="14">
        <f t="shared" si="16"/>
        <v>2000</v>
      </c>
      <c r="E339" s="38">
        <f t="shared" si="17"/>
        <v>4.0999999999999995E-2</v>
      </c>
      <c r="F339" s="2">
        <v>0</v>
      </c>
      <c r="I339" s="54"/>
      <c r="J339" s="64">
        <v>36251</v>
      </c>
      <c r="K339" s="65">
        <v>4.3</v>
      </c>
    </row>
    <row r="340" spans="1:11" ht="13.5" customHeight="1" x14ac:dyDescent="0.25">
      <c r="A340" s="2"/>
      <c r="C340" s="53">
        <f t="shared" si="15"/>
        <v>36586</v>
      </c>
      <c r="D340" s="14">
        <f t="shared" si="16"/>
        <v>2000</v>
      </c>
      <c r="E340" s="38">
        <f t="shared" si="17"/>
        <v>0.04</v>
      </c>
      <c r="F340" s="2">
        <v>0</v>
      </c>
      <c r="I340" s="54"/>
      <c r="J340" s="64">
        <v>36281</v>
      </c>
      <c r="K340" s="65">
        <v>4.2</v>
      </c>
    </row>
    <row r="341" spans="1:11" ht="13.5" customHeight="1" x14ac:dyDescent="0.25">
      <c r="A341" s="2"/>
      <c r="C341" s="53">
        <f t="shared" si="15"/>
        <v>36617</v>
      </c>
      <c r="D341" s="14">
        <f t="shared" si="16"/>
        <v>2000</v>
      </c>
      <c r="E341" s="38">
        <f t="shared" si="17"/>
        <v>3.7999999999999999E-2</v>
      </c>
      <c r="F341" s="2">
        <v>0</v>
      </c>
      <c r="I341" s="54"/>
      <c r="J341" s="64">
        <v>36312</v>
      </c>
      <c r="K341" s="65">
        <v>4.3</v>
      </c>
    </row>
    <row r="342" spans="1:11" ht="13.5" customHeight="1" x14ac:dyDescent="0.25">
      <c r="A342" s="2"/>
      <c r="C342" s="53">
        <f t="shared" si="15"/>
        <v>36647</v>
      </c>
      <c r="D342" s="14">
        <f t="shared" si="16"/>
        <v>2000</v>
      </c>
      <c r="E342" s="38">
        <f t="shared" si="17"/>
        <v>0.04</v>
      </c>
      <c r="F342" s="2">
        <v>0</v>
      </c>
      <c r="I342" s="54"/>
      <c r="J342" s="64">
        <v>36342</v>
      </c>
      <c r="K342" s="65">
        <v>4.3</v>
      </c>
    </row>
    <row r="343" spans="1:11" ht="13.5" customHeight="1" x14ac:dyDescent="0.25">
      <c r="A343" s="2"/>
      <c r="C343" s="53">
        <f t="shared" si="15"/>
        <v>36678</v>
      </c>
      <c r="D343" s="14">
        <f t="shared" si="16"/>
        <v>2000</v>
      </c>
      <c r="E343" s="38">
        <f t="shared" si="17"/>
        <v>0.04</v>
      </c>
      <c r="F343" s="2">
        <v>0</v>
      </c>
      <c r="I343" s="54"/>
      <c r="J343" s="64">
        <v>36373</v>
      </c>
      <c r="K343" s="65">
        <v>4.2</v>
      </c>
    </row>
    <row r="344" spans="1:11" ht="13.5" customHeight="1" x14ac:dyDescent="0.25">
      <c r="A344" s="2"/>
      <c r="C344" s="53">
        <f t="shared" si="15"/>
        <v>36708</v>
      </c>
      <c r="D344" s="14">
        <f t="shared" si="16"/>
        <v>2000</v>
      </c>
      <c r="E344" s="38">
        <f t="shared" si="17"/>
        <v>0.04</v>
      </c>
      <c r="F344" s="2">
        <v>0</v>
      </c>
      <c r="I344" s="54"/>
      <c r="J344" s="64">
        <v>36404</v>
      </c>
      <c r="K344" s="65">
        <v>4.2</v>
      </c>
    </row>
    <row r="345" spans="1:11" ht="13.5" customHeight="1" x14ac:dyDescent="0.25">
      <c r="A345" s="2"/>
      <c r="C345" s="53">
        <f t="shared" si="15"/>
        <v>36739</v>
      </c>
      <c r="D345" s="14">
        <f t="shared" si="16"/>
        <v>2000</v>
      </c>
      <c r="E345" s="38">
        <f t="shared" si="17"/>
        <v>4.0999999999999995E-2</v>
      </c>
      <c r="F345" s="2">
        <v>0</v>
      </c>
      <c r="I345" s="54"/>
      <c r="J345" s="64">
        <v>36434</v>
      </c>
      <c r="K345" s="65">
        <v>4.0999999999999996</v>
      </c>
    </row>
    <row r="346" spans="1:11" ht="13.5" customHeight="1" x14ac:dyDescent="0.25">
      <c r="A346" s="2"/>
      <c r="C346" s="53">
        <f t="shared" si="15"/>
        <v>36770</v>
      </c>
      <c r="D346" s="14">
        <f t="shared" si="16"/>
        <v>2000</v>
      </c>
      <c r="E346" s="38">
        <f t="shared" si="17"/>
        <v>3.9E-2</v>
      </c>
      <c r="F346" s="2">
        <v>0</v>
      </c>
      <c r="I346" s="54"/>
      <c r="J346" s="64">
        <v>36465</v>
      </c>
      <c r="K346" s="65">
        <v>4.0999999999999996</v>
      </c>
    </row>
    <row r="347" spans="1:11" ht="13.5" customHeight="1" x14ac:dyDescent="0.25">
      <c r="A347" s="2"/>
      <c r="C347" s="53">
        <f t="shared" si="15"/>
        <v>36800</v>
      </c>
      <c r="D347" s="14">
        <f t="shared" si="16"/>
        <v>2000</v>
      </c>
      <c r="E347" s="38">
        <f t="shared" si="17"/>
        <v>3.9E-2</v>
      </c>
      <c r="F347" s="2">
        <v>0</v>
      </c>
      <c r="I347" s="54"/>
      <c r="J347" s="64">
        <v>36495</v>
      </c>
      <c r="K347" s="65">
        <v>4</v>
      </c>
    </row>
    <row r="348" spans="1:11" ht="13.5" customHeight="1" x14ac:dyDescent="0.25">
      <c r="A348" s="2"/>
      <c r="C348" s="53">
        <f t="shared" si="15"/>
        <v>36831</v>
      </c>
      <c r="D348" s="14">
        <f t="shared" si="16"/>
        <v>2000</v>
      </c>
      <c r="E348" s="38">
        <f t="shared" si="17"/>
        <v>3.9E-2</v>
      </c>
      <c r="F348" s="2">
        <v>0</v>
      </c>
      <c r="I348" s="54"/>
      <c r="J348" s="64">
        <v>36526</v>
      </c>
      <c r="K348" s="65">
        <v>4</v>
      </c>
    </row>
    <row r="349" spans="1:11" ht="13.5" customHeight="1" x14ac:dyDescent="0.25">
      <c r="A349" s="2"/>
      <c r="C349" s="53">
        <f t="shared" si="15"/>
        <v>36861</v>
      </c>
      <c r="D349" s="14">
        <f t="shared" si="16"/>
        <v>2000</v>
      </c>
      <c r="E349" s="38">
        <f t="shared" si="17"/>
        <v>3.9E-2</v>
      </c>
      <c r="F349" s="2">
        <v>0</v>
      </c>
      <c r="I349" s="54"/>
      <c r="J349" s="64">
        <v>36557</v>
      </c>
      <c r="K349" s="65">
        <v>4.0999999999999996</v>
      </c>
    </row>
    <row r="350" spans="1:11" ht="13.5" customHeight="1" x14ac:dyDescent="0.25">
      <c r="A350" s="2"/>
      <c r="C350" s="53">
        <f t="shared" si="15"/>
        <v>36892</v>
      </c>
      <c r="D350" s="14">
        <f t="shared" si="16"/>
        <v>2001</v>
      </c>
      <c r="E350" s="38">
        <f t="shared" si="17"/>
        <v>4.2000000000000003E-2</v>
      </c>
      <c r="F350" s="2">
        <v>0</v>
      </c>
      <c r="I350" s="54"/>
      <c r="J350" s="64">
        <v>36586</v>
      </c>
      <c r="K350" s="65">
        <v>4</v>
      </c>
    </row>
    <row r="351" spans="1:11" ht="13.5" customHeight="1" x14ac:dyDescent="0.25">
      <c r="A351" s="2"/>
      <c r="C351" s="53">
        <f t="shared" si="15"/>
        <v>36923</v>
      </c>
      <c r="D351" s="14">
        <f t="shared" si="16"/>
        <v>2001</v>
      </c>
      <c r="E351" s="38">
        <f t="shared" si="17"/>
        <v>4.2000000000000003E-2</v>
      </c>
      <c r="F351" s="2">
        <v>0</v>
      </c>
      <c r="I351" s="54"/>
      <c r="J351" s="64">
        <v>36617</v>
      </c>
      <c r="K351" s="65">
        <v>3.8</v>
      </c>
    </row>
    <row r="352" spans="1:11" ht="13.5" customHeight="1" x14ac:dyDescent="0.25">
      <c r="A352" s="2"/>
      <c r="C352" s="53">
        <f t="shared" si="15"/>
        <v>36951</v>
      </c>
      <c r="D352" s="14">
        <f t="shared" si="16"/>
        <v>2001</v>
      </c>
      <c r="E352" s="38">
        <f t="shared" si="17"/>
        <v>4.2999999999999997E-2</v>
      </c>
      <c r="F352" s="2">
        <v>0</v>
      </c>
      <c r="I352" s="54"/>
      <c r="J352" s="64">
        <v>36647</v>
      </c>
      <c r="K352" s="65">
        <v>4</v>
      </c>
    </row>
    <row r="353" spans="1:11" ht="13.5" customHeight="1" x14ac:dyDescent="0.25">
      <c r="A353" s="2"/>
      <c r="C353" s="53">
        <f t="shared" si="15"/>
        <v>36982</v>
      </c>
      <c r="D353" s="14">
        <f t="shared" si="16"/>
        <v>2001</v>
      </c>
      <c r="E353" s="38">
        <f t="shared" si="17"/>
        <v>4.4000000000000004E-2</v>
      </c>
      <c r="F353" s="2">
        <v>0</v>
      </c>
      <c r="I353" s="54"/>
      <c r="J353" s="64">
        <v>36678</v>
      </c>
      <c r="K353" s="65">
        <v>4</v>
      </c>
    </row>
    <row r="354" spans="1:11" ht="13.5" customHeight="1" x14ac:dyDescent="0.25">
      <c r="A354" s="2"/>
      <c r="C354" s="53">
        <f t="shared" si="15"/>
        <v>37012</v>
      </c>
      <c r="D354" s="14">
        <f t="shared" si="16"/>
        <v>2001</v>
      </c>
      <c r="E354" s="38">
        <f t="shared" si="17"/>
        <v>4.2999999999999997E-2</v>
      </c>
      <c r="F354" s="2">
        <v>0</v>
      </c>
      <c r="I354" s="54"/>
      <c r="J354" s="64">
        <v>36708</v>
      </c>
      <c r="K354" s="65">
        <v>4</v>
      </c>
    </row>
    <row r="355" spans="1:11" ht="13.5" customHeight="1" x14ac:dyDescent="0.25">
      <c r="A355" s="2"/>
      <c r="C355" s="53">
        <f t="shared" si="15"/>
        <v>37043</v>
      </c>
      <c r="D355" s="14">
        <f t="shared" si="16"/>
        <v>2001</v>
      </c>
      <c r="E355" s="38">
        <f t="shared" si="17"/>
        <v>4.4999999999999998E-2</v>
      </c>
      <c r="F355" s="2">
        <v>0</v>
      </c>
      <c r="I355" s="54"/>
      <c r="J355" s="64">
        <v>36739</v>
      </c>
      <c r="K355" s="65">
        <v>4.0999999999999996</v>
      </c>
    </row>
    <row r="356" spans="1:11" ht="13.5" customHeight="1" x14ac:dyDescent="0.25">
      <c r="A356" s="2"/>
      <c r="C356" s="53">
        <f t="shared" si="15"/>
        <v>37073</v>
      </c>
      <c r="D356" s="14">
        <f t="shared" si="16"/>
        <v>2001</v>
      </c>
      <c r="E356" s="38">
        <f t="shared" si="17"/>
        <v>4.5999999999999999E-2</v>
      </c>
      <c r="F356" s="2">
        <v>0</v>
      </c>
      <c r="I356" s="54"/>
      <c r="J356" s="64">
        <v>36770</v>
      </c>
      <c r="K356" s="65">
        <v>3.9</v>
      </c>
    </row>
    <row r="357" spans="1:11" ht="13.5" customHeight="1" x14ac:dyDescent="0.25">
      <c r="A357" s="2"/>
      <c r="C357" s="53">
        <f t="shared" si="15"/>
        <v>37104</v>
      </c>
      <c r="D357" s="14">
        <f t="shared" si="16"/>
        <v>2001</v>
      </c>
      <c r="E357" s="38">
        <f t="shared" si="17"/>
        <v>4.9000000000000002E-2</v>
      </c>
      <c r="F357" s="2">
        <v>0</v>
      </c>
      <c r="I357" s="54"/>
      <c r="J357" s="64">
        <v>36800</v>
      </c>
      <c r="K357" s="65">
        <v>3.9</v>
      </c>
    </row>
    <row r="358" spans="1:11" ht="13.5" customHeight="1" x14ac:dyDescent="0.25">
      <c r="A358" s="2"/>
      <c r="C358" s="53">
        <f t="shared" si="15"/>
        <v>37135</v>
      </c>
      <c r="D358" s="14">
        <f t="shared" si="16"/>
        <v>2001</v>
      </c>
      <c r="E358" s="38">
        <f t="shared" si="17"/>
        <v>0.05</v>
      </c>
      <c r="F358" s="2">
        <v>0</v>
      </c>
      <c r="I358" s="54"/>
      <c r="J358" s="64">
        <v>36831</v>
      </c>
      <c r="K358" s="65">
        <v>3.9</v>
      </c>
    </row>
    <row r="359" spans="1:11" ht="13.5" customHeight="1" x14ac:dyDescent="0.25">
      <c r="A359" s="2"/>
      <c r="C359" s="53">
        <f t="shared" si="15"/>
        <v>37165</v>
      </c>
      <c r="D359" s="14">
        <f t="shared" si="16"/>
        <v>2001</v>
      </c>
      <c r="E359" s="38">
        <f t="shared" si="17"/>
        <v>5.2999999999999999E-2</v>
      </c>
      <c r="F359" s="2">
        <v>0</v>
      </c>
      <c r="I359" s="54"/>
      <c r="J359" s="64">
        <v>36861</v>
      </c>
      <c r="K359" s="65">
        <v>3.9</v>
      </c>
    </row>
    <row r="360" spans="1:11" ht="13.5" customHeight="1" x14ac:dyDescent="0.25">
      <c r="A360" s="2"/>
      <c r="C360" s="53">
        <f t="shared" si="15"/>
        <v>37196</v>
      </c>
      <c r="D360" s="14">
        <f t="shared" si="16"/>
        <v>2001</v>
      </c>
      <c r="E360" s="38">
        <f t="shared" si="17"/>
        <v>5.5E-2</v>
      </c>
      <c r="F360" s="2">
        <v>0</v>
      </c>
      <c r="I360" s="54"/>
      <c r="J360" s="64">
        <v>36892</v>
      </c>
      <c r="K360" s="65">
        <v>4.2</v>
      </c>
    </row>
    <row r="361" spans="1:11" ht="13.5" customHeight="1" x14ac:dyDescent="0.25">
      <c r="A361" s="2"/>
      <c r="C361" s="53">
        <f t="shared" si="15"/>
        <v>37226</v>
      </c>
      <c r="D361" s="14">
        <f t="shared" si="16"/>
        <v>2001</v>
      </c>
      <c r="E361" s="38">
        <f t="shared" si="17"/>
        <v>5.7000000000000002E-2</v>
      </c>
      <c r="F361" s="2">
        <v>0</v>
      </c>
      <c r="I361" s="54"/>
      <c r="J361" s="64">
        <v>36923</v>
      </c>
      <c r="K361" s="65">
        <v>4.2</v>
      </c>
    </row>
    <row r="362" spans="1:11" ht="13.5" customHeight="1" x14ac:dyDescent="0.25">
      <c r="A362" s="2"/>
      <c r="C362" s="53">
        <f t="shared" si="15"/>
        <v>37257</v>
      </c>
      <c r="D362" s="14">
        <f t="shared" si="16"/>
        <v>2002</v>
      </c>
      <c r="E362" s="38">
        <f t="shared" si="17"/>
        <v>5.7000000000000002E-2</v>
      </c>
      <c r="F362" s="2">
        <v>0</v>
      </c>
      <c r="I362" s="54"/>
      <c r="J362" s="64">
        <v>36951</v>
      </c>
      <c r="K362" s="65">
        <v>4.3</v>
      </c>
    </row>
    <row r="363" spans="1:11" ht="13.5" customHeight="1" x14ac:dyDescent="0.25">
      <c r="A363" s="2"/>
      <c r="C363" s="53">
        <f t="shared" si="15"/>
        <v>37288</v>
      </c>
      <c r="D363" s="14">
        <f t="shared" si="16"/>
        <v>2002</v>
      </c>
      <c r="E363" s="38">
        <f t="shared" si="17"/>
        <v>5.7000000000000002E-2</v>
      </c>
      <c r="F363" s="2">
        <v>0</v>
      </c>
      <c r="I363" s="54"/>
      <c r="J363" s="64">
        <v>36982</v>
      </c>
      <c r="K363" s="65">
        <v>4.4000000000000004</v>
      </c>
    </row>
    <row r="364" spans="1:11" ht="13.5" customHeight="1" x14ac:dyDescent="0.25">
      <c r="A364" s="2"/>
      <c r="C364" s="53">
        <f t="shared" si="15"/>
        <v>37316</v>
      </c>
      <c r="D364" s="14">
        <f t="shared" si="16"/>
        <v>2002</v>
      </c>
      <c r="E364" s="38">
        <f t="shared" si="17"/>
        <v>5.7000000000000002E-2</v>
      </c>
      <c r="F364" s="2">
        <v>0</v>
      </c>
      <c r="I364" s="54"/>
      <c r="J364" s="64">
        <v>37012</v>
      </c>
      <c r="K364" s="65">
        <v>4.3</v>
      </c>
    </row>
    <row r="365" spans="1:11" ht="13.5" customHeight="1" x14ac:dyDescent="0.25">
      <c r="A365" s="2"/>
      <c r="C365" s="53">
        <f t="shared" si="15"/>
        <v>37347</v>
      </c>
      <c r="D365" s="14">
        <f t="shared" si="16"/>
        <v>2002</v>
      </c>
      <c r="E365" s="38">
        <f t="shared" si="17"/>
        <v>5.9000000000000004E-2</v>
      </c>
      <c r="F365" s="2">
        <v>0</v>
      </c>
      <c r="I365" s="54"/>
      <c r="J365" s="64">
        <v>37043</v>
      </c>
      <c r="K365" s="65">
        <v>4.5</v>
      </c>
    </row>
    <row r="366" spans="1:11" ht="13.5" customHeight="1" x14ac:dyDescent="0.25">
      <c r="A366" s="2"/>
      <c r="C366" s="53">
        <f t="shared" si="15"/>
        <v>37377</v>
      </c>
      <c r="D366" s="14">
        <f t="shared" si="16"/>
        <v>2002</v>
      </c>
      <c r="E366" s="38">
        <f t="shared" si="17"/>
        <v>5.7999999999999996E-2</v>
      </c>
      <c r="F366" s="2">
        <v>0</v>
      </c>
      <c r="I366" s="54"/>
      <c r="J366" s="64">
        <v>37073</v>
      </c>
      <c r="K366" s="65">
        <v>4.5999999999999996</v>
      </c>
    </row>
    <row r="367" spans="1:11" ht="13.5" customHeight="1" x14ac:dyDescent="0.25">
      <c r="A367" s="2"/>
      <c r="C367" s="53">
        <f t="shared" si="15"/>
        <v>37408</v>
      </c>
      <c r="D367" s="14">
        <f t="shared" si="16"/>
        <v>2002</v>
      </c>
      <c r="E367" s="38">
        <f t="shared" si="17"/>
        <v>5.7999999999999996E-2</v>
      </c>
      <c r="F367" s="2">
        <v>0</v>
      </c>
      <c r="I367" s="54"/>
      <c r="J367" s="64">
        <v>37104</v>
      </c>
      <c r="K367" s="65">
        <v>4.9000000000000004</v>
      </c>
    </row>
    <row r="368" spans="1:11" ht="13.5" customHeight="1" x14ac:dyDescent="0.25">
      <c r="A368" s="2"/>
      <c r="C368" s="53">
        <f t="shared" si="15"/>
        <v>37438</v>
      </c>
      <c r="D368" s="14">
        <f t="shared" si="16"/>
        <v>2002</v>
      </c>
      <c r="E368" s="38">
        <f t="shared" si="17"/>
        <v>5.7999999999999996E-2</v>
      </c>
      <c r="F368" s="2">
        <v>0</v>
      </c>
      <c r="I368" s="54"/>
      <c r="J368" s="64">
        <v>37135</v>
      </c>
      <c r="K368" s="65">
        <v>5</v>
      </c>
    </row>
    <row r="369" spans="1:11" ht="13.5" customHeight="1" x14ac:dyDescent="0.25">
      <c r="A369" s="2"/>
      <c r="C369" s="53">
        <f t="shared" si="15"/>
        <v>37469</v>
      </c>
      <c r="D369" s="14">
        <f t="shared" si="16"/>
        <v>2002</v>
      </c>
      <c r="E369" s="38">
        <f t="shared" si="17"/>
        <v>5.7000000000000002E-2</v>
      </c>
      <c r="F369" s="2">
        <v>0</v>
      </c>
      <c r="I369" s="54"/>
      <c r="J369" s="64">
        <v>37165</v>
      </c>
      <c r="K369" s="65">
        <v>5.3</v>
      </c>
    </row>
    <row r="370" spans="1:11" ht="13.5" customHeight="1" x14ac:dyDescent="0.25">
      <c r="A370" s="2"/>
      <c r="C370" s="53">
        <f t="shared" si="15"/>
        <v>37500</v>
      </c>
      <c r="D370" s="14">
        <f t="shared" si="16"/>
        <v>2002</v>
      </c>
      <c r="E370" s="38">
        <f t="shared" si="17"/>
        <v>5.7000000000000002E-2</v>
      </c>
      <c r="F370" s="2">
        <v>0</v>
      </c>
      <c r="I370" s="54"/>
      <c r="J370" s="64">
        <v>37196</v>
      </c>
      <c r="K370" s="65">
        <v>5.5</v>
      </c>
    </row>
    <row r="371" spans="1:11" ht="13.5" customHeight="1" x14ac:dyDescent="0.25">
      <c r="A371" s="2"/>
      <c r="C371" s="53">
        <f t="shared" si="15"/>
        <v>37530</v>
      </c>
      <c r="D371" s="14">
        <f t="shared" si="16"/>
        <v>2002</v>
      </c>
      <c r="E371" s="38">
        <f t="shared" si="17"/>
        <v>5.7000000000000002E-2</v>
      </c>
      <c r="F371" s="2">
        <v>0</v>
      </c>
      <c r="I371" s="54"/>
      <c r="J371" s="64">
        <v>37226</v>
      </c>
      <c r="K371" s="65">
        <v>5.7</v>
      </c>
    </row>
    <row r="372" spans="1:11" ht="13.5" customHeight="1" x14ac:dyDescent="0.25">
      <c r="A372" s="2"/>
      <c r="C372" s="53">
        <f t="shared" si="15"/>
        <v>37561</v>
      </c>
      <c r="D372" s="14">
        <f t="shared" si="16"/>
        <v>2002</v>
      </c>
      <c r="E372" s="38">
        <f t="shared" si="17"/>
        <v>5.9000000000000004E-2</v>
      </c>
      <c r="F372" s="2">
        <v>0</v>
      </c>
      <c r="I372" s="54"/>
      <c r="J372" s="64">
        <v>37257</v>
      </c>
      <c r="K372" s="65">
        <v>5.7</v>
      </c>
    </row>
    <row r="373" spans="1:11" ht="13.5" customHeight="1" x14ac:dyDescent="0.25">
      <c r="A373" s="2"/>
      <c r="C373" s="53">
        <f t="shared" si="15"/>
        <v>37591</v>
      </c>
      <c r="D373" s="14">
        <f t="shared" si="16"/>
        <v>2002</v>
      </c>
      <c r="E373" s="38">
        <f t="shared" si="17"/>
        <v>0.06</v>
      </c>
      <c r="F373" s="2">
        <v>0</v>
      </c>
      <c r="I373" s="54"/>
      <c r="J373" s="64">
        <v>37288</v>
      </c>
      <c r="K373" s="65">
        <v>5.7</v>
      </c>
    </row>
    <row r="374" spans="1:11" ht="13.5" customHeight="1" x14ac:dyDescent="0.25">
      <c r="A374" s="2"/>
      <c r="C374" s="53">
        <f t="shared" si="15"/>
        <v>37622</v>
      </c>
      <c r="D374" s="14">
        <f t="shared" si="16"/>
        <v>2003</v>
      </c>
      <c r="E374" s="38">
        <f t="shared" si="17"/>
        <v>5.7999999999999996E-2</v>
      </c>
      <c r="F374" s="2">
        <v>0</v>
      </c>
      <c r="I374" s="54"/>
      <c r="J374" s="64">
        <v>37316</v>
      </c>
      <c r="K374" s="65">
        <v>5.7</v>
      </c>
    </row>
    <row r="375" spans="1:11" ht="13.5" customHeight="1" x14ac:dyDescent="0.25">
      <c r="A375" s="2"/>
      <c r="C375" s="53">
        <f t="shared" si="15"/>
        <v>37653</v>
      </c>
      <c r="D375" s="14">
        <f t="shared" si="16"/>
        <v>2003</v>
      </c>
      <c r="E375" s="38">
        <f t="shared" si="17"/>
        <v>5.9000000000000004E-2</v>
      </c>
      <c r="F375" s="2">
        <v>0</v>
      </c>
      <c r="I375" s="54"/>
      <c r="J375" s="64">
        <v>37347</v>
      </c>
      <c r="K375" s="65">
        <v>5.9</v>
      </c>
    </row>
    <row r="376" spans="1:11" ht="13.5" customHeight="1" x14ac:dyDescent="0.25">
      <c r="A376" s="2"/>
      <c r="C376" s="53">
        <f t="shared" si="15"/>
        <v>37681</v>
      </c>
      <c r="D376" s="14">
        <f t="shared" si="16"/>
        <v>2003</v>
      </c>
      <c r="E376" s="38">
        <f t="shared" si="17"/>
        <v>5.9000000000000004E-2</v>
      </c>
      <c r="F376" s="2">
        <v>0</v>
      </c>
      <c r="I376" s="54"/>
      <c r="J376" s="64">
        <v>37377</v>
      </c>
      <c r="K376" s="65">
        <v>5.8</v>
      </c>
    </row>
    <row r="377" spans="1:11" ht="13.5" customHeight="1" x14ac:dyDescent="0.25">
      <c r="A377" s="2"/>
      <c r="C377" s="53">
        <f t="shared" si="15"/>
        <v>37712</v>
      </c>
      <c r="D377" s="14">
        <f t="shared" si="16"/>
        <v>2003</v>
      </c>
      <c r="E377" s="38">
        <f t="shared" si="17"/>
        <v>0.06</v>
      </c>
      <c r="F377" s="2">
        <v>0</v>
      </c>
      <c r="I377" s="54"/>
      <c r="J377" s="64">
        <v>37408</v>
      </c>
      <c r="K377" s="65">
        <v>5.8</v>
      </c>
    </row>
    <row r="378" spans="1:11" ht="13.5" customHeight="1" x14ac:dyDescent="0.25">
      <c r="A378" s="2"/>
      <c r="C378" s="53">
        <f t="shared" si="15"/>
        <v>37742</v>
      </c>
      <c r="D378" s="14">
        <f t="shared" si="16"/>
        <v>2003</v>
      </c>
      <c r="E378" s="38">
        <f t="shared" si="17"/>
        <v>6.0999999999999999E-2</v>
      </c>
      <c r="F378" s="2">
        <v>0</v>
      </c>
      <c r="I378" s="54"/>
      <c r="J378" s="64">
        <v>37438</v>
      </c>
      <c r="K378" s="65">
        <v>5.8</v>
      </c>
    </row>
    <row r="379" spans="1:11" ht="13.5" customHeight="1" x14ac:dyDescent="0.25">
      <c r="A379" s="2"/>
      <c r="C379" s="53">
        <f t="shared" si="15"/>
        <v>37773</v>
      </c>
      <c r="D379" s="14">
        <f t="shared" si="16"/>
        <v>2003</v>
      </c>
      <c r="E379" s="38">
        <f t="shared" si="17"/>
        <v>6.3E-2</v>
      </c>
      <c r="F379" s="2">
        <v>0</v>
      </c>
      <c r="I379" s="54"/>
      <c r="J379" s="64">
        <v>37469</v>
      </c>
      <c r="K379" s="65">
        <v>5.7</v>
      </c>
    </row>
    <row r="380" spans="1:11" ht="13.5" customHeight="1" x14ac:dyDescent="0.25">
      <c r="A380" s="2"/>
      <c r="C380" s="53">
        <f t="shared" si="15"/>
        <v>37803</v>
      </c>
      <c r="D380" s="14">
        <f t="shared" si="16"/>
        <v>2003</v>
      </c>
      <c r="E380" s="38">
        <f t="shared" si="17"/>
        <v>6.2E-2</v>
      </c>
      <c r="F380" s="2">
        <v>0</v>
      </c>
      <c r="I380" s="54"/>
      <c r="J380" s="64">
        <v>37500</v>
      </c>
      <c r="K380" s="65">
        <v>5.7</v>
      </c>
    </row>
    <row r="381" spans="1:11" ht="13.5" customHeight="1" x14ac:dyDescent="0.25">
      <c r="A381" s="2"/>
      <c r="C381" s="53">
        <f t="shared" si="15"/>
        <v>37834</v>
      </c>
      <c r="D381" s="14">
        <f t="shared" si="16"/>
        <v>2003</v>
      </c>
      <c r="E381" s="38">
        <f t="shared" si="17"/>
        <v>6.0999999999999999E-2</v>
      </c>
      <c r="F381" s="2">
        <v>0</v>
      </c>
      <c r="I381" s="54"/>
      <c r="J381" s="64">
        <v>37530</v>
      </c>
      <c r="K381" s="65">
        <v>5.7</v>
      </c>
    </row>
    <row r="382" spans="1:11" ht="13.5" customHeight="1" x14ac:dyDescent="0.25">
      <c r="A382" s="2"/>
      <c r="C382" s="53">
        <f t="shared" si="15"/>
        <v>37865</v>
      </c>
      <c r="D382" s="14">
        <f t="shared" si="16"/>
        <v>2003</v>
      </c>
      <c r="E382" s="38">
        <f t="shared" si="17"/>
        <v>6.0999999999999999E-2</v>
      </c>
      <c r="F382" s="2">
        <v>0</v>
      </c>
      <c r="I382" s="54"/>
      <c r="J382" s="64">
        <v>37561</v>
      </c>
      <c r="K382" s="65">
        <v>5.9</v>
      </c>
    </row>
    <row r="383" spans="1:11" ht="13.5" customHeight="1" x14ac:dyDescent="0.25">
      <c r="A383" s="2"/>
      <c r="C383" s="53">
        <f t="shared" si="15"/>
        <v>37895</v>
      </c>
      <c r="D383" s="14">
        <f t="shared" si="16"/>
        <v>2003</v>
      </c>
      <c r="E383" s="38">
        <f t="shared" si="17"/>
        <v>0.06</v>
      </c>
      <c r="F383" s="2">
        <v>0</v>
      </c>
      <c r="I383" s="54"/>
      <c r="J383" s="64">
        <v>37591</v>
      </c>
      <c r="K383" s="65">
        <v>6</v>
      </c>
    </row>
    <row r="384" spans="1:11" ht="13.5" customHeight="1" x14ac:dyDescent="0.25">
      <c r="A384" s="2"/>
      <c r="C384" s="53">
        <f t="shared" si="15"/>
        <v>37926</v>
      </c>
      <c r="D384" s="14">
        <f t="shared" si="16"/>
        <v>2003</v>
      </c>
      <c r="E384" s="38">
        <f t="shared" si="17"/>
        <v>5.7999999999999996E-2</v>
      </c>
      <c r="F384" s="2">
        <v>0</v>
      </c>
      <c r="I384" s="54"/>
      <c r="J384" s="64">
        <v>37622</v>
      </c>
      <c r="K384" s="65">
        <v>5.8</v>
      </c>
    </row>
    <row r="385" spans="1:11" ht="13.5" customHeight="1" x14ac:dyDescent="0.25">
      <c r="A385" s="2"/>
      <c r="C385" s="53">
        <f t="shared" si="15"/>
        <v>37956</v>
      </c>
      <c r="D385" s="14">
        <f t="shared" si="16"/>
        <v>2003</v>
      </c>
      <c r="E385" s="38">
        <f t="shared" si="17"/>
        <v>5.7000000000000002E-2</v>
      </c>
      <c r="F385" s="2">
        <v>0</v>
      </c>
      <c r="I385" s="54"/>
      <c r="J385" s="64">
        <v>37653</v>
      </c>
      <c r="K385" s="65">
        <v>5.9</v>
      </c>
    </row>
    <row r="386" spans="1:11" ht="13.5" customHeight="1" x14ac:dyDescent="0.25">
      <c r="A386" s="2"/>
      <c r="C386" s="53">
        <f t="shared" ref="C386:C449" si="18">J396</f>
        <v>37987</v>
      </c>
      <c r="D386" s="14">
        <f t="shared" ref="D386:D449" si="19">YEAR(C386)</f>
        <v>2004</v>
      </c>
      <c r="E386" s="38">
        <f t="shared" ref="E386:E449" si="20">K396/100</f>
        <v>5.7000000000000002E-2</v>
      </c>
      <c r="F386" s="2">
        <v>0</v>
      </c>
      <c r="I386" s="54"/>
      <c r="J386" s="64">
        <v>37681</v>
      </c>
      <c r="K386" s="65">
        <v>5.9</v>
      </c>
    </row>
    <row r="387" spans="1:11" ht="13.5" customHeight="1" x14ac:dyDescent="0.25">
      <c r="A387" s="2"/>
      <c r="C387" s="53">
        <f t="shared" si="18"/>
        <v>38018</v>
      </c>
      <c r="D387" s="14">
        <f t="shared" si="19"/>
        <v>2004</v>
      </c>
      <c r="E387" s="38">
        <f t="shared" si="20"/>
        <v>5.5999999999999994E-2</v>
      </c>
      <c r="F387" s="2">
        <v>0</v>
      </c>
      <c r="I387" s="54"/>
      <c r="J387" s="64">
        <v>37712</v>
      </c>
      <c r="K387" s="65">
        <v>6</v>
      </c>
    </row>
    <row r="388" spans="1:11" ht="13.5" customHeight="1" x14ac:dyDescent="0.25">
      <c r="A388" s="2"/>
      <c r="C388" s="53">
        <f t="shared" si="18"/>
        <v>38047</v>
      </c>
      <c r="D388" s="14">
        <f t="shared" si="19"/>
        <v>2004</v>
      </c>
      <c r="E388" s="38">
        <f t="shared" si="20"/>
        <v>5.7999999999999996E-2</v>
      </c>
      <c r="F388" s="2">
        <v>0</v>
      </c>
      <c r="I388" s="54"/>
      <c r="J388" s="64">
        <v>37742</v>
      </c>
      <c r="K388" s="65">
        <v>6.1</v>
      </c>
    </row>
    <row r="389" spans="1:11" ht="13.5" customHeight="1" x14ac:dyDescent="0.25">
      <c r="A389" s="2"/>
      <c r="C389" s="53">
        <f t="shared" si="18"/>
        <v>38078</v>
      </c>
      <c r="D389" s="14">
        <f t="shared" si="19"/>
        <v>2004</v>
      </c>
      <c r="E389" s="38">
        <f t="shared" si="20"/>
        <v>5.5999999999999994E-2</v>
      </c>
      <c r="F389" s="2">
        <v>0</v>
      </c>
      <c r="I389" s="54"/>
      <c r="J389" s="64">
        <v>37773</v>
      </c>
      <c r="K389" s="65">
        <v>6.3</v>
      </c>
    </row>
    <row r="390" spans="1:11" ht="13.5" customHeight="1" x14ac:dyDescent="0.25">
      <c r="A390" s="2"/>
      <c r="C390" s="53">
        <f t="shared" si="18"/>
        <v>38108</v>
      </c>
      <c r="D390" s="14">
        <f t="shared" si="19"/>
        <v>2004</v>
      </c>
      <c r="E390" s="38">
        <f t="shared" si="20"/>
        <v>5.5999999999999994E-2</v>
      </c>
      <c r="F390" s="2">
        <v>0</v>
      </c>
      <c r="I390" s="54"/>
      <c r="J390" s="64">
        <v>37803</v>
      </c>
      <c r="K390" s="65">
        <v>6.2</v>
      </c>
    </row>
    <row r="391" spans="1:11" ht="13.5" customHeight="1" x14ac:dyDescent="0.25">
      <c r="A391" s="2"/>
      <c r="C391" s="53">
        <f t="shared" si="18"/>
        <v>38139</v>
      </c>
      <c r="D391" s="14">
        <f t="shared" si="19"/>
        <v>2004</v>
      </c>
      <c r="E391" s="38">
        <f t="shared" si="20"/>
        <v>5.5999999999999994E-2</v>
      </c>
      <c r="F391" s="2">
        <v>0</v>
      </c>
      <c r="I391" s="54"/>
      <c r="J391" s="64">
        <v>37834</v>
      </c>
      <c r="K391" s="65">
        <v>6.1</v>
      </c>
    </row>
    <row r="392" spans="1:11" ht="13.5" customHeight="1" x14ac:dyDescent="0.25">
      <c r="A392" s="2"/>
      <c r="C392" s="53">
        <f t="shared" si="18"/>
        <v>38169</v>
      </c>
      <c r="D392" s="14">
        <f t="shared" si="19"/>
        <v>2004</v>
      </c>
      <c r="E392" s="38">
        <f t="shared" si="20"/>
        <v>5.5E-2</v>
      </c>
      <c r="F392" s="2">
        <v>0</v>
      </c>
      <c r="I392" s="54"/>
      <c r="J392" s="64">
        <v>37865</v>
      </c>
      <c r="K392" s="65">
        <v>6.1</v>
      </c>
    </row>
    <row r="393" spans="1:11" ht="13.5" customHeight="1" x14ac:dyDescent="0.25">
      <c r="A393" s="2"/>
      <c r="C393" s="53">
        <f t="shared" si="18"/>
        <v>38200</v>
      </c>
      <c r="D393" s="14">
        <f t="shared" si="19"/>
        <v>2004</v>
      </c>
      <c r="E393" s="38">
        <f t="shared" si="20"/>
        <v>5.4000000000000006E-2</v>
      </c>
      <c r="F393" s="2">
        <v>0</v>
      </c>
      <c r="I393" s="54"/>
      <c r="J393" s="64">
        <v>37895</v>
      </c>
      <c r="K393" s="65">
        <v>6</v>
      </c>
    </row>
    <row r="394" spans="1:11" ht="13.5" customHeight="1" x14ac:dyDescent="0.25">
      <c r="A394" s="2"/>
      <c r="C394" s="53">
        <f t="shared" si="18"/>
        <v>38231</v>
      </c>
      <c r="D394" s="14">
        <f t="shared" si="19"/>
        <v>2004</v>
      </c>
      <c r="E394" s="38">
        <f t="shared" si="20"/>
        <v>5.4000000000000006E-2</v>
      </c>
      <c r="F394" s="2">
        <v>0</v>
      </c>
      <c r="I394" s="54"/>
      <c r="J394" s="64">
        <v>37926</v>
      </c>
      <c r="K394" s="65">
        <v>5.8</v>
      </c>
    </row>
    <row r="395" spans="1:11" ht="13.5" customHeight="1" x14ac:dyDescent="0.25">
      <c r="A395" s="2"/>
      <c r="C395" s="53">
        <f t="shared" si="18"/>
        <v>38261</v>
      </c>
      <c r="D395" s="14">
        <f t="shared" si="19"/>
        <v>2004</v>
      </c>
      <c r="E395" s="38">
        <f t="shared" si="20"/>
        <v>5.5E-2</v>
      </c>
      <c r="F395" s="2">
        <v>0</v>
      </c>
      <c r="I395" s="54"/>
      <c r="J395" s="64">
        <v>37956</v>
      </c>
      <c r="K395" s="65">
        <v>5.7</v>
      </c>
    </row>
    <row r="396" spans="1:11" ht="13.5" customHeight="1" x14ac:dyDescent="0.25">
      <c r="A396" s="2"/>
      <c r="C396" s="53">
        <f t="shared" si="18"/>
        <v>38292</v>
      </c>
      <c r="D396" s="14">
        <f t="shared" si="19"/>
        <v>2004</v>
      </c>
      <c r="E396" s="38">
        <f t="shared" si="20"/>
        <v>5.4000000000000006E-2</v>
      </c>
      <c r="F396" s="2">
        <v>0</v>
      </c>
      <c r="I396" s="54"/>
      <c r="J396" s="64">
        <v>37987</v>
      </c>
      <c r="K396" s="65">
        <v>5.7</v>
      </c>
    </row>
    <row r="397" spans="1:11" ht="13.5" customHeight="1" x14ac:dyDescent="0.25">
      <c r="A397" s="2"/>
      <c r="C397" s="53">
        <f t="shared" si="18"/>
        <v>38322</v>
      </c>
      <c r="D397" s="14">
        <f t="shared" si="19"/>
        <v>2004</v>
      </c>
      <c r="E397" s="38">
        <f t="shared" si="20"/>
        <v>5.4000000000000006E-2</v>
      </c>
      <c r="F397" s="2">
        <v>0</v>
      </c>
      <c r="I397" s="54"/>
      <c r="J397" s="64">
        <v>38018</v>
      </c>
      <c r="K397" s="65">
        <v>5.6</v>
      </c>
    </row>
    <row r="398" spans="1:11" ht="13.5" customHeight="1" x14ac:dyDescent="0.25">
      <c r="A398" s="2"/>
      <c r="C398" s="53">
        <f t="shared" si="18"/>
        <v>38353</v>
      </c>
      <c r="D398" s="14">
        <f t="shared" si="19"/>
        <v>2005</v>
      </c>
      <c r="E398" s="38">
        <f t="shared" si="20"/>
        <v>5.2999999999999999E-2</v>
      </c>
      <c r="F398" s="2">
        <v>0</v>
      </c>
      <c r="I398" s="54"/>
      <c r="J398" s="64">
        <v>38047</v>
      </c>
      <c r="K398" s="65">
        <v>5.8</v>
      </c>
    </row>
    <row r="399" spans="1:11" ht="13.5" customHeight="1" x14ac:dyDescent="0.25">
      <c r="A399" s="2"/>
      <c r="C399" s="53">
        <f t="shared" si="18"/>
        <v>38384</v>
      </c>
      <c r="D399" s="14">
        <f t="shared" si="19"/>
        <v>2005</v>
      </c>
      <c r="E399" s="38">
        <f t="shared" si="20"/>
        <v>5.4000000000000006E-2</v>
      </c>
      <c r="F399" s="2">
        <v>0</v>
      </c>
      <c r="I399" s="54"/>
      <c r="J399" s="64">
        <v>38078</v>
      </c>
      <c r="K399" s="65">
        <v>5.6</v>
      </c>
    </row>
    <row r="400" spans="1:11" ht="13.5" customHeight="1" x14ac:dyDescent="0.25">
      <c r="A400" s="2"/>
      <c r="C400" s="53">
        <f t="shared" si="18"/>
        <v>38412</v>
      </c>
      <c r="D400" s="14">
        <f t="shared" si="19"/>
        <v>2005</v>
      </c>
      <c r="E400" s="38">
        <f t="shared" si="20"/>
        <v>5.2000000000000005E-2</v>
      </c>
      <c r="F400" s="2">
        <v>0</v>
      </c>
      <c r="I400" s="54"/>
      <c r="J400" s="64">
        <v>38108</v>
      </c>
      <c r="K400" s="65">
        <v>5.6</v>
      </c>
    </row>
    <row r="401" spans="1:11" ht="13.5" customHeight="1" x14ac:dyDescent="0.25">
      <c r="A401" s="2"/>
      <c r="C401" s="53">
        <f t="shared" si="18"/>
        <v>38443</v>
      </c>
      <c r="D401" s="14">
        <f t="shared" si="19"/>
        <v>2005</v>
      </c>
      <c r="E401" s="38">
        <f t="shared" si="20"/>
        <v>5.2000000000000005E-2</v>
      </c>
      <c r="F401" s="2">
        <v>0</v>
      </c>
      <c r="I401" s="54"/>
      <c r="J401" s="64">
        <v>38139</v>
      </c>
      <c r="K401" s="65">
        <v>5.6</v>
      </c>
    </row>
    <row r="402" spans="1:11" ht="13.5" customHeight="1" x14ac:dyDescent="0.25">
      <c r="A402" s="2"/>
      <c r="C402" s="53">
        <f t="shared" si="18"/>
        <v>38473</v>
      </c>
      <c r="D402" s="14">
        <f t="shared" si="19"/>
        <v>2005</v>
      </c>
      <c r="E402" s="38">
        <f t="shared" si="20"/>
        <v>5.0999999999999997E-2</v>
      </c>
      <c r="F402" s="2">
        <v>0</v>
      </c>
      <c r="I402" s="54"/>
      <c r="J402" s="64">
        <v>38169</v>
      </c>
      <c r="K402" s="65">
        <v>5.5</v>
      </c>
    </row>
    <row r="403" spans="1:11" ht="13.5" customHeight="1" x14ac:dyDescent="0.25">
      <c r="A403" s="2"/>
      <c r="C403" s="53">
        <f t="shared" si="18"/>
        <v>38504</v>
      </c>
      <c r="D403" s="14">
        <f t="shared" si="19"/>
        <v>2005</v>
      </c>
      <c r="E403" s="38">
        <f t="shared" si="20"/>
        <v>0.05</v>
      </c>
      <c r="F403" s="2">
        <v>0</v>
      </c>
      <c r="I403" s="54"/>
      <c r="J403" s="64">
        <v>38200</v>
      </c>
      <c r="K403" s="65">
        <v>5.4</v>
      </c>
    </row>
    <row r="404" spans="1:11" ht="13.5" customHeight="1" x14ac:dyDescent="0.25">
      <c r="A404" s="2"/>
      <c r="C404" s="53">
        <f t="shared" si="18"/>
        <v>38534</v>
      </c>
      <c r="D404" s="14">
        <f t="shared" si="19"/>
        <v>2005</v>
      </c>
      <c r="E404" s="38">
        <f t="shared" si="20"/>
        <v>0.05</v>
      </c>
      <c r="F404" s="2">
        <v>0</v>
      </c>
      <c r="I404" s="54"/>
      <c r="J404" s="64">
        <v>38231</v>
      </c>
      <c r="K404" s="65">
        <v>5.4</v>
      </c>
    </row>
    <row r="405" spans="1:11" ht="13.5" customHeight="1" x14ac:dyDescent="0.25">
      <c r="A405" s="2"/>
      <c r="C405" s="53">
        <f t="shared" si="18"/>
        <v>38565</v>
      </c>
      <c r="D405" s="14">
        <f t="shared" si="19"/>
        <v>2005</v>
      </c>
      <c r="E405" s="38">
        <f t="shared" si="20"/>
        <v>4.9000000000000002E-2</v>
      </c>
      <c r="F405" s="2">
        <v>0</v>
      </c>
      <c r="I405" s="54"/>
      <c r="J405" s="64">
        <v>38261</v>
      </c>
      <c r="K405" s="65">
        <v>5.5</v>
      </c>
    </row>
    <row r="406" spans="1:11" ht="13.5" customHeight="1" x14ac:dyDescent="0.25">
      <c r="A406" s="2"/>
      <c r="C406" s="53">
        <f t="shared" si="18"/>
        <v>38596</v>
      </c>
      <c r="D406" s="14">
        <f t="shared" si="19"/>
        <v>2005</v>
      </c>
      <c r="E406" s="38">
        <f t="shared" si="20"/>
        <v>0.05</v>
      </c>
      <c r="F406" s="2">
        <v>0</v>
      </c>
      <c r="I406" s="54"/>
      <c r="J406" s="64">
        <v>38292</v>
      </c>
      <c r="K406" s="65">
        <v>5.4</v>
      </c>
    </row>
    <row r="407" spans="1:11" ht="13.5" customHeight="1" x14ac:dyDescent="0.25">
      <c r="A407" s="2"/>
      <c r="C407" s="53">
        <f t="shared" si="18"/>
        <v>38626</v>
      </c>
      <c r="D407" s="14">
        <f t="shared" si="19"/>
        <v>2005</v>
      </c>
      <c r="E407" s="38">
        <f t="shared" si="20"/>
        <v>0.05</v>
      </c>
      <c r="F407" s="2">
        <v>0</v>
      </c>
      <c r="I407" s="54"/>
      <c r="J407" s="64">
        <v>38322</v>
      </c>
      <c r="K407" s="65">
        <v>5.4</v>
      </c>
    </row>
    <row r="408" spans="1:11" ht="13.5" customHeight="1" x14ac:dyDescent="0.25">
      <c r="A408" s="2"/>
      <c r="C408" s="53">
        <f t="shared" si="18"/>
        <v>38657</v>
      </c>
      <c r="D408" s="14">
        <f t="shared" si="19"/>
        <v>2005</v>
      </c>
      <c r="E408" s="38">
        <f t="shared" si="20"/>
        <v>0.05</v>
      </c>
      <c r="F408" s="2">
        <v>0</v>
      </c>
      <c r="I408" s="54"/>
      <c r="J408" s="64">
        <v>38353</v>
      </c>
      <c r="K408" s="65">
        <v>5.3</v>
      </c>
    </row>
    <row r="409" spans="1:11" ht="13.5" customHeight="1" x14ac:dyDescent="0.25">
      <c r="A409" s="2"/>
      <c r="C409" s="53">
        <f t="shared" si="18"/>
        <v>38687</v>
      </c>
      <c r="D409" s="14">
        <f t="shared" si="19"/>
        <v>2005</v>
      </c>
      <c r="E409" s="38">
        <f t="shared" si="20"/>
        <v>4.9000000000000002E-2</v>
      </c>
      <c r="F409" s="2">
        <v>0</v>
      </c>
      <c r="I409" s="54"/>
      <c r="J409" s="64">
        <v>38384</v>
      </c>
      <c r="K409" s="65">
        <v>5.4</v>
      </c>
    </row>
    <row r="410" spans="1:11" ht="13.5" customHeight="1" x14ac:dyDescent="0.25">
      <c r="A410" s="2"/>
      <c r="C410" s="53">
        <f t="shared" si="18"/>
        <v>38718</v>
      </c>
      <c r="D410" s="14">
        <f t="shared" si="19"/>
        <v>2006</v>
      </c>
      <c r="E410" s="38">
        <f t="shared" si="20"/>
        <v>4.7E-2</v>
      </c>
      <c r="F410" s="2">
        <v>0</v>
      </c>
      <c r="I410" s="54"/>
      <c r="J410" s="64">
        <v>38412</v>
      </c>
      <c r="K410" s="65">
        <v>5.2</v>
      </c>
    </row>
    <row r="411" spans="1:11" ht="13.5" customHeight="1" x14ac:dyDescent="0.25">
      <c r="A411" s="2"/>
      <c r="C411" s="53">
        <f t="shared" si="18"/>
        <v>38749</v>
      </c>
      <c r="D411" s="14">
        <f t="shared" si="19"/>
        <v>2006</v>
      </c>
      <c r="E411" s="38">
        <f t="shared" si="20"/>
        <v>4.8000000000000001E-2</v>
      </c>
      <c r="F411" s="2">
        <v>0</v>
      </c>
      <c r="I411" s="54"/>
      <c r="J411" s="64">
        <v>38443</v>
      </c>
      <c r="K411" s="65">
        <v>5.2</v>
      </c>
    </row>
    <row r="412" spans="1:11" ht="13.5" customHeight="1" x14ac:dyDescent="0.25">
      <c r="A412" s="2"/>
      <c r="C412" s="53">
        <f t="shared" si="18"/>
        <v>38777</v>
      </c>
      <c r="D412" s="14">
        <f t="shared" si="19"/>
        <v>2006</v>
      </c>
      <c r="E412" s="38">
        <f t="shared" si="20"/>
        <v>4.7E-2</v>
      </c>
      <c r="F412" s="2">
        <v>0</v>
      </c>
      <c r="I412" s="54"/>
      <c r="J412" s="64">
        <v>38473</v>
      </c>
      <c r="K412" s="65">
        <v>5.0999999999999996</v>
      </c>
    </row>
    <row r="413" spans="1:11" ht="13.5" customHeight="1" x14ac:dyDescent="0.25">
      <c r="A413" s="2"/>
      <c r="C413" s="53">
        <f t="shared" si="18"/>
        <v>38808</v>
      </c>
      <c r="D413" s="14">
        <f t="shared" si="19"/>
        <v>2006</v>
      </c>
      <c r="E413" s="38">
        <f t="shared" si="20"/>
        <v>4.7E-2</v>
      </c>
      <c r="F413" s="2">
        <v>0</v>
      </c>
      <c r="I413" s="54"/>
      <c r="J413" s="64">
        <v>38504</v>
      </c>
      <c r="K413" s="65">
        <v>5</v>
      </c>
    </row>
    <row r="414" spans="1:11" ht="13.5" customHeight="1" x14ac:dyDescent="0.25">
      <c r="A414" s="2"/>
      <c r="C414" s="53">
        <f t="shared" si="18"/>
        <v>38838</v>
      </c>
      <c r="D414" s="14">
        <f t="shared" si="19"/>
        <v>2006</v>
      </c>
      <c r="E414" s="38">
        <f t="shared" si="20"/>
        <v>4.5999999999999999E-2</v>
      </c>
      <c r="F414" s="2">
        <v>0</v>
      </c>
      <c r="I414" s="54"/>
      <c r="J414" s="64">
        <v>38534</v>
      </c>
      <c r="K414" s="65">
        <v>5</v>
      </c>
    </row>
    <row r="415" spans="1:11" ht="13.5" customHeight="1" x14ac:dyDescent="0.25">
      <c r="A415" s="2"/>
      <c r="C415" s="53">
        <f t="shared" si="18"/>
        <v>38869</v>
      </c>
      <c r="D415" s="14">
        <f t="shared" si="19"/>
        <v>2006</v>
      </c>
      <c r="E415" s="38">
        <f t="shared" si="20"/>
        <v>4.5999999999999999E-2</v>
      </c>
      <c r="F415" s="2">
        <v>0</v>
      </c>
      <c r="I415" s="54"/>
      <c r="J415" s="64">
        <v>38565</v>
      </c>
      <c r="K415" s="65">
        <v>4.9000000000000004</v>
      </c>
    </row>
    <row r="416" spans="1:11" ht="13.5" customHeight="1" x14ac:dyDescent="0.25">
      <c r="A416" s="2"/>
      <c r="C416" s="53">
        <f t="shared" si="18"/>
        <v>38899</v>
      </c>
      <c r="D416" s="14">
        <f t="shared" si="19"/>
        <v>2006</v>
      </c>
      <c r="E416" s="38">
        <f t="shared" si="20"/>
        <v>4.7E-2</v>
      </c>
      <c r="F416" s="2">
        <v>0</v>
      </c>
      <c r="I416" s="54"/>
      <c r="J416" s="64">
        <v>38596</v>
      </c>
      <c r="K416" s="65">
        <v>5</v>
      </c>
    </row>
    <row r="417" spans="1:11" ht="13.5" customHeight="1" x14ac:dyDescent="0.25">
      <c r="A417" s="2"/>
      <c r="C417" s="53">
        <f t="shared" si="18"/>
        <v>38930</v>
      </c>
      <c r="D417" s="14">
        <f t="shared" si="19"/>
        <v>2006</v>
      </c>
      <c r="E417" s="38">
        <f t="shared" si="20"/>
        <v>4.7E-2</v>
      </c>
      <c r="F417" s="2">
        <v>0</v>
      </c>
      <c r="I417" s="54"/>
      <c r="J417" s="64">
        <v>38626</v>
      </c>
      <c r="K417" s="65">
        <v>5</v>
      </c>
    </row>
    <row r="418" spans="1:11" ht="13.5" customHeight="1" x14ac:dyDescent="0.25">
      <c r="A418" s="2"/>
      <c r="C418" s="53">
        <f t="shared" si="18"/>
        <v>38961</v>
      </c>
      <c r="D418" s="14">
        <f t="shared" si="19"/>
        <v>2006</v>
      </c>
      <c r="E418" s="38">
        <f t="shared" si="20"/>
        <v>4.4999999999999998E-2</v>
      </c>
      <c r="F418" s="2">
        <v>0</v>
      </c>
      <c r="I418" s="54"/>
      <c r="J418" s="64">
        <v>38657</v>
      </c>
      <c r="K418" s="65">
        <v>5</v>
      </c>
    </row>
    <row r="419" spans="1:11" ht="13.5" customHeight="1" x14ac:dyDescent="0.25">
      <c r="A419" s="2"/>
      <c r="C419" s="53">
        <f t="shared" si="18"/>
        <v>38991</v>
      </c>
      <c r="D419" s="14">
        <f t="shared" si="19"/>
        <v>2006</v>
      </c>
      <c r="E419" s="38">
        <f t="shared" si="20"/>
        <v>4.4000000000000004E-2</v>
      </c>
      <c r="F419" s="2">
        <v>0</v>
      </c>
      <c r="I419" s="54"/>
      <c r="J419" s="64">
        <v>38687</v>
      </c>
      <c r="K419" s="65">
        <v>4.9000000000000004</v>
      </c>
    </row>
    <row r="420" spans="1:11" ht="13.5" customHeight="1" x14ac:dyDescent="0.25">
      <c r="A420" s="2"/>
      <c r="C420" s="53">
        <f t="shared" si="18"/>
        <v>39022</v>
      </c>
      <c r="D420" s="14">
        <f t="shared" si="19"/>
        <v>2006</v>
      </c>
      <c r="E420" s="38">
        <f t="shared" si="20"/>
        <v>4.4999999999999998E-2</v>
      </c>
      <c r="F420" s="2">
        <v>0</v>
      </c>
      <c r="I420" s="54"/>
      <c r="J420" s="64">
        <v>38718</v>
      </c>
      <c r="K420" s="65">
        <v>4.7</v>
      </c>
    </row>
    <row r="421" spans="1:11" ht="13.5" customHeight="1" x14ac:dyDescent="0.25">
      <c r="A421" s="2"/>
      <c r="C421" s="53">
        <f t="shared" si="18"/>
        <v>39052</v>
      </c>
      <c r="D421" s="14">
        <f t="shared" si="19"/>
        <v>2006</v>
      </c>
      <c r="E421" s="38">
        <f t="shared" si="20"/>
        <v>4.4000000000000004E-2</v>
      </c>
      <c r="F421" s="2">
        <v>0</v>
      </c>
      <c r="I421" s="54"/>
      <c r="J421" s="64">
        <v>38749</v>
      </c>
      <c r="K421" s="65">
        <v>4.8</v>
      </c>
    </row>
    <row r="422" spans="1:11" ht="13.5" customHeight="1" x14ac:dyDescent="0.25">
      <c r="A422" s="2"/>
      <c r="C422" s="53">
        <f t="shared" si="18"/>
        <v>39083</v>
      </c>
      <c r="D422" s="14">
        <f t="shared" si="19"/>
        <v>2007</v>
      </c>
      <c r="E422" s="38">
        <f t="shared" si="20"/>
        <v>4.5999999999999999E-2</v>
      </c>
      <c r="F422" s="2">
        <v>0</v>
      </c>
      <c r="I422" s="54"/>
      <c r="J422" s="64">
        <v>38777</v>
      </c>
      <c r="K422" s="65">
        <v>4.7</v>
      </c>
    </row>
    <row r="423" spans="1:11" ht="13.5" customHeight="1" x14ac:dyDescent="0.25">
      <c r="A423" s="2"/>
      <c r="C423" s="53">
        <f t="shared" si="18"/>
        <v>39114</v>
      </c>
      <c r="D423" s="14">
        <f t="shared" si="19"/>
        <v>2007</v>
      </c>
      <c r="E423" s="38">
        <f t="shared" si="20"/>
        <v>4.4999999999999998E-2</v>
      </c>
      <c r="F423" s="2">
        <v>0</v>
      </c>
      <c r="I423" s="54"/>
      <c r="J423" s="64">
        <v>38808</v>
      </c>
      <c r="K423" s="65">
        <v>4.7</v>
      </c>
    </row>
    <row r="424" spans="1:11" ht="13.5" customHeight="1" x14ac:dyDescent="0.25">
      <c r="A424" s="2"/>
      <c r="C424" s="53">
        <f t="shared" si="18"/>
        <v>39142</v>
      </c>
      <c r="D424" s="14">
        <f t="shared" si="19"/>
        <v>2007</v>
      </c>
      <c r="E424" s="38">
        <f t="shared" si="20"/>
        <v>4.4000000000000004E-2</v>
      </c>
      <c r="F424" s="2">
        <v>0</v>
      </c>
      <c r="I424" s="54"/>
      <c r="J424" s="64">
        <v>38838</v>
      </c>
      <c r="K424" s="65">
        <v>4.5999999999999996</v>
      </c>
    </row>
    <row r="425" spans="1:11" ht="13.5" customHeight="1" x14ac:dyDescent="0.25">
      <c r="A425" s="2"/>
      <c r="C425" s="53">
        <f t="shared" si="18"/>
        <v>39173</v>
      </c>
      <c r="D425" s="14">
        <f t="shared" si="19"/>
        <v>2007</v>
      </c>
      <c r="E425" s="38">
        <f t="shared" si="20"/>
        <v>4.4999999999999998E-2</v>
      </c>
      <c r="F425" s="2">
        <v>0</v>
      </c>
      <c r="I425" s="54"/>
      <c r="J425" s="64">
        <v>38869</v>
      </c>
      <c r="K425" s="65">
        <v>4.5999999999999996</v>
      </c>
    </row>
    <row r="426" spans="1:11" ht="13.5" customHeight="1" x14ac:dyDescent="0.25">
      <c r="A426" s="2"/>
      <c r="C426" s="53">
        <f t="shared" si="18"/>
        <v>39203</v>
      </c>
      <c r="D426" s="14">
        <f t="shared" si="19"/>
        <v>2007</v>
      </c>
      <c r="E426" s="38">
        <f t="shared" si="20"/>
        <v>4.4000000000000004E-2</v>
      </c>
      <c r="F426" s="2">
        <v>0</v>
      </c>
      <c r="I426" s="54"/>
      <c r="J426" s="64">
        <v>38899</v>
      </c>
      <c r="K426" s="65">
        <v>4.7</v>
      </c>
    </row>
    <row r="427" spans="1:11" ht="13.5" customHeight="1" x14ac:dyDescent="0.25">
      <c r="A427" s="2"/>
      <c r="C427" s="53">
        <f t="shared" si="18"/>
        <v>39234</v>
      </c>
      <c r="D427" s="14">
        <f t="shared" si="19"/>
        <v>2007</v>
      </c>
      <c r="E427" s="38">
        <f t="shared" si="20"/>
        <v>4.5999999999999999E-2</v>
      </c>
      <c r="F427" s="2">
        <v>0</v>
      </c>
      <c r="I427" s="54"/>
      <c r="J427" s="64">
        <v>38930</v>
      </c>
      <c r="K427" s="65">
        <v>4.7</v>
      </c>
    </row>
    <row r="428" spans="1:11" ht="13.5" customHeight="1" x14ac:dyDescent="0.25">
      <c r="A428" s="2"/>
      <c r="C428" s="53">
        <f t="shared" si="18"/>
        <v>39264</v>
      </c>
      <c r="D428" s="14">
        <f t="shared" si="19"/>
        <v>2007</v>
      </c>
      <c r="E428" s="38">
        <f t="shared" si="20"/>
        <v>4.7E-2</v>
      </c>
      <c r="F428" s="2">
        <v>0</v>
      </c>
      <c r="I428" s="54"/>
      <c r="J428" s="64">
        <v>38961</v>
      </c>
      <c r="K428" s="65">
        <v>4.5</v>
      </c>
    </row>
    <row r="429" spans="1:11" ht="13.5" customHeight="1" x14ac:dyDescent="0.25">
      <c r="A429" s="2"/>
      <c r="C429" s="53">
        <f t="shared" si="18"/>
        <v>39295</v>
      </c>
      <c r="D429" s="14">
        <f t="shared" si="19"/>
        <v>2007</v>
      </c>
      <c r="E429" s="38">
        <f t="shared" si="20"/>
        <v>4.5999999999999999E-2</v>
      </c>
      <c r="F429" s="2">
        <v>0</v>
      </c>
      <c r="I429" s="54"/>
      <c r="J429" s="64">
        <v>38991</v>
      </c>
      <c r="K429" s="65">
        <v>4.4000000000000004</v>
      </c>
    </row>
    <row r="430" spans="1:11" ht="13.5" customHeight="1" x14ac:dyDescent="0.25">
      <c r="A430" s="2"/>
      <c r="C430" s="53">
        <f t="shared" si="18"/>
        <v>39326</v>
      </c>
      <c r="D430" s="14">
        <f t="shared" si="19"/>
        <v>2007</v>
      </c>
      <c r="E430" s="38">
        <f t="shared" si="20"/>
        <v>4.7E-2</v>
      </c>
      <c r="F430" s="2">
        <v>0</v>
      </c>
      <c r="I430" s="54"/>
      <c r="J430" s="64">
        <v>39022</v>
      </c>
      <c r="K430" s="65">
        <v>4.5</v>
      </c>
    </row>
    <row r="431" spans="1:11" ht="13.5" customHeight="1" x14ac:dyDescent="0.25">
      <c r="A431" s="2"/>
      <c r="C431" s="53">
        <f t="shared" si="18"/>
        <v>39356</v>
      </c>
      <c r="D431" s="14">
        <f t="shared" si="19"/>
        <v>2007</v>
      </c>
      <c r="E431" s="38">
        <f t="shared" si="20"/>
        <v>4.7E-2</v>
      </c>
      <c r="F431" s="2">
        <v>0</v>
      </c>
      <c r="I431" s="54"/>
      <c r="J431" s="64">
        <v>39052</v>
      </c>
      <c r="K431" s="65">
        <v>4.4000000000000004</v>
      </c>
    </row>
    <row r="432" spans="1:11" ht="13.5" customHeight="1" x14ac:dyDescent="0.25">
      <c r="A432" s="2"/>
      <c r="C432" s="53">
        <f t="shared" si="18"/>
        <v>39387</v>
      </c>
      <c r="D432" s="14">
        <f t="shared" si="19"/>
        <v>2007</v>
      </c>
      <c r="E432" s="38">
        <f t="shared" si="20"/>
        <v>4.7E-2</v>
      </c>
      <c r="F432" s="2">
        <v>0</v>
      </c>
      <c r="I432" s="54"/>
      <c r="J432" s="64">
        <v>39083</v>
      </c>
      <c r="K432" s="65">
        <v>4.5999999999999996</v>
      </c>
    </row>
    <row r="433" spans="1:11" ht="13.5" customHeight="1" x14ac:dyDescent="0.25">
      <c r="A433" s="2"/>
      <c r="C433" s="53">
        <f t="shared" si="18"/>
        <v>39417</v>
      </c>
      <c r="D433" s="14">
        <f t="shared" si="19"/>
        <v>2007</v>
      </c>
      <c r="E433" s="38">
        <f t="shared" si="20"/>
        <v>0.05</v>
      </c>
      <c r="F433" s="2">
        <v>0</v>
      </c>
      <c r="I433" s="54"/>
      <c r="J433" s="64">
        <v>39114</v>
      </c>
      <c r="K433" s="65">
        <v>4.5</v>
      </c>
    </row>
    <row r="434" spans="1:11" ht="13.5" customHeight="1" x14ac:dyDescent="0.25">
      <c r="A434" s="2"/>
      <c r="C434" s="53">
        <f t="shared" si="18"/>
        <v>39448</v>
      </c>
      <c r="D434" s="14">
        <f t="shared" si="19"/>
        <v>2008</v>
      </c>
      <c r="E434" s="38">
        <f t="shared" si="20"/>
        <v>0.05</v>
      </c>
      <c r="F434" s="2">
        <v>0</v>
      </c>
      <c r="I434" s="54"/>
      <c r="J434" s="64">
        <v>39142</v>
      </c>
      <c r="K434" s="65">
        <v>4.4000000000000004</v>
      </c>
    </row>
    <row r="435" spans="1:11" ht="13.5" customHeight="1" x14ac:dyDescent="0.25">
      <c r="A435" s="2"/>
      <c r="C435" s="53">
        <f t="shared" si="18"/>
        <v>39479</v>
      </c>
      <c r="D435" s="14">
        <f t="shared" si="19"/>
        <v>2008</v>
      </c>
      <c r="E435" s="38">
        <f t="shared" si="20"/>
        <v>4.9000000000000002E-2</v>
      </c>
      <c r="F435" s="2">
        <v>0</v>
      </c>
      <c r="I435" s="54"/>
      <c r="J435" s="64">
        <v>39173</v>
      </c>
      <c r="K435" s="65">
        <v>4.5</v>
      </c>
    </row>
    <row r="436" spans="1:11" ht="13.5" customHeight="1" x14ac:dyDescent="0.25">
      <c r="A436" s="2"/>
      <c r="C436" s="53">
        <f t="shared" si="18"/>
        <v>39508</v>
      </c>
      <c r="D436" s="14">
        <f t="shared" si="19"/>
        <v>2008</v>
      </c>
      <c r="E436" s="38">
        <f t="shared" si="20"/>
        <v>5.0999999999999997E-2</v>
      </c>
      <c r="F436" s="2">
        <v>0</v>
      </c>
      <c r="I436" s="54"/>
      <c r="J436" s="64">
        <v>39203</v>
      </c>
      <c r="K436" s="65">
        <v>4.4000000000000004</v>
      </c>
    </row>
    <row r="437" spans="1:11" ht="13.5" customHeight="1" x14ac:dyDescent="0.25">
      <c r="A437" s="2"/>
      <c r="C437" s="53">
        <f t="shared" si="18"/>
        <v>39539</v>
      </c>
      <c r="D437" s="14">
        <f t="shared" si="19"/>
        <v>2008</v>
      </c>
      <c r="E437" s="38">
        <f t="shared" si="20"/>
        <v>0.05</v>
      </c>
      <c r="F437" s="2">
        <v>0</v>
      </c>
      <c r="I437" s="54"/>
      <c r="J437" s="64">
        <v>39234</v>
      </c>
      <c r="K437" s="65">
        <v>4.5999999999999996</v>
      </c>
    </row>
    <row r="438" spans="1:11" ht="13.5" customHeight="1" x14ac:dyDescent="0.25">
      <c r="A438" s="2"/>
      <c r="C438" s="53">
        <f t="shared" si="18"/>
        <v>39569</v>
      </c>
      <c r="D438" s="14">
        <f t="shared" si="19"/>
        <v>2008</v>
      </c>
      <c r="E438" s="38">
        <f t="shared" si="20"/>
        <v>5.4000000000000006E-2</v>
      </c>
      <c r="F438" s="2">
        <v>0</v>
      </c>
      <c r="I438" s="54"/>
      <c r="J438" s="64">
        <v>39264</v>
      </c>
      <c r="K438" s="65">
        <v>4.7</v>
      </c>
    </row>
    <row r="439" spans="1:11" ht="13.5" customHeight="1" x14ac:dyDescent="0.25">
      <c r="A439" s="2"/>
      <c r="C439" s="53">
        <f t="shared" si="18"/>
        <v>39600</v>
      </c>
      <c r="D439" s="14">
        <f t="shared" si="19"/>
        <v>2008</v>
      </c>
      <c r="E439" s="38">
        <f t="shared" si="20"/>
        <v>5.5999999999999994E-2</v>
      </c>
      <c r="F439" s="2">
        <v>0</v>
      </c>
      <c r="I439" s="54"/>
      <c r="J439" s="64">
        <v>39295</v>
      </c>
      <c r="K439" s="65">
        <v>4.5999999999999996</v>
      </c>
    </row>
    <row r="440" spans="1:11" ht="13.5" customHeight="1" x14ac:dyDescent="0.25">
      <c r="A440" s="2"/>
      <c r="C440" s="53">
        <f t="shared" si="18"/>
        <v>39630</v>
      </c>
      <c r="D440" s="14">
        <f t="shared" si="19"/>
        <v>2008</v>
      </c>
      <c r="E440" s="38">
        <f t="shared" si="20"/>
        <v>5.7999999999999996E-2</v>
      </c>
      <c r="F440" s="2">
        <v>0</v>
      </c>
      <c r="I440" s="54"/>
      <c r="J440" s="64">
        <v>39326</v>
      </c>
      <c r="K440" s="65">
        <v>4.7</v>
      </c>
    </row>
    <row r="441" spans="1:11" ht="13.5" customHeight="1" x14ac:dyDescent="0.25">
      <c r="A441" s="2"/>
      <c r="C441" s="53">
        <f t="shared" si="18"/>
        <v>39661</v>
      </c>
      <c r="D441" s="14">
        <f t="shared" si="19"/>
        <v>2008</v>
      </c>
      <c r="E441" s="38">
        <f t="shared" si="20"/>
        <v>6.0999999999999999E-2</v>
      </c>
      <c r="F441" s="2">
        <v>0</v>
      </c>
      <c r="I441" s="54"/>
      <c r="J441" s="64">
        <v>39356</v>
      </c>
      <c r="K441" s="65">
        <v>4.7</v>
      </c>
    </row>
    <row r="442" spans="1:11" ht="13.5" customHeight="1" x14ac:dyDescent="0.25">
      <c r="A442" s="2"/>
      <c r="C442" s="53">
        <f t="shared" si="18"/>
        <v>39692</v>
      </c>
      <c r="D442" s="14">
        <f t="shared" si="19"/>
        <v>2008</v>
      </c>
      <c r="E442" s="38">
        <f t="shared" si="20"/>
        <v>6.0999999999999999E-2</v>
      </c>
      <c r="F442" s="2">
        <v>0</v>
      </c>
      <c r="I442" s="54"/>
      <c r="J442" s="64">
        <v>39387</v>
      </c>
      <c r="K442" s="65">
        <v>4.7</v>
      </c>
    </row>
    <row r="443" spans="1:11" ht="13.5" customHeight="1" x14ac:dyDescent="0.25">
      <c r="A443" s="2"/>
      <c r="C443" s="53">
        <f t="shared" si="18"/>
        <v>39722</v>
      </c>
      <c r="D443" s="14">
        <f t="shared" si="19"/>
        <v>2008</v>
      </c>
      <c r="E443" s="38">
        <f t="shared" si="20"/>
        <v>6.5000000000000002E-2</v>
      </c>
      <c r="F443" s="2">
        <v>0</v>
      </c>
      <c r="I443" s="54"/>
      <c r="J443" s="64">
        <v>39417</v>
      </c>
      <c r="K443" s="65">
        <v>5</v>
      </c>
    </row>
    <row r="444" spans="1:11" ht="13.5" customHeight="1" x14ac:dyDescent="0.25">
      <c r="A444" s="2"/>
      <c r="C444" s="53">
        <f t="shared" si="18"/>
        <v>39753</v>
      </c>
      <c r="D444" s="14">
        <f t="shared" si="19"/>
        <v>2008</v>
      </c>
      <c r="E444" s="38">
        <f t="shared" si="20"/>
        <v>6.8000000000000005E-2</v>
      </c>
      <c r="F444" s="2">
        <v>0</v>
      </c>
      <c r="I444" s="54"/>
      <c r="J444" s="64">
        <v>39448</v>
      </c>
      <c r="K444" s="65">
        <v>5</v>
      </c>
    </row>
    <row r="445" spans="1:11" ht="13.5" customHeight="1" x14ac:dyDescent="0.25">
      <c r="A445" s="2"/>
      <c r="C445" s="53">
        <f t="shared" si="18"/>
        <v>39783</v>
      </c>
      <c r="D445" s="14">
        <f t="shared" si="19"/>
        <v>2008</v>
      </c>
      <c r="E445" s="38">
        <f t="shared" si="20"/>
        <v>7.2999999999999995E-2</v>
      </c>
      <c r="F445" s="2">
        <v>0</v>
      </c>
      <c r="I445" s="54"/>
      <c r="J445" s="64">
        <v>39479</v>
      </c>
      <c r="K445" s="65">
        <v>4.9000000000000004</v>
      </c>
    </row>
    <row r="446" spans="1:11" ht="13.5" customHeight="1" x14ac:dyDescent="0.25">
      <c r="A446" s="2"/>
      <c r="C446" s="53">
        <f t="shared" si="18"/>
        <v>39814</v>
      </c>
      <c r="D446" s="14">
        <f t="shared" si="19"/>
        <v>2009</v>
      </c>
      <c r="E446" s="38">
        <f t="shared" si="20"/>
        <v>7.8E-2</v>
      </c>
      <c r="F446" s="2">
        <v>0</v>
      </c>
      <c r="I446" s="54"/>
      <c r="J446" s="64">
        <v>39508</v>
      </c>
      <c r="K446" s="65">
        <v>5.0999999999999996</v>
      </c>
    </row>
    <row r="447" spans="1:11" ht="13.5" customHeight="1" x14ac:dyDescent="0.25">
      <c r="A447" s="2"/>
      <c r="C447" s="53">
        <f t="shared" si="18"/>
        <v>39845</v>
      </c>
      <c r="D447" s="14">
        <f t="shared" si="19"/>
        <v>2009</v>
      </c>
      <c r="E447" s="38">
        <f t="shared" si="20"/>
        <v>8.3000000000000004E-2</v>
      </c>
      <c r="F447" s="2">
        <v>0</v>
      </c>
      <c r="I447" s="54"/>
      <c r="J447" s="64">
        <v>39539</v>
      </c>
      <c r="K447" s="65">
        <v>5</v>
      </c>
    </row>
    <row r="448" spans="1:11" ht="13.5" customHeight="1" x14ac:dyDescent="0.25">
      <c r="A448" s="2"/>
      <c r="C448" s="53">
        <f t="shared" si="18"/>
        <v>39873</v>
      </c>
      <c r="D448" s="14">
        <f t="shared" si="19"/>
        <v>2009</v>
      </c>
      <c r="E448" s="38">
        <f t="shared" si="20"/>
        <v>8.6999999999999994E-2</v>
      </c>
      <c r="F448" s="2">
        <v>0</v>
      </c>
      <c r="I448" s="54"/>
      <c r="J448" s="64">
        <v>39569</v>
      </c>
      <c r="K448" s="65">
        <v>5.4</v>
      </c>
    </row>
    <row r="449" spans="1:11" ht="13.5" customHeight="1" x14ac:dyDescent="0.25">
      <c r="A449" s="2"/>
      <c r="C449" s="53">
        <f t="shared" si="18"/>
        <v>39904</v>
      </c>
      <c r="D449" s="14">
        <f t="shared" si="19"/>
        <v>2009</v>
      </c>
      <c r="E449" s="38">
        <f t="shared" si="20"/>
        <v>0.09</v>
      </c>
      <c r="F449" s="2">
        <v>0</v>
      </c>
      <c r="I449" s="54"/>
      <c r="J449" s="64">
        <v>39600</v>
      </c>
      <c r="K449" s="65">
        <v>5.6</v>
      </c>
    </row>
    <row r="450" spans="1:11" ht="13.5" customHeight="1" x14ac:dyDescent="0.25">
      <c r="A450" s="2"/>
      <c r="C450" s="53">
        <f t="shared" ref="C450:C513" si="21">J460</f>
        <v>39934</v>
      </c>
      <c r="D450" s="14">
        <f t="shared" ref="D450:D513" si="22">YEAR(C450)</f>
        <v>2009</v>
      </c>
      <c r="E450" s="38">
        <f t="shared" ref="E450:E513" si="23">K460/100</f>
        <v>9.4E-2</v>
      </c>
      <c r="F450" s="2">
        <v>0</v>
      </c>
      <c r="I450" s="54"/>
      <c r="J450" s="64">
        <v>39630</v>
      </c>
      <c r="K450" s="65">
        <v>5.8</v>
      </c>
    </row>
    <row r="451" spans="1:11" ht="13.5" customHeight="1" x14ac:dyDescent="0.25">
      <c r="A451" s="2"/>
      <c r="C451" s="53">
        <f t="shared" si="21"/>
        <v>39965</v>
      </c>
      <c r="D451" s="14">
        <f t="shared" si="22"/>
        <v>2009</v>
      </c>
      <c r="E451" s="38">
        <f t="shared" si="23"/>
        <v>9.5000000000000001E-2</v>
      </c>
      <c r="F451" s="2">
        <v>0</v>
      </c>
      <c r="I451" s="54"/>
      <c r="J451" s="64">
        <v>39661</v>
      </c>
      <c r="K451" s="65">
        <v>6.1</v>
      </c>
    </row>
    <row r="452" spans="1:11" ht="13.5" customHeight="1" x14ac:dyDescent="0.25">
      <c r="A452" s="2"/>
      <c r="C452" s="53">
        <f t="shared" si="21"/>
        <v>39995</v>
      </c>
      <c r="D452" s="14">
        <f t="shared" si="22"/>
        <v>2009</v>
      </c>
      <c r="E452" s="38">
        <f t="shared" si="23"/>
        <v>9.5000000000000001E-2</v>
      </c>
      <c r="F452" s="2">
        <v>0</v>
      </c>
      <c r="I452" s="54"/>
      <c r="J452" s="64">
        <v>39692</v>
      </c>
      <c r="K452" s="65">
        <v>6.1</v>
      </c>
    </row>
    <row r="453" spans="1:11" ht="13.5" customHeight="1" x14ac:dyDescent="0.25">
      <c r="A453" s="2"/>
      <c r="C453" s="53">
        <f t="shared" si="21"/>
        <v>40026</v>
      </c>
      <c r="D453" s="14">
        <f t="shared" si="22"/>
        <v>2009</v>
      </c>
      <c r="E453" s="38">
        <f t="shared" si="23"/>
        <v>9.6000000000000002E-2</v>
      </c>
      <c r="F453" s="2">
        <v>0</v>
      </c>
      <c r="I453" s="54"/>
      <c r="J453" s="64">
        <v>39722</v>
      </c>
      <c r="K453" s="65">
        <v>6.5</v>
      </c>
    </row>
    <row r="454" spans="1:11" ht="13.5" customHeight="1" x14ac:dyDescent="0.25">
      <c r="A454" s="2"/>
      <c r="C454" s="53">
        <f t="shared" si="21"/>
        <v>40057</v>
      </c>
      <c r="D454" s="14">
        <f t="shared" si="22"/>
        <v>2009</v>
      </c>
      <c r="E454" s="38">
        <f t="shared" si="23"/>
        <v>9.8000000000000004E-2</v>
      </c>
      <c r="F454" s="2">
        <v>0</v>
      </c>
      <c r="I454" s="54"/>
      <c r="J454" s="64">
        <v>39753</v>
      </c>
      <c r="K454" s="65">
        <v>6.8</v>
      </c>
    </row>
    <row r="455" spans="1:11" ht="13.5" customHeight="1" x14ac:dyDescent="0.25">
      <c r="A455" s="2"/>
      <c r="C455" s="53">
        <f t="shared" si="21"/>
        <v>40087</v>
      </c>
      <c r="D455" s="14">
        <f t="shared" si="22"/>
        <v>2009</v>
      </c>
      <c r="E455" s="38">
        <f t="shared" si="23"/>
        <v>0.1</v>
      </c>
      <c r="F455" s="2">
        <v>0</v>
      </c>
      <c r="I455" s="54"/>
      <c r="J455" s="64">
        <v>39783</v>
      </c>
      <c r="K455" s="65">
        <v>7.3</v>
      </c>
    </row>
    <row r="456" spans="1:11" ht="13.5" customHeight="1" x14ac:dyDescent="0.25">
      <c r="A456" s="2"/>
      <c r="C456" s="53">
        <f t="shared" si="21"/>
        <v>40118</v>
      </c>
      <c r="D456" s="14">
        <f t="shared" si="22"/>
        <v>2009</v>
      </c>
      <c r="E456" s="38">
        <f t="shared" si="23"/>
        <v>9.9000000000000005E-2</v>
      </c>
      <c r="F456" s="2">
        <v>0</v>
      </c>
      <c r="I456" s="54"/>
      <c r="J456" s="64">
        <v>39814</v>
      </c>
      <c r="K456" s="65">
        <v>7.8</v>
      </c>
    </row>
    <row r="457" spans="1:11" ht="13.5" customHeight="1" x14ac:dyDescent="0.25">
      <c r="A457" s="2"/>
      <c r="C457" s="53">
        <f t="shared" si="21"/>
        <v>40148</v>
      </c>
      <c r="D457" s="14">
        <f t="shared" si="22"/>
        <v>2009</v>
      </c>
      <c r="E457" s="38">
        <f t="shared" si="23"/>
        <v>9.9000000000000005E-2</v>
      </c>
      <c r="F457" s="2">
        <v>0</v>
      </c>
      <c r="I457" s="54"/>
      <c r="J457" s="64">
        <v>39845</v>
      </c>
      <c r="K457" s="65">
        <v>8.3000000000000007</v>
      </c>
    </row>
    <row r="458" spans="1:11" ht="13.5" customHeight="1" x14ac:dyDescent="0.25">
      <c r="A458" s="2"/>
      <c r="C458" s="53">
        <f t="shared" si="21"/>
        <v>40179</v>
      </c>
      <c r="D458" s="14">
        <f t="shared" si="22"/>
        <v>2010</v>
      </c>
      <c r="E458" s="38">
        <f t="shared" si="23"/>
        <v>9.8000000000000004E-2</v>
      </c>
      <c r="F458" s="2">
        <v>0</v>
      </c>
      <c r="I458" s="54"/>
      <c r="J458" s="64">
        <v>39873</v>
      </c>
      <c r="K458" s="65">
        <v>8.6999999999999993</v>
      </c>
    </row>
    <row r="459" spans="1:11" ht="13.5" customHeight="1" x14ac:dyDescent="0.25">
      <c r="A459" s="2"/>
      <c r="C459" s="53">
        <f t="shared" si="21"/>
        <v>40210</v>
      </c>
      <c r="D459" s="14">
        <f t="shared" si="22"/>
        <v>2010</v>
      </c>
      <c r="E459" s="38">
        <f t="shared" si="23"/>
        <v>9.8000000000000004E-2</v>
      </c>
      <c r="F459" s="2">
        <v>0</v>
      </c>
      <c r="I459" s="54"/>
      <c r="J459" s="64">
        <v>39904</v>
      </c>
      <c r="K459" s="65">
        <v>9</v>
      </c>
    </row>
    <row r="460" spans="1:11" ht="13.5" customHeight="1" x14ac:dyDescent="0.25">
      <c r="A460" s="2"/>
      <c r="C460" s="53">
        <f t="shared" si="21"/>
        <v>40238</v>
      </c>
      <c r="D460" s="14">
        <f t="shared" si="22"/>
        <v>2010</v>
      </c>
      <c r="E460" s="38">
        <f t="shared" si="23"/>
        <v>9.9000000000000005E-2</v>
      </c>
      <c r="F460" s="2">
        <v>0</v>
      </c>
      <c r="I460" s="54"/>
      <c r="J460" s="64">
        <v>39934</v>
      </c>
      <c r="K460" s="65">
        <v>9.4</v>
      </c>
    </row>
    <row r="461" spans="1:11" ht="13.5" customHeight="1" x14ac:dyDescent="0.25">
      <c r="A461" s="2"/>
      <c r="C461" s="53">
        <f t="shared" si="21"/>
        <v>40269</v>
      </c>
      <c r="D461" s="14">
        <f t="shared" si="22"/>
        <v>2010</v>
      </c>
      <c r="E461" s="38">
        <f t="shared" si="23"/>
        <v>9.9000000000000005E-2</v>
      </c>
      <c r="F461" s="2">
        <v>0</v>
      </c>
      <c r="I461" s="54"/>
      <c r="J461" s="64">
        <v>39965</v>
      </c>
      <c r="K461" s="65">
        <v>9.5</v>
      </c>
    </row>
    <row r="462" spans="1:11" ht="13.5" customHeight="1" x14ac:dyDescent="0.25">
      <c r="A462" s="2"/>
      <c r="C462" s="53">
        <f t="shared" si="21"/>
        <v>40299</v>
      </c>
      <c r="D462" s="14">
        <f t="shared" si="22"/>
        <v>2010</v>
      </c>
      <c r="E462" s="38">
        <f t="shared" si="23"/>
        <v>9.6000000000000002E-2</v>
      </c>
      <c r="F462" s="2">
        <v>0</v>
      </c>
      <c r="I462" s="54"/>
      <c r="J462" s="64">
        <v>39995</v>
      </c>
      <c r="K462" s="65">
        <v>9.5</v>
      </c>
    </row>
    <row r="463" spans="1:11" ht="13.5" customHeight="1" x14ac:dyDescent="0.25">
      <c r="A463" s="2"/>
      <c r="C463" s="53">
        <f t="shared" si="21"/>
        <v>40330</v>
      </c>
      <c r="D463" s="14">
        <f t="shared" si="22"/>
        <v>2010</v>
      </c>
      <c r="E463" s="38">
        <f t="shared" si="23"/>
        <v>9.4E-2</v>
      </c>
      <c r="F463" s="2">
        <v>0</v>
      </c>
      <c r="I463" s="54"/>
      <c r="J463" s="64">
        <v>40026</v>
      </c>
      <c r="K463" s="65">
        <v>9.6</v>
      </c>
    </row>
    <row r="464" spans="1:11" ht="13.5" customHeight="1" x14ac:dyDescent="0.25">
      <c r="A464" s="2"/>
      <c r="C464" s="53">
        <f t="shared" si="21"/>
        <v>40360</v>
      </c>
      <c r="D464" s="14">
        <f t="shared" si="22"/>
        <v>2010</v>
      </c>
      <c r="E464" s="38">
        <f t="shared" si="23"/>
        <v>9.4E-2</v>
      </c>
      <c r="F464" s="2">
        <v>0</v>
      </c>
      <c r="I464" s="54"/>
      <c r="J464" s="64">
        <v>40057</v>
      </c>
      <c r="K464" s="65">
        <v>9.8000000000000007</v>
      </c>
    </row>
    <row r="465" spans="1:11" ht="13.5" customHeight="1" x14ac:dyDescent="0.25">
      <c r="A465" s="2"/>
      <c r="C465" s="53">
        <f t="shared" si="21"/>
        <v>40391</v>
      </c>
      <c r="D465" s="14">
        <f t="shared" si="22"/>
        <v>2010</v>
      </c>
      <c r="E465" s="38">
        <f t="shared" si="23"/>
        <v>9.5000000000000001E-2</v>
      </c>
      <c r="F465" s="2">
        <v>0</v>
      </c>
      <c r="I465" s="54"/>
      <c r="J465" s="64">
        <v>40087</v>
      </c>
      <c r="K465" s="65">
        <v>10</v>
      </c>
    </row>
    <row r="466" spans="1:11" ht="13.5" customHeight="1" x14ac:dyDescent="0.25">
      <c r="A466" s="2"/>
      <c r="C466" s="53">
        <f t="shared" si="21"/>
        <v>40422</v>
      </c>
      <c r="D466" s="14">
        <f t="shared" si="22"/>
        <v>2010</v>
      </c>
      <c r="E466" s="38">
        <f t="shared" si="23"/>
        <v>9.5000000000000001E-2</v>
      </c>
      <c r="F466" s="2">
        <v>0</v>
      </c>
      <c r="I466" s="54"/>
      <c r="J466" s="64">
        <v>40118</v>
      </c>
      <c r="K466" s="65">
        <v>9.9</v>
      </c>
    </row>
    <row r="467" spans="1:11" ht="13.5" customHeight="1" x14ac:dyDescent="0.25">
      <c r="A467" s="2"/>
      <c r="C467" s="53">
        <f t="shared" si="21"/>
        <v>40452</v>
      </c>
      <c r="D467" s="14">
        <f t="shared" si="22"/>
        <v>2010</v>
      </c>
      <c r="E467" s="38">
        <f t="shared" si="23"/>
        <v>9.4E-2</v>
      </c>
      <c r="F467" s="2">
        <v>0</v>
      </c>
      <c r="I467" s="54"/>
      <c r="J467" s="64">
        <v>40148</v>
      </c>
      <c r="K467" s="65">
        <v>9.9</v>
      </c>
    </row>
    <row r="468" spans="1:11" ht="13.5" customHeight="1" x14ac:dyDescent="0.25">
      <c r="A468" s="2"/>
      <c r="C468" s="53">
        <f t="shared" si="21"/>
        <v>40483</v>
      </c>
      <c r="D468" s="14">
        <f t="shared" si="22"/>
        <v>2010</v>
      </c>
      <c r="E468" s="38">
        <f t="shared" si="23"/>
        <v>9.8000000000000004E-2</v>
      </c>
      <c r="F468" s="2">
        <v>0</v>
      </c>
      <c r="I468" s="54"/>
      <c r="J468" s="64">
        <v>40179</v>
      </c>
      <c r="K468" s="65">
        <v>9.8000000000000007</v>
      </c>
    </row>
    <row r="469" spans="1:11" ht="13.5" customHeight="1" x14ac:dyDescent="0.25">
      <c r="A469" s="2"/>
      <c r="C469" s="53">
        <f t="shared" si="21"/>
        <v>40513</v>
      </c>
      <c r="D469" s="14">
        <f t="shared" si="22"/>
        <v>2010</v>
      </c>
      <c r="E469" s="38">
        <f t="shared" si="23"/>
        <v>9.3000000000000013E-2</v>
      </c>
      <c r="F469" s="2">
        <v>0</v>
      </c>
      <c r="I469" s="54"/>
      <c r="J469" s="64">
        <v>40210</v>
      </c>
      <c r="K469" s="65">
        <v>9.8000000000000007</v>
      </c>
    </row>
    <row r="470" spans="1:11" ht="13.5" customHeight="1" x14ac:dyDescent="0.25">
      <c r="A470" s="2"/>
      <c r="C470" s="53">
        <f t="shared" si="21"/>
        <v>40544</v>
      </c>
      <c r="D470" s="14">
        <f t="shared" si="22"/>
        <v>2011</v>
      </c>
      <c r="E470" s="38">
        <f t="shared" si="23"/>
        <v>9.0999999999999998E-2</v>
      </c>
      <c r="F470" s="2">
        <v>0</v>
      </c>
      <c r="I470" s="54"/>
      <c r="J470" s="64">
        <v>40238</v>
      </c>
      <c r="K470" s="65">
        <v>9.9</v>
      </c>
    </row>
    <row r="471" spans="1:11" ht="13.5" customHeight="1" x14ac:dyDescent="0.25">
      <c r="A471" s="2"/>
      <c r="C471" s="53">
        <f t="shared" si="21"/>
        <v>40575</v>
      </c>
      <c r="D471" s="14">
        <f t="shared" si="22"/>
        <v>2011</v>
      </c>
      <c r="E471" s="38">
        <f t="shared" si="23"/>
        <v>0.09</v>
      </c>
      <c r="F471" s="2">
        <v>0</v>
      </c>
      <c r="I471" s="54"/>
      <c r="J471" s="64">
        <v>40269</v>
      </c>
      <c r="K471" s="65">
        <v>9.9</v>
      </c>
    </row>
    <row r="472" spans="1:11" ht="13.5" customHeight="1" x14ac:dyDescent="0.25">
      <c r="A472" s="2"/>
      <c r="C472" s="53">
        <f t="shared" si="21"/>
        <v>40603</v>
      </c>
      <c r="D472" s="14">
        <f t="shared" si="22"/>
        <v>2011</v>
      </c>
      <c r="E472" s="38">
        <f t="shared" si="23"/>
        <v>0.09</v>
      </c>
      <c r="F472" s="2">
        <v>0</v>
      </c>
      <c r="I472" s="54"/>
      <c r="J472" s="64">
        <v>40299</v>
      </c>
      <c r="K472" s="65">
        <v>9.6</v>
      </c>
    </row>
    <row r="473" spans="1:11" ht="13.5" customHeight="1" x14ac:dyDescent="0.25">
      <c r="A473" s="2"/>
      <c r="C473" s="53">
        <f t="shared" si="21"/>
        <v>40634</v>
      </c>
      <c r="D473" s="14">
        <f t="shared" si="22"/>
        <v>2011</v>
      </c>
      <c r="E473" s="38">
        <f t="shared" si="23"/>
        <v>9.0999999999999998E-2</v>
      </c>
      <c r="F473" s="2">
        <v>0</v>
      </c>
      <c r="I473" s="54"/>
      <c r="J473" s="64">
        <v>40330</v>
      </c>
      <c r="K473" s="65">
        <v>9.4</v>
      </c>
    </row>
    <row r="474" spans="1:11" ht="13.5" customHeight="1" x14ac:dyDescent="0.25">
      <c r="A474" s="2"/>
      <c r="C474" s="53">
        <f t="shared" si="21"/>
        <v>40664</v>
      </c>
      <c r="D474" s="14">
        <f t="shared" si="22"/>
        <v>2011</v>
      </c>
      <c r="E474" s="38">
        <f t="shared" si="23"/>
        <v>0.09</v>
      </c>
      <c r="F474" s="2">
        <v>0</v>
      </c>
      <c r="I474" s="54"/>
      <c r="J474" s="64">
        <v>40360</v>
      </c>
      <c r="K474" s="65">
        <v>9.4</v>
      </c>
    </row>
    <row r="475" spans="1:11" ht="13.5" customHeight="1" x14ac:dyDescent="0.25">
      <c r="A475" s="2"/>
      <c r="C475" s="53">
        <f t="shared" si="21"/>
        <v>40695</v>
      </c>
      <c r="D475" s="14">
        <f t="shared" si="22"/>
        <v>2011</v>
      </c>
      <c r="E475" s="38">
        <f t="shared" si="23"/>
        <v>9.0999999999999998E-2</v>
      </c>
      <c r="F475" s="2">
        <v>0</v>
      </c>
      <c r="I475" s="54"/>
      <c r="J475" s="64">
        <v>40391</v>
      </c>
      <c r="K475" s="65">
        <v>9.5</v>
      </c>
    </row>
    <row r="476" spans="1:11" ht="13.5" customHeight="1" x14ac:dyDescent="0.25">
      <c r="A476" s="2"/>
      <c r="C476" s="53">
        <f t="shared" si="21"/>
        <v>40725</v>
      </c>
      <c r="D476" s="14">
        <f t="shared" si="22"/>
        <v>2011</v>
      </c>
      <c r="E476" s="38">
        <f t="shared" si="23"/>
        <v>0.09</v>
      </c>
      <c r="F476" s="2">
        <v>0</v>
      </c>
      <c r="I476" s="54"/>
      <c r="J476" s="64">
        <v>40422</v>
      </c>
      <c r="K476" s="65">
        <v>9.5</v>
      </c>
    </row>
    <row r="477" spans="1:11" ht="13.5" customHeight="1" x14ac:dyDescent="0.25">
      <c r="A477" s="2"/>
      <c r="C477" s="53">
        <f t="shared" si="21"/>
        <v>40756</v>
      </c>
      <c r="D477" s="14">
        <f t="shared" si="22"/>
        <v>2011</v>
      </c>
      <c r="E477" s="38">
        <f t="shared" si="23"/>
        <v>0.09</v>
      </c>
      <c r="F477" s="2">
        <v>0</v>
      </c>
      <c r="I477" s="54"/>
      <c r="J477" s="64">
        <v>40452</v>
      </c>
      <c r="K477" s="65">
        <v>9.4</v>
      </c>
    </row>
    <row r="478" spans="1:11" ht="13.5" customHeight="1" x14ac:dyDescent="0.25">
      <c r="A478" s="2"/>
      <c r="C478" s="53">
        <f t="shared" si="21"/>
        <v>40787</v>
      </c>
      <c r="D478" s="14">
        <f t="shared" si="22"/>
        <v>2011</v>
      </c>
      <c r="E478" s="38">
        <f t="shared" si="23"/>
        <v>0.09</v>
      </c>
      <c r="F478" s="2">
        <v>0</v>
      </c>
      <c r="I478" s="54"/>
      <c r="J478" s="64">
        <v>40483</v>
      </c>
      <c r="K478" s="65">
        <v>9.8000000000000007</v>
      </c>
    </row>
    <row r="479" spans="1:11" ht="13.5" customHeight="1" x14ac:dyDescent="0.25">
      <c r="A479" s="2"/>
      <c r="C479" s="53">
        <f t="shared" si="21"/>
        <v>40817</v>
      </c>
      <c r="D479" s="14">
        <f t="shared" si="22"/>
        <v>2011</v>
      </c>
      <c r="E479" s="38">
        <f t="shared" si="23"/>
        <v>8.8000000000000009E-2</v>
      </c>
      <c r="F479" s="2">
        <v>0</v>
      </c>
      <c r="I479" s="54"/>
      <c r="J479" s="64">
        <v>40513</v>
      </c>
      <c r="K479" s="65">
        <v>9.3000000000000007</v>
      </c>
    </row>
    <row r="480" spans="1:11" ht="13.5" customHeight="1" x14ac:dyDescent="0.25">
      <c r="A480" s="2"/>
      <c r="C480" s="53">
        <f t="shared" si="21"/>
        <v>40848</v>
      </c>
      <c r="D480" s="14">
        <f t="shared" si="22"/>
        <v>2011</v>
      </c>
      <c r="E480" s="38">
        <f t="shared" si="23"/>
        <v>8.5999999999999993E-2</v>
      </c>
      <c r="F480" s="2">
        <v>0</v>
      </c>
      <c r="I480" s="54"/>
      <c r="J480" s="64">
        <v>40544</v>
      </c>
      <c r="K480" s="65">
        <v>9.1</v>
      </c>
    </row>
    <row r="481" spans="1:11" ht="13.5" customHeight="1" x14ac:dyDescent="0.25">
      <c r="A481" s="2"/>
      <c r="C481" s="53">
        <f t="shared" si="21"/>
        <v>40878</v>
      </c>
      <c r="D481" s="14">
        <f t="shared" si="22"/>
        <v>2011</v>
      </c>
      <c r="E481" s="38">
        <f t="shared" si="23"/>
        <v>8.5000000000000006E-2</v>
      </c>
      <c r="F481" s="2">
        <v>0</v>
      </c>
      <c r="I481" s="54"/>
      <c r="J481" s="64">
        <v>40575</v>
      </c>
      <c r="K481" s="65">
        <v>9</v>
      </c>
    </row>
    <row r="482" spans="1:11" ht="13.5" customHeight="1" x14ac:dyDescent="0.25">
      <c r="A482" s="2"/>
      <c r="C482" s="53">
        <f t="shared" si="21"/>
        <v>40909</v>
      </c>
      <c r="D482" s="14">
        <f t="shared" si="22"/>
        <v>2012</v>
      </c>
      <c r="E482" s="38">
        <f t="shared" si="23"/>
        <v>8.3000000000000004E-2</v>
      </c>
      <c r="F482" s="2">
        <v>0</v>
      </c>
      <c r="I482" s="54"/>
      <c r="J482" s="64">
        <v>40603</v>
      </c>
      <c r="K482" s="65">
        <v>9</v>
      </c>
    </row>
    <row r="483" spans="1:11" ht="13.5" customHeight="1" x14ac:dyDescent="0.25">
      <c r="A483" s="2"/>
      <c r="C483" s="53">
        <f t="shared" si="21"/>
        <v>40940</v>
      </c>
      <c r="D483" s="14">
        <f t="shared" si="22"/>
        <v>2012</v>
      </c>
      <c r="E483" s="38">
        <f t="shared" si="23"/>
        <v>8.3000000000000004E-2</v>
      </c>
      <c r="F483" s="2">
        <v>0</v>
      </c>
      <c r="I483" s="54"/>
      <c r="J483" s="64">
        <v>40634</v>
      </c>
      <c r="K483" s="65">
        <v>9.1</v>
      </c>
    </row>
    <row r="484" spans="1:11" ht="13.5" customHeight="1" x14ac:dyDescent="0.25">
      <c r="A484" s="2"/>
      <c r="C484" s="53">
        <f t="shared" si="21"/>
        <v>40969</v>
      </c>
      <c r="D484" s="14">
        <f t="shared" si="22"/>
        <v>2012</v>
      </c>
      <c r="E484" s="38">
        <f t="shared" si="23"/>
        <v>8.199999999999999E-2</v>
      </c>
      <c r="F484" s="2">
        <v>0</v>
      </c>
      <c r="I484" s="54"/>
      <c r="J484" s="64">
        <v>40664</v>
      </c>
      <c r="K484" s="65">
        <v>9</v>
      </c>
    </row>
    <row r="485" spans="1:11" ht="13.5" customHeight="1" x14ac:dyDescent="0.25">
      <c r="A485" s="2"/>
      <c r="C485" s="53">
        <f t="shared" si="21"/>
        <v>41000</v>
      </c>
      <c r="D485" s="14">
        <f t="shared" si="22"/>
        <v>2012</v>
      </c>
      <c r="E485" s="38">
        <f t="shared" si="23"/>
        <v>8.199999999999999E-2</v>
      </c>
      <c r="F485" s="2">
        <v>0</v>
      </c>
      <c r="I485" s="54"/>
      <c r="J485" s="64">
        <v>40695</v>
      </c>
      <c r="K485" s="65">
        <v>9.1</v>
      </c>
    </row>
    <row r="486" spans="1:11" ht="13.5" customHeight="1" x14ac:dyDescent="0.25">
      <c r="A486" s="2"/>
      <c r="C486" s="53">
        <f t="shared" si="21"/>
        <v>41030</v>
      </c>
      <c r="D486" s="14">
        <f t="shared" si="22"/>
        <v>2012</v>
      </c>
      <c r="E486" s="38">
        <f t="shared" si="23"/>
        <v>8.199999999999999E-2</v>
      </c>
      <c r="F486" s="2">
        <v>0</v>
      </c>
      <c r="I486" s="54"/>
      <c r="J486" s="64">
        <v>40725</v>
      </c>
      <c r="K486" s="65">
        <v>9</v>
      </c>
    </row>
    <row r="487" spans="1:11" ht="13.5" customHeight="1" x14ac:dyDescent="0.25">
      <c r="A487" s="2"/>
      <c r="C487" s="53">
        <f t="shared" si="21"/>
        <v>41061</v>
      </c>
      <c r="D487" s="14">
        <f t="shared" si="22"/>
        <v>2012</v>
      </c>
      <c r="E487" s="38">
        <f t="shared" si="23"/>
        <v>8.199999999999999E-2</v>
      </c>
      <c r="F487" s="2">
        <v>0</v>
      </c>
      <c r="I487" s="54"/>
      <c r="J487" s="64">
        <v>40756</v>
      </c>
      <c r="K487" s="65">
        <v>9</v>
      </c>
    </row>
    <row r="488" spans="1:11" ht="13.5" customHeight="1" x14ac:dyDescent="0.25">
      <c r="A488" s="2"/>
      <c r="C488" s="53">
        <f t="shared" si="21"/>
        <v>41091</v>
      </c>
      <c r="D488" s="14">
        <f t="shared" si="22"/>
        <v>2012</v>
      </c>
      <c r="E488" s="38">
        <f t="shared" si="23"/>
        <v>8.199999999999999E-2</v>
      </c>
      <c r="F488" s="2">
        <v>0</v>
      </c>
      <c r="I488" s="54"/>
      <c r="J488" s="64">
        <v>40787</v>
      </c>
      <c r="K488" s="65">
        <v>9</v>
      </c>
    </row>
    <row r="489" spans="1:11" ht="13.5" customHeight="1" x14ac:dyDescent="0.25">
      <c r="A489" s="2"/>
      <c r="C489" s="53">
        <f t="shared" si="21"/>
        <v>41122</v>
      </c>
      <c r="D489" s="14">
        <f t="shared" si="22"/>
        <v>2012</v>
      </c>
      <c r="E489" s="38">
        <f t="shared" si="23"/>
        <v>8.1000000000000003E-2</v>
      </c>
      <c r="F489" s="2">
        <v>0</v>
      </c>
      <c r="I489" s="54"/>
      <c r="J489" s="64">
        <v>40817</v>
      </c>
      <c r="K489" s="65">
        <v>8.8000000000000007</v>
      </c>
    </row>
    <row r="490" spans="1:11" ht="13.5" customHeight="1" x14ac:dyDescent="0.25">
      <c r="A490" s="2"/>
      <c r="C490" s="53">
        <f t="shared" si="21"/>
        <v>41153</v>
      </c>
      <c r="D490" s="14">
        <f t="shared" si="22"/>
        <v>2012</v>
      </c>
      <c r="E490" s="38">
        <f t="shared" si="23"/>
        <v>7.8E-2</v>
      </c>
      <c r="F490" s="2">
        <v>0</v>
      </c>
      <c r="I490" s="54"/>
      <c r="J490" s="64">
        <v>40848</v>
      </c>
      <c r="K490" s="65">
        <v>8.6</v>
      </c>
    </row>
    <row r="491" spans="1:11" ht="13.5" customHeight="1" x14ac:dyDescent="0.25">
      <c r="A491" s="2"/>
      <c r="C491" s="53">
        <f t="shared" si="21"/>
        <v>41183</v>
      </c>
      <c r="D491" s="14">
        <f t="shared" si="22"/>
        <v>2012</v>
      </c>
      <c r="E491" s="38">
        <f t="shared" si="23"/>
        <v>7.8E-2</v>
      </c>
      <c r="F491" s="2">
        <v>0</v>
      </c>
      <c r="I491" s="54"/>
      <c r="J491" s="64">
        <v>40878</v>
      </c>
      <c r="K491" s="65">
        <v>8.5</v>
      </c>
    </row>
    <row r="492" spans="1:11" ht="13.5" customHeight="1" x14ac:dyDescent="0.25">
      <c r="A492" s="2"/>
      <c r="C492" s="53">
        <f t="shared" si="21"/>
        <v>41214</v>
      </c>
      <c r="D492" s="14">
        <f t="shared" si="22"/>
        <v>2012</v>
      </c>
      <c r="E492" s="38">
        <f t="shared" si="23"/>
        <v>7.6999999999999999E-2</v>
      </c>
      <c r="F492" s="2">
        <v>0</v>
      </c>
      <c r="I492" s="54"/>
      <c r="J492" s="64">
        <v>40909</v>
      </c>
      <c r="K492" s="65">
        <v>8.3000000000000007</v>
      </c>
    </row>
    <row r="493" spans="1:11" ht="13.5" customHeight="1" x14ac:dyDescent="0.25">
      <c r="A493" s="2"/>
      <c r="C493" s="53">
        <f t="shared" si="21"/>
        <v>41244</v>
      </c>
      <c r="D493" s="14">
        <f t="shared" si="22"/>
        <v>2012</v>
      </c>
      <c r="E493" s="38">
        <f t="shared" si="23"/>
        <v>7.9000000000000001E-2</v>
      </c>
      <c r="F493" s="2">
        <v>0</v>
      </c>
      <c r="I493" s="54"/>
      <c r="J493" s="64">
        <v>40940</v>
      </c>
      <c r="K493" s="65">
        <v>8.3000000000000007</v>
      </c>
    </row>
    <row r="494" spans="1:11" ht="13.5" customHeight="1" x14ac:dyDescent="0.25">
      <c r="A494" s="2"/>
      <c r="C494" s="53">
        <f t="shared" si="21"/>
        <v>41275</v>
      </c>
      <c r="D494" s="14">
        <f t="shared" si="22"/>
        <v>2013</v>
      </c>
      <c r="E494" s="38">
        <f t="shared" si="23"/>
        <v>0.08</v>
      </c>
      <c r="F494" s="2">
        <v>0</v>
      </c>
      <c r="I494" s="54"/>
      <c r="J494" s="64">
        <v>40969</v>
      </c>
      <c r="K494" s="65">
        <v>8.1999999999999993</v>
      </c>
    </row>
    <row r="495" spans="1:11" ht="13.5" customHeight="1" x14ac:dyDescent="0.25">
      <c r="A495" s="2"/>
      <c r="C495" s="53">
        <f t="shared" si="21"/>
        <v>41306</v>
      </c>
      <c r="D495" s="14">
        <f t="shared" si="22"/>
        <v>2013</v>
      </c>
      <c r="E495" s="38">
        <f t="shared" si="23"/>
        <v>7.6999999999999999E-2</v>
      </c>
      <c r="F495" s="2">
        <v>0</v>
      </c>
      <c r="I495" s="54"/>
      <c r="J495" s="64">
        <v>41000</v>
      </c>
      <c r="K495" s="65">
        <v>8.1999999999999993</v>
      </c>
    </row>
    <row r="496" spans="1:11" ht="13.5" customHeight="1" x14ac:dyDescent="0.25">
      <c r="A496" s="2"/>
      <c r="C496" s="53">
        <f t="shared" si="21"/>
        <v>41334</v>
      </c>
      <c r="D496" s="14">
        <f t="shared" si="22"/>
        <v>2013</v>
      </c>
      <c r="E496" s="38">
        <f t="shared" si="23"/>
        <v>7.4999999999999997E-2</v>
      </c>
      <c r="F496" s="2">
        <v>0</v>
      </c>
      <c r="I496" s="54"/>
      <c r="J496" s="64">
        <v>41030</v>
      </c>
      <c r="K496" s="65">
        <v>8.1999999999999993</v>
      </c>
    </row>
    <row r="497" spans="1:11" ht="13.5" customHeight="1" x14ac:dyDescent="0.25">
      <c r="A497" s="2"/>
      <c r="C497" s="53">
        <f t="shared" si="21"/>
        <v>41365</v>
      </c>
      <c r="D497" s="14">
        <f t="shared" si="22"/>
        <v>2013</v>
      </c>
      <c r="E497" s="38">
        <f t="shared" si="23"/>
        <v>7.5999999999999998E-2</v>
      </c>
      <c r="F497" s="2">
        <v>0</v>
      </c>
      <c r="I497" s="54"/>
      <c r="J497" s="64">
        <v>41061</v>
      </c>
      <c r="K497" s="65">
        <v>8.1999999999999993</v>
      </c>
    </row>
    <row r="498" spans="1:11" ht="13.5" customHeight="1" x14ac:dyDescent="0.25">
      <c r="A498" s="2"/>
      <c r="C498" s="53">
        <f t="shared" si="21"/>
        <v>41395</v>
      </c>
      <c r="D498" s="14">
        <f t="shared" si="22"/>
        <v>2013</v>
      </c>
      <c r="E498" s="38">
        <f t="shared" si="23"/>
        <v>7.4999999999999997E-2</v>
      </c>
      <c r="F498" s="2">
        <v>0</v>
      </c>
      <c r="I498" s="54"/>
      <c r="J498" s="64">
        <v>41091</v>
      </c>
      <c r="K498" s="65">
        <v>8.1999999999999993</v>
      </c>
    </row>
    <row r="499" spans="1:11" ht="13.5" customHeight="1" x14ac:dyDescent="0.25">
      <c r="A499" s="2"/>
      <c r="C499" s="53">
        <f t="shared" si="21"/>
        <v>41426</v>
      </c>
      <c r="D499" s="14">
        <f t="shared" si="22"/>
        <v>2013</v>
      </c>
      <c r="E499" s="38">
        <f t="shared" si="23"/>
        <v>7.4999999999999997E-2</v>
      </c>
      <c r="F499" s="2">
        <v>0</v>
      </c>
      <c r="I499" s="54"/>
      <c r="J499" s="64">
        <v>41122</v>
      </c>
      <c r="K499" s="65">
        <v>8.1</v>
      </c>
    </row>
    <row r="500" spans="1:11" ht="13.5" customHeight="1" x14ac:dyDescent="0.25">
      <c r="A500" s="2"/>
      <c r="C500" s="53">
        <f t="shared" si="21"/>
        <v>41456</v>
      </c>
      <c r="D500" s="14">
        <f t="shared" si="22"/>
        <v>2013</v>
      </c>
      <c r="E500" s="38">
        <f t="shared" si="23"/>
        <v>7.2999999999999995E-2</v>
      </c>
      <c r="F500" s="2">
        <v>0</v>
      </c>
      <c r="I500" s="54"/>
      <c r="J500" s="64">
        <v>41153</v>
      </c>
      <c r="K500" s="65">
        <v>7.8</v>
      </c>
    </row>
    <row r="501" spans="1:11" ht="13.5" customHeight="1" x14ac:dyDescent="0.25">
      <c r="A501" s="2"/>
      <c r="C501" s="53">
        <f t="shared" si="21"/>
        <v>41487</v>
      </c>
      <c r="D501" s="14">
        <f t="shared" si="22"/>
        <v>2013</v>
      </c>
      <c r="E501" s="38">
        <f t="shared" si="23"/>
        <v>7.2999999999999995E-2</v>
      </c>
      <c r="F501" s="2">
        <v>0</v>
      </c>
      <c r="I501" s="54"/>
      <c r="J501" s="64">
        <v>41183</v>
      </c>
      <c r="K501" s="65">
        <v>7.8</v>
      </c>
    </row>
    <row r="502" spans="1:11" ht="13.5" customHeight="1" x14ac:dyDescent="0.25">
      <c r="A502" s="2"/>
      <c r="C502" s="53">
        <f t="shared" si="21"/>
        <v>41518</v>
      </c>
      <c r="D502" s="14">
        <f t="shared" si="22"/>
        <v>2013</v>
      </c>
      <c r="E502" s="38">
        <f t="shared" si="23"/>
        <v>7.2000000000000008E-2</v>
      </c>
      <c r="F502" s="2">
        <v>0</v>
      </c>
      <c r="I502" s="54"/>
      <c r="J502" s="64">
        <v>41214</v>
      </c>
      <c r="K502" s="65">
        <v>7.7</v>
      </c>
    </row>
    <row r="503" spans="1:11" ht="13.5" customHeight="1" x14ac:dyDescent="0.25">
      <c r="A503" s="2"/>
      <c r="C503" s="53">
        <f t="shared" si="21"/>
        <v>41548</v>
      </c>
      <c r="D503" s="14">
        <f t="shared" si="22"/>
        <v>2013</v>
      </c>
      <c r="E503" s="38">
        <f t="shared" si="23"/>
        <v>7.2000000000000008E-2</v>
      </c>
      <c r="F503" s="2">
        <v>0</v>
      </c>
      <c r="I503" s="54"/>
      <c r="J503" s="64">
        <v>41244</v>
      </c>
      <c r="K503" s="65">
        <v>7.9</v>
      </c>
    </row>
    <row r="504" spans="1:11" ht="13.5" customHeight="1" x14ac:dyDescent="0.25">
      <c r="A504" s="2"/>
      <c r="C504" s="53">
        <f t="shared" si="21"/>
        <v>41579</v>
      </c>
      <c r="D504" s="14">
        <f t="shared" si="22"/>
        <v>2013</v>
      </c>
      <c r="E504" s="38">
        <f t="shared" si="23"/>
        <v>6.9000000000000006E-2</v>
      </c>
      <c r="F504" s="2">
        <v>0</v>
      </c>
      <c r="I504" s="54"/>
      <c r="J504" s="64">
        <v>41275</v>
      </c>
      <c r="K504" s="65">
        <v>8</v>
      </c>
    </row>
    <row r="505" spans="1:11" ht="13.5" customHeight="1" x14ac:dyDescent="0.25">
      <c r="A505" s="2"/>
      <c r="C505" s="53">
        <f t="shared" si="21"/>
        <v>41609</v>
      </c>
      <c r="D505" s="14">
        <f t="shared" si="22"/>
        <v>2013</v>
      </c>
      <c r="E505" s="38">
        <f t="shared" si="23"/>
        <v>6.7000000000000004E-2</v>
      </c>
      <c r="F505" s="2">
        <v>0</v>
      </c>
      <c r="I505" s="54"/>
      <c r="J505" s="64">
        <v>41306</v>
      </c>
      <c r="K505" s="65">
        <v>7.7</v>
      </c>
    </row>
    <row r="506" spans="1:11" ht="13.5" customHeight="1" x14ac:dyDescent="0.25">
      <c r="A506" s="2"/>
      <c r="C506" s="53">
        <f t="shared" si="21"/>
        <v>41640</v>
      </c>
      <c r="D506" s="14">
        <f t="shared" si="22"/>
        <v>2014</v>
      </c>
      <c r="E506" s="38">
        <f t="shared" si="23"/>
        <v>6.6000000000000003E-2</v>
      </c>
      <c r="F506" s="2">
        <v>0</v>
      </c>
      <c r="I506" s="54"/>
      <c r="J506" s="64">
        <v>41334</v>
      </c>
      <c r="K506" s="65">
        <v>7.5</v>
      </c>
    </row>
    <row r="507" spans="1:11" ht="13.5" customHeight="1" x14ac:dyDescent="0.25">
      <c r="A507" s="2"/>
      <c r="C507" s="53">
        <f t="shared" si="21"/>
        <v>41671</v>
      </c>
      <c r="D507" s="14">
        <f t="shared" si="22"/>
        <v>2014</v>
      </c>
      <c r="E507" s="38">
        <f t="shared" si="23"/>
        <v>6.7000000000000004E-2</v>
      </c>
      <c r="F507" s="2">
        <v>0</v>
      </c>
      <c r="I507" s="54"/>
      <c r="J507" s="64">
        <v>41365</v>
      </c>
      <c r="K507" s="65">
        <v>7.6</v>
      </c>
    </row>
    <row r="508" spans="1:11" ht="13.5" customHeight="1" x14ac:dyDescent="0.25">
      <c r="A508" s="2"/>
      <c r="C508" s="53">
        <f t="shared" si="21"/>
        <v>41699</v>
      </c>
      <c r="D508" s="14">
        <f t="shared" si="22"/>
        <v>2014</v>
      </c>
      <c r="E508" s="38">
        <f t="shared" si="23"/>
        <v>6.7000000000000004E-2</v>
      </c>
      <c r="F508" s="2">
        <v>0</v>
      </c>
      <c r="I508" s="54"/>
      <c r="J508" s="64">
        <v>41395</v>
      </c>
      <c r="K508" s="65">
        <v>7.5</v>
      </c>
    </row>
    <row r="509" spans="1:11" ht="13.5" customHeight="1" x14ac:dyDescent="0.25">
      <c r="A509" s="2"/>
      <c r="C509" s="53">
        <f t="shared" si="21"/>
        <v>41730</v>
      </c>
      <c r="D509" s="14">
        <f t="shared" si="22"/>
        <v>2014</v>
      </c>
      <c r="E509" s="38">
        <f t="shared" si="23"/>
        <v>6.2E-2</v>
      </c>
      <c r="F509" s="2">
        <v>0</v>
      </c>
      <c r="I509" s="54"/>
      <c r="J509" s="64">
        <v>41426</v>
      </c>
      <c r="K509" s="65">
        <v>7.5</v>
      </c>
    </row>
    <row r="510" spans="1:11" ht="13.5" customHeight="1" x14ac:dyDescent="0.25">
      <c r="A510" s="2"/>
      <c r="C510" s="53">
        <f t="shared" si="21"/>
        <v>41760</v>
      </c>
      <c r="D510" s="14">
        <f t="shared" si="22"/>
        <v>2014</v>
      </c>
      <c r="E510" s="38">
        <f t="shared" si="23"/>
        <v>6.3E-2</v>
      </c>
      <c r="F510" s="2">
        <v>0</v>
      </c>
      <c r="I510" s="54"/>
      <c r="J510" s="64">
        <v>41456</v>
      </c>
      <c r="K510" s="65">
        <v>7.3</v>
      </c>
    </row>
    <row r="511" spans="1:11" ht="13.5" customHeight="1" x14ac:dyDescent="0.25">
      <c r="A511" s="2"/>
      <c r="C511" s="53">
        <f t="shared" si="21"/>
        <v>41791</v>
      </c>
      <c r="D511" s="14">
        <f t="shared" si="22"/>
        <v>2014</v>
      </c>
      <c r="E511" s="38">
        <f t="shared" si="23"/>
        <v>6.0999999999999999E-2</v>
      </c>
      <c r="F511" s="2">
        <v>0</v>
      </c>
      <c r="I511" s="54"/>
      <c r="J511" s="64">
        <v>41487</v>
      </c>
      <c r="K511" s="65">
        <v>7.3</v>
      </c>
    </row>
    <row r="512" spans="1:11" ht="13.5" customHeight="1" x14ac:dyDescent="0.25">
      <c r="A512" s="2"/>
      <c r="C512" s="53">
        <f t="shared" si="21"/>
        <v>41821</v>
      </c>
      <c r="D512" s="14">
        <f t="shared" si="22"/>
        <v>2014</v>
      </c>
      <c r="E512" s="38">
        <f t="shared" si="23"/>
        <v>6.2E-2</v>
      </c>
      <c r="F512" s="2">
        <v>0</v>
      </c>
      <c r="I512" s="54"/>
      <c r="J512" s="64">
        <v>41518</v>
      </c>
      <c r="K512" s="65">
        <v>7.2</v>
      </c>
    </row>
    <row r="513" spans="1:11" ht="13.5" customHeight="1" x14ac:dyDescent="0.25">
      <c r="A513" s="2"/>
      <c r="C513" s="53">
        <f t="shared" si="21"/>
        <v>41852</v>
      </c>
      <c r="D513" s="14">
        <f t="shared" si="22"/>
        <v>2014</v>
      </c>
      <c r="E513" s="38">
        <f t="shared" si="23"/>
        <v>6.2E-2</v>
      </c>
      <c r="F513" s="2">
        <v>0</v>
      </c>
      <c r="I513" s="54"/>
      <c r="J513" s="64">
        <v>41548</v>
      </c>
      <c r="K513" s="65">
        <v>7.2</v>
      </c>
    </row>
    <row r="514" spans="1:11" ht="13.5" customHeight="1" x14ac:dyDescent="0.25">
      <c r="A514" s="2"/>
      <c r="C514" s="53">
        <f t="shared" ref="C514:C545" si="24">J524</f>
        <v>41883</v>
      </c>
      <c r="D514" s="14">
        <f t="shared" ref="D514:D545" si="25">YEAR(C514)</f>
        <v>2014</v>
      </c>
      <c r="E514" s="38">
        <f t="shared" ref="E514:E545" si="26">K524/100</f>
        <v>5.9000000000000004E-2</v>
      </c>
      <c r="F514" s="2">
        <v>0</v>
      </c>
      <c r="I514" s="54"/>
      <c r="J514" s="64">
        <v>41579</v>
      </c>
      <c r="K514" s="65">
        <v>6.9</v>
      </c>
    </row>
    <row r="515" spans="1:11" ht="13.5" customHeight="1" x14ac:dyDescent="0.25">
      <c r="A515" s="2"/>
      <c r="C515" s="53">
        <f t="shared" si="24"/>
        <v>41913</v>
      </c>
      <c r="D515" s="14">
        <f t="shared" si="25"/>
        <v>2014</v>
      </c>
      <c r="E515" s="38">
        <f t="shared" si="26"/>
        <v>5.7000000000000002E-2</v>
      </c>
      <c r="F515" s="2">
        <v>0</v>
      </c>
      <c r="I515" s="54"/>
      <c r="J515" s="64">
        <v>41609</v>
      </c>
      <c r="K515" s="65">
        <v>6.7</v>
      </c>
    </row>
    <row r="516" spans="1:11" ht="13.5" customHeight="1" x14ac:dyDescent="0.25">
      <c r="A516" s="2"/>
      <c r="C516" s="53">
        <f t="shared" si="24"/>
        <v>41944</v>
      </c>
      <c r="D516" s="14">
        <f t="shared" si="25"/>
        <v>2014</v>
      </c>
      <c r="E516" s="38">
        <f t="shared" si="26"/>
        <v>5.7999999999999996E-2</v>
      </c>
      <c r="F516" s="2">
        <v>0</v>
      </c>
      <c r="I516" s="54"/>
      <c r="J516" s="64">
        <v>41640</v>
      </c>
      <c r="K516" s="65">
        <v>6.6</v>
      </c>
    </row>
    <row r="517" spans="1:11" ht="13.5" customHeight="1" x14ac:dyDescent="0.25">
      <c r="A517" s="2"/>
      <c r="C517" s="53">
        <f t="shared" si="24"/>
        <v>41974</v>
      </c>
      <c r="D517" s="14">
        <f t="shared" si="25"/>
        <v>2014</v>
      </c>
      <c r="E517" s="38">
        <f t="shared" si="26"/>
        <v>5.5999999999999994E-2</v>
      </c>
      <c r="F517" s="2">
        <v>0</v>
      </c>
      <c r="I517" s="54"/>
      <c r="J517" s="64">
        <v>41671</v>
      </c>
      <c r="K517" s="65">
        <v>6.7</v>
      </c>
    </row>
    <row r="518" spans="1:11" ht="13.5" customHeight="1" x14ac:dyDescent="0.25">
      <c r="A518" s="2"/>
      <c r="C518" s="53">
        <f t="shared" si="24"/>
        <v>42005</v>
      </c>
      <c r="D518" s="14">
        <f t="shared" si="25"/>
        <v>2015</v>
      </c>
      <c r="E518" s="38">
        <f t="shared" si="26"/>
        <v>5.7000000000000002E-2</v>
      </c>
      <c r="F518" s="2">
        <v>0</v>
      </c>
      <c r="I518" s="54"/>
      <c r="J518" s="64">
        <v>41699</v>
      </c>
      <c r="K518" s="65">
        <v>6.7</v>
      </c>
    </row>
    <row r="519" spans="1:11" ht="13.5" customHeight="1" x14ac:dyDescent="0.25">
      <c r="A519" s="2"/>
      <c r="C519" s="53">
        <f t="shared" si="24"/>
        <v>42036</v>
      </c>
      <c r="D519" s="14">
        <f t="shared" si="25"/>
        <v>2015</v>
      </c>
      <c r="E519" s="38">
        <f t="shared" si="26"/>
        <v>5.5E-2</v>
      </c>
      <c r="F519" s="2">
        <v>0</v>
      </c>
      <c r="I519" s="54"/>
      <c r="J519" s="64">
        <v>41730</v>
      </c>
      <c r="K519" s="65">
        <v>6.2</v>
      </c>
    </row>
    <row r="520" spans="1:11" ht="13.5" customHeight="1" x14ac:dyDescent="0.25">
      <c r="A520" s="2"/>
      <c r="C520" s="53">
        <f t="shared" si="24"/>
        <v>42064</v>
      </c>
      <c r="D520" s="14">
        <f t="shared" si="25"/>
        <v>2015</v>
      </c>
      <c r="E520" s="38">
        <f t="shared" si="26"/>
        <v>5.4000000000000006E-2</v>
      </c>
      <c r="F520" s="2">
        <v>0</v>
      </c>
      <c r="I520" s="54"/>
      <c r="J520" s="64">
        <v>41760</v>
      </c>
      <c r="K520" s="65">
        <v>6.3</v>
      </c>
    </row>
    <row r="521" spans="1:11" ht="13.5" customHeight="1" x14ac:dyDescent="0.25">
      <c r="A521" s="2"/>
      <c r="C521" s="53">
        <f t="shared" si="24"/>
        <v>42095</v>
      </c>
      <c r="D521" s="14">
        <f t="shared" si="25"/>
        <v>2015</v>
      </c>
      <c r="E521" s="38">
        <f t="shared" si="26"/>
        <v>5.4000000000000006E-2</v>
      </c>
      <c r="F521" s="2">
        <v>0</v>
      </c>
      <c r="I521" s="54"/>
      <c r="J521" s="64">
        <v>41791</v>
      </c>
      <c r="K521" s="65">
        <v>6.1</v>
      </c>
    </row>
    <row r="522" spans="1:11" ht="13.5" customHeight="1" x14ac:dyDescent="0.25">
      <c r="A522" s="2"/>
      <c r="C522" s="53">
        <f t="shared" si="24"/>
        <v>42125</v>
      </c>
      <c r="D522" s="14">
        <f t="shared" si="25"/>
        <v>2015</v>
      </c>
      <c r="E522" s="38">
        <f t="shared" si="26"/>
        <v>5.5E-2</v>
      </c>
      <c r="F522" s="2">
        <v>0</v>
      </c>
      <c r="I522" s="54"/>
      <c r="J522" s="64">
        <v>41821</v>
      </c>
      <c r="K522" s="65">
        <v>6.2</v>
      </c>
    </row>
    <row r="523" spans="1:11" ht="13.5" customHeight="1" x14ac:dyDescent="0.25">
      <c r="A523" s="2"/>
      <c r="C523" s="53">
        <f t="shared" si="24"/>
        <v>42156</v>
      </c>
      <c r="D523" s="14">
        <f t="shared" si="25"/>
        <v>2015</v>
      </c>
      <c r="E523" s="38">
        <f t="shared" si="26"/>
        <v>5.2999999999999999E-2</v>
      </c>
      <c r="F523" s="2">
        <v>0</v>
      </c>
      <c r="I523" s="54"/>
      <c r="J523" s="64">
        <v>41852</v>
      </c>
      <c r="K523" s="65">
        <v>6.2</v>
      </c>
    </row>
    <row r="524" spans="1:11" ht="13.5" customHeight="1" x14ac:dyDescent="0.25">
      <c r="A524" s="2"/>
      <c r="C524" s="53">
        <f t="shared" si="24"/>
        <v>42186</v>
      </c>
      <c r="D524" s="14">
        <f t="shared" si="25"/>
        <v>2015</v>
      </c>
      <c r="E524" s="38">
        <f t="shared" si="26"/>
        <v>5.2000000000000005E-2</v>
      </c>
      <c r="F524" s="2">
        <v>0</v>
      </c>
      <c r="I524" s="54"/>
      <c r="J524" s="64">
        <v>41883</v>
      </c>
      <c r="K524" s="65">
        <v>5.9</v>
      </c>
    </row>
    <row r="525" spans="1:11" ht="13.5" customHeight="1" x14ac:dyDescent="0.25">
      <c r="A525" s="2"/>
      <c r="C525" s="53">
        <f t="shared" si="24"/>
        <v>42217</v>
      </c>
      <c r="D525" s="14">
        <f t="shared" si="25"/>
        <v>2015</v>
      </c>
      <c r="E525" s="38">
        <f t="shared" si="26"/>
        <v>5.0999999999999997E-2</v>
      </c>
      <c r="F525" s="2">
        <v>0</v>
      </c>
      <c r="I525" s="54"/>
      <c r="J525" s="64">
        <v>41913</v>
      </c>
      <c r="K525" s="65">
        <v>5.7</v>
      </c>
    </row>
    <row r="526" spans="1:11" ht="13.5" customHeight="1" x14ac:dyDescent="0.25">
      <c r="A526" s="2"/>
      <c r="C526" s="53">
        <f t="shared" si="24"/>
        <v>42248</v>
      </c>
      <c r="D526" s="14">
        <f t="shared" si="25"/>
        <v>2015</v>
      </c>
      <c r="E526" s="38">
        <f t="shared" si="26"/>
        <v>0.05</v>
      </c>
      <c r="F526" s="2">
        <v>0</v>
      </c>
      <c r="I526" s="54"/>
      <c r="J526" s="64">
        <v>41944</v>
      </c>
      <c r="K526" s="65">
        <v>5.8</v>
      </c>
    </row>
    <row r="527" spans="1:11" ht="13.5" customHeight="1" x14ac:dyDescent="0.25">
      <c r="A527" s="2"/>
      <c r="C527" s="53">
        <f t="shared" si="24"/>
        <v>42278</v>
      </c>
      <c r="D527" s="14">
        <f t="shared" si="25"/>
        <v>2015</v>
      </c>
      <c r="E527" s="38">
        <f t="shared" si="26"/>
        <v>0.05</v>
      </c>
      <c r="F527" s="2">
        <v>0</v>
      </c>
      <c r="I527" s="54"/>
      <c r="J527" s="64">
        <v>41974</v>
      </c>
      <c r="K527" s="65">
        <v>5.6</v>
      </c>
    </row>
    <row r="528" spans="1:11" ht="13.5" customHeight="1" x14ac:dyDescent="0.25">
      <c r="A528" s="2"/>
      <c r="C528" s="53">
        <f t="shared" si="24"/>
        <v>42309</v>
      </c>
      <c r="D528" s="14">
        <f t="shared" si="25"/>
        <v>2015</v>
      </c>
      <c r="E528" s="38">
        <f t="shared" si="26"/>
        <v>0.05</v>
      </c>
      <c r="F528" s="2">
        <v>0</v>
      </c>
      <c r="I528" s="54"/>
      <c r="J528" s="64">
        <v>42005</v>
      </c>
      <c r="K528" s="65">
        <v>5.7</v>
      </c>
    </row>
    <row r="529" spans="1:11" ht="13.5" customHeight="1" x14ac:dyDescent="0.25">
      <c r="A529" s="2"/>
      <c r="C529" s="53">
        <f t="shared" si="24"/>
        <v>42339</v>
      </c>
      <c r="D529" s="14">
        <f t="shared" si="25"/>
        <v>2015</v>
      </c>
      <c r="E529" s="38">
        <f t="shared" si="26"/>
        <v>0.05</v>
      </c>
      <c r="F529" s="2">
        <v>0</v>
      </c>
      <c r="I529" s="54"/>
      <c r="J529" s="64">
        <v>42036</v>
      </c>
      <c r="K529" s="65">
        <v>5.5</v>
      </c>
    </row>
    <row r="530" spans="1:11" ht="13.5" customHeight="1" x14ac:dyDescent="0.25">
      <c r="A530" s="2"/>
      <c r="C530" s="53">
        <f t="shared" si="24"/>
        <v>42370</v>
      </c>
      <c r="D530" s="14">
        <f t="shared" si="25"/>
        <v>2016</v>
      </c>
      <c r="E530" s="38">
        <f t="shared" si="26"/>
        <v>4.9000000000000002E-2</v>
      </c>
      <c r="F530" s="2">
        <v>0</v>
      </c>
      <c r="I530" s="54"/>
      <c r="J530" s="64">
        <v>42064</v>
      </c>
      <c r="K530" s="65">
        <v>5.4</v>
      </c>
    </row>
    <row r="531" spans="1:11" ht="13.5" customHeight="1" x14ac:dyDescent="0.25">
      <c r="A531" s="2"/>
      <c r="C531" s="53">
        <f t="shared" si="24"/>
        <v>42401</v>
      </c>
      <c r="D531" s="14">
        <f t="shared" si="25"/>
        <v>2016</v>
      </c>
      <c r="E531" s="38">
        <f t="shared" si="26"/>
        <v>4.9000000000000002E-2</v>
      </c>
      <c r="F531" s="2">
        <v>0</v>
      </c>
      <c r="I531" s="54"/>
      <c r="J531" s="64">
        <v>42095</v>
      </c>
      <c r="K531" s="65">
        <v>5.4</v>
      </c>
    </row>
    <row r="532" spans="1:11" ht="13.5" customHeight="1" x14ac:dyDescent="0.25">
      <c r="A532" s="2"/>
      <c r="C532" s="53">
        <f t="shared" si="24"/>
        <v>42430</v>
      </c>
      <c r="D532" s="14">
        <f t="shared" si="25"/>
        <v>2016</v>
      </c>
      <c r="E532" s="38">
        <f t="shared" si="26"/>
        <v>0.05</v>
      </c>
      <c r="F532" s="2">
        <v>0</v>
      </c>
      <c r="I532" s="54"/>
      <c r="J532" s="64">
        <v>42125</v>
      </c>
      <c r="K532" s="65">
        <v>5.5</v>
      </c>
    </row>
    <row r="533" spans="1:11" ht="13.5" customHeight="1" x14ac:dyDescent="0.25">
      <c r="A533" s="2"/>
      <c r="C533" s="53">
        <f t="shared" si="24"/>
        <v>42461</v>
      </c>
      <c r="D533" s="14">
        <f t="shared" si="25"/>
        <v>2016</v>
      </c>
      <c r="E533" s="38">
        <f t="shared" si="26"/>
        <v>0.05</v>
      </c>
      <c r="F533" s="2">
        <v>0</v>
      </c>
      <c r="I533" s="54"/>
      <c r="J533" s="64">
        <v>42156</v>
      </c>
      <c r="K533" s="65">
        <v>5.3</v>
      </c>
    </row>
    <row r="534" spans="1:11" ht="13.5" customHeight="1" x14ac:dyDescent="0.25">
      <c r="A534" s="2"/>
      <c r="C534" s="53">
        <f t="shared" si="24"/>
        <v>42491</v>
      </c>
      <c r="D534" s="14">
        <f t="shared" si="25"/>
        <v>2016</v>
      </c>
      <c r="E534" s="38">
        <f t="shared" si="26"/>
        <v>4.7E-2</v>
      </c>
      <c r="F534" s="2">
        <v>0</v>
      </c>
      <c r="I534" s="54"/>
      <c r="J534" s="64">
        <v>42186</v>
      </c>
      <c r="K534" s="65">
        <v>5.2</v>
      </c>
    </row>
    <row r="535" spans="1:11" ht="13.5" customHeight="1" x14ac:dyDescent="0.25">
      <c r="A535" s="2"/>
      <c r="C535" s="53">
        <f t="shared" si="24"/>
        <v>42522</v>
      </c>
      <c r="D535" s="14">
        <f t="shared" si="25"/>
        <v>2016</v>
      </c>
      <c r="E535" s="38">
        <f t="shared" si="26"/>
        <v>4.9000000000000002E-2</v>
      </c>
      <c r="F535" s="2">
        <v>0</v>
      </c>
      <c r="I535" s="54"/>
      <c r="J535" s="64">
        <v>42217</v>
      </c>
      <c r="K535" s="65">
        <v>5.0999999999999996</v>
      </c>
    </row>
    <row r="536" spans="1:11" ht="13.5" customHeight="1" x14ac:dyDescent="0.25">
      <c r="A536" s="2"/>
      <c r="C536" s="53">
        <f t="shared" si="24"/>
        <v>42552</v>
      </c>
      <c r="D536" s="14">
        <f t="shared" si="25"/>
        <v>2016</v>
      </c>
      <c r="E536" s="38">
        <f t="shared" si="26"/>
        <v>4.9000000000000002E-2</v>
      </c>
      <c r="F536" s="2">
        <v>0</v>
      </c>
      <c r="I536" s="54"/>
      <c r="J536" s="64">
        <v>42248</v>
      </c>
      <c r="K536" s="65">
        <v>5</v>
      </c>
    </row>
    <row r="537" spans="1:11" ht="13.5" customHeight="1" x14ac:dyDescent="0.25">
      <c r="A537" s="2"/>
      <c r="C537" s="53">
        <f t="shared" si="24"/>
        <v>42583</v>
      </c>
      <c r="D537" s="14">
        <f t="shared" si="25"/>
        <v>2016</v>
      </c>
      <c r="E537" s="38">
        <f t="shared" si="26"/>
        <v>4.9000000000000002E-2</v>
      </c>
      <c r="F537" s="2">
        <v>0</v>
      </c>
      <c r="I537" s="54"/>
      <c r="J537" s="64">
        <v>42278</v>
      </c>
      <c r="K537" s="65">
        <v>5</v>
      </c>
    </row>
    <row r="538" spans="1:11" ht="13.5" customHeight="1" x14ac:dyDescent="0.25">
      <c r="A538" s="2"/>
      <c r="C538" s="53">
        <f t="shared" si="24"/>
        <v>42614</v>
      </c>
      <c r="D538" s="14">
        <f t="shared" si="25"/>
        <v>2016</v>
      </c>
      <c r="E538" s="38">
        <f t="shared" si="26"/>
        <v>4.9000000000000002E-2</v>
      </c>
      <c r="F538" s="2">
        <v>0</v>
      </c>
      <c r="I538" s="54"/>
      <c r="J538" s="64">
        <v>42309</v>
      </c>
      <c r="K538" s="65">
        <v>5</v>
      </c>
    </row>
    <row r="539" spans="1:11" ht="13.5" customHeight="1" x14ac:dyDescent="0.25">
      <c r="A539" s="2"/>
      <c r="C539" s="53">
        <f t="shared" si="24"/>
        <v>42644</v>
      </c>
      <c r="D539" s="14">
        <f t="shared" si="25"/>
        <v>2016</v>
      </c>
      <c r="E539" s="38">
        <f t="shared" si="26"/>
        <v>4.8000000000000001E-2</v>
      </c>
      <c r="F539" s="2">
        <v>0</v>
      </c>
      <c r="I539" s="54"/>
      <c r="J539" s="64">
        <v>42339</v>
      </c>
      <c r="K539" s="65">
        <v>5</v>
      </c>
    </row>
    <row r="540" spans="1:11" ht="13.5" customHeight="1" x14ac:dyDescent="0.25">
      <c r="A540" s="2"/>
      <c r="C540" s="53">
        <f t="shared" si="24"/>
        <v>42675</v>
      </c>
      <c r="D540" s="14">
        <f t="shared" si="25"/>
        <v>2016</v>
      </c>
      <c r="E540" s="38">
        <f t="shared" si="26"/>
        <v>4.5999999999999999E-2</v>
      </c>
      <c r="F540" s="2">
        <v>0</v>
      </c>
      <c r="I540" s="54"/>
      <c r="J540" s="64">
        <v>42370</v>
      </c>
      <c r="K540" s="65">
        <v>4.9000000000000004</v>
      </c>
    </row>
    <row r="541" spans="1:11" ht="13.5" customHeight="1" x14ac:dyDescent="0.25">
      <c r="A541" s="2"/>
      <c r="C541" s="53">
        <f t="shared" si="24"/>
        <v>42705</v>
      </c>
      <c r="D541" s="14">
        <f t="shared" si="25"/>
        <v>2016</v>
      </c>
      <c r="E541" s="38">
        <f t="shared" si="26"/>
        <v>4.7E-2</v>
      </c>
      <c r="F541" s="2">
        <v>0</v>
      </c>
      <c r="I541" s="54"/>
      <c r="J541" s="64">
        <v>42401</v>
      </c>
      <c r="K541" s="65">
        <v>4.9000000000000004</v>
      </c>
    </row>
    <row r="542" spans="1:11" ht="13.5" customHeight="1" x14ac:dyDescent="0.25">
      <c r="A542" s="2"/>
      <c r="C542" s="53">
        <f t="shared" si="24"/>
        <v>42736</v>
      </c>
      <c r="D542" s="14">
        <f t="shared" si="25"/>
        <v>2017</v>
      </c>
      <c r="E542" s="38">
        <f t="shared" si="26"/>
        <v>4.8000000000000001E-2</v>
      </c>
      <c r="F542" s="2">
        <v>0</v>
      </c>
      <c r="I542" s="54"/>
      <c r="J542" s="64">
        <v>42430</v>
      </c>
      <c r="K542" s="65">
        <v>5</v>
      </c>
    </row>
    <row r="543" spans="1:11" ht="13.5" customHeight="1" x14ac:dyDescent="0.25">
      <c r="A543" s="2"/>
      <c r="C543" s="53">
        <f t="shared" si="24"/>
        <v>42767</v>
      </c>
      <c r="D543" s="14">
        <f t="shared" si="25"/>
        <v>2017</v>
      </c>
      <c r="E543" s="38">
        <f t="shared" si="26"/>
        <v>4.7E-2</v>
      </c>
      <c r="F543" s="2">
        <v>0</v>
      </c>
      <c r="I543" s="54"/>
      <c r="J543" s="64">
        <v>42461</v>
      </c>
      <c r="K543" s="65">
        <v>5</v>
      </c>
    </row>
    <row r="544" spans="1:11" ht="13.5" customHeight="1" x14ac:dyDescent="0.25">
      <c r="A544" s="2"/>
      <c r="C544" s="53">
        <f t="shared" si="24"/>
        <v>42795</v>
      </c>
      <c r="D544" s="14">
        <f t="shared" si="25"/>
        <v>2017</v>
      </c>
      <c r="E544" s="38">
        <f t="shared" si="26"/>
        <v>4.4999999999999998E-2</v>
      </c>
      <c r="F544" s="2">
        <v>0</v>
      </c>
      <c r="I544" s="54"/>
      <c r="J544" s="64">
        <v>42491</v>
      </c>
      <c r="K544" s="65">
        <v>4.7</v>
      </c>
    </row>
    <row r="545" spans="1:11" ht="13.5" customHeight="1" x14ac:dyDescent="0.25">
      <c r="A545" s="2"/>
      <c r="C545" s="53">
        <f t="shared" si="24"/>
        <v>42826</v>
      </c>
      <c r="D545" s="14">
        <f t="shared" si="25"/>
        <v>2017</v>
      </c>
      <c r="E545" s="38">
        <f t="shared" si="26"/>
        <v>4.4000000000000004E-2</v>
      </c>
      <c r="F545" s="26">
        <v>0</v>
      </c>
      <c r="I545" s="54"/>
      <c r="J545" s="64">
        <v>42522</v>
      </c>
      <c r="K545" s="65">
        <v>4.9000000000000004</v>
      </c>
    </row>
    <row r="546" spans="1:11" ht="13.5" customHeight="1" x14ac:dyDescent="0.25">
      <c r="A546" s="2"/>
      <c r="C546" s="53">
        <f t="shared" ref="C546:C549" si="27">J556</f>
        <v>42856</v>
      </c>
      <c r="D546" s="14">
        <f t="shared" ref="D546:D549" si="28">YEAR(C546)</f>
        <v>2017</v>
      </c>
      <c r="E546" s="38">
        <f t="shared" ref="E546:E549" si="29">K556/100</f>
        <v>4.2999999999999997E-2</v>
      </c>
      <c r="F546" s="26">
        <v>0</v>
      </c>
      <c r="I546" s="54"/>
      <c r="J546" s="64">
        <v>42552</v>
      </c>
      <c r="K546" s="65">
        <v>4.9000000000000004</v>
      </c>
    </row>
    <row r="547" spans="1:11" ht="13.5" customHeight="1" x14ac:dyDescent="0.25">
      <c r="A547" s="2"/>
      <c r="C547" s="53">
        <f t="shared" si="27"/>
        <v>42887</v>
      </c>
      <c r="D547" s="14">
        <f t="shared" si="28"/>
        <v>2017</v>
      </c>
      <c r="E547" s="38">
        <f t="shared" si="29"/>
        <v>4.4000000000000004E-2</v>
      </c>
      <c r="F547" s="26">
        <v>0</v>
      </c>
      <c r="I547" s="54"/>
      <c r="J547" s="64">
        <v>42583</v>
      </c>
      <c r="K547" s="65">
        <v>4.9000000000000004</v>
      </c>
    </row>
    <row r="548" spans="1:11" ht="13.5" customHeight="1" x14ac:dyDescent="0.25">
      <c r="A548" s="2"/>
      <c r="C548" s="53">
        <f t="shared" si="27"/>
        <v>42917</v>
      </c>
      <c r="D548" s="14">
        <f t="shared" si="28"/>
        <v>2017</v>
      </c>
      <c r="E548" s="38">
        <f t="shared" si="29"/>
        <v>4.2999999999999997E-2</v>
      </c>
      <c r="F548" s="26">
        <v>0</v>
      </c>
      <c r="I548" s="54"/>
      <c r="J548" s="64">
        <v>42614</v>
      </c>
      <c r="K548" s="65">
        <v>4.9000000000000004</v>
      </c>
    </row>
    <row r="549" spans="1:11" ht="13.5" customHeight="1" x14ac:dyDescent="0.25">
      <c r="A549" s="2"/>
      <c r="C549" s="53">
        <f t="shared" si="27"/>
        <v>42948</v>
      </c>
      <c r="D549" s="14">
        <f t="shared" si="28"/>
        <v>2017</v>
      </c>
      <c r="E549" s="38">
        <f t="shared" si="29"/>
        <v>4.4000000000000004E-2</v>
      </c>
      <c r="F549" s="26">
        <v>0</v>
      </c>
      <c r="I549" s="54"/>
      <c r="J549" s="64">
        <v>42644</v>
      </c>
      <c r="K549" s="65">
        <v>4.8</v>
      </c>
    </row>
    <row r="550" spans="1:11" ht="13.5" customHeight="1" x14ac:dyDescent="0.25">
      <c r="A550" s="2"/>
      <c r="C550" s="53">
        <f t="shared" ref="C550:C551" si="30">J560</f>
        <v>42979</v>
      </c>
      <c r="D550" s="14">
        <f t="shared" ref="D550:D551" si="31">YEAR(C550)</f>
        <v>2017</v>
      </c>
      <c r="E550" s="38">
        <f t="shared" ref="E550:E551" si="32">K560/100</f>
        <v>4.2000000000000003E-2</v>
      </c>
      <c r="F550" s="26">
        <v>0</v>
      </c>
      <c r="I550" s="54"/>
      <c r="J550" s="64">
        <v>42675</v>
      </c>
      <c r="K550" s="65">
        <v>4.5999999999999996</v>
      </c>
    </row>
    <row r="551" spans="1:11" ht="13.5" customHeight="1" x14ac:dyDescent="0.25">
      <c r="A551" s="2"/>
      <c r="C551" s="53">
        <f t="shared" si="30"/>
        <v>43009</v>
      </c>
      <c r="D551" s="14">
        <f t="shared" si="31"/>
        <v>2017</v>
      </c>
      <c r="E551" s="38">
        <f t="shared" si="32"/>
        <v>4.0999999999999995E-2</v>
      </c>
      <c r="F551" s="26">
        <v>0</v>
      </c>
      <c r="I551" s="54"/>
      <c r="J551" s="64">
        <v>42705</v>
      </c>
      <c r="K551" s="65">
        <v>4.7</v>
      </c>
    </row>
    <row r="552" spans="1:11" ht="13.5" customHeight="1" x14ac:dyDescent="0.25">
      <c r="A552" s="2"/>
      <c r="C552" s="2"/>
      <c r="E552" s="2"/>
      <c r="I552" s="54"/>
      <c r="J552" s="64">
        <v>42736</v>
      </c>
      <c r="K552" s="65">
        <v>4.8</v>
      </c>
    </row>
    <row r="553" spans="1:11" ht="13.5" customHeight="1" x14ac:dyDescent="0.25">
      <c r="A553" s="2"/>
      <c r="C553" s="2"/>
      <c r="E553" s="2"/>
      <c r="I553" s="54"/>
      <c r="J553" s="64">
        <v>42767</v>
      </c>
      <c r="K553" s="65">
        <v>4.7</v>
      </c>
    </row>
    <row r="554" spans="1:11" ht="13.5" customHeight="1" x14ac:dyDescent="0.25">
      <c r="A554" s="2"/>
      <c r="C554" s="2"/>
      <c r="E554" s="2"/>
      <c r="I554" s="54"/>
      <c r="J554" s="64">
        <v>42795</v>
      </c>
      <c r="K554" s="65">
        <v>4.5</v>
      </c>
    </row>
    <row r="555" spans="1:11" ht="13.5" customHeight="1" x14ac:dyDescent="0.25">
      <c r="A555" s="2"/>
      <c r="C555" s="2"/>
      <c r="E555" s="2"/>
      <c r="I555" s="54"/>
      <c r="J555" s="64">
        <v>42826</v>
      </c>
      <c r="K555" s="65">
        <v>4.4000000000000004</v>
      </c>
    </row>
    <row r="556" spans="1:11" ht="13.5" customHeight="1" x14ac:dyDescent="0.25">
      <c r="A556" s="2"/>
      <c r="C556" s="2"/>
      <c r="E556" s="2"/>
      <c r="I556" s="54"/>
      <c r="J556" s="64">
        <v>42856</v>
      </c>
      <c r="K556" s="65">
        <v>4.3</v>
      </c>
    </row>
    <row r="557" spans="1:11" ht="13.5" customHeight="1" x14ac:dyDescent="0.25">
      <c r="A557" s="2"/>
      <c r="C557" s="2"/>
      <c r="E557" s="2"/>
      <c r="I557" s="54"/>
      <c r="J557" s="64">
        <v>42887</v>
      </c>
      <c r="K557" s="65">
        <v>4.4000000000000004</v>
      </c>
    </row>
    <row r="558" spans="1:11" ht="13.5" customHeight="1" x14ac:dyDescent="0.25">
      <c r="A558" s="2"/>
      <c r="C558" s="2"/>
      <c r="E558" s="2"/>
      <c r="I558" s="54"/>
      <c r="J558" s="64">
        <v>42917</v>
      </c>
      <c r="K558" s="65">
        <v>4.3</v>
      </c>
    </row>
    <row r="559" spans="1:11" ht="13.5" customHeight="1" x14ac:dyDescent="0.25">
      <c r="A559" s="2"/>
      <c r="C559" s="2"/>
      <c r="E559" s="2"/>
      <c r="I559" s="54"/>
      <c r="J559" s="64">
        <v>42948</v>
      </c>
      <c r="K559" s="65">
        <v>4.4000000000000004</v>
      </c>
    </row>
    <row r="560" spans="1:11" ht="13.5" customHeight="1" x14ac:dyDescent="0.25">
      <c r="A560" s="2"/>
      <c r="C560" s="2"/>
      <c r="E560" s="2"/>
      <c r="I560" s="54"/>
      <c r="J560" s="64">
        <v>42979</v>
      </c>
      <c r="K560" s="65">
        <v>4.2</v>
      </c>
    </row>
    <row r="561" spans="1:11" ht="13.5" customHeight="1" x14ac:dyDescent="0.25">
      <c r="A561" s="2"/>
      <c r="C561" s="2"/>
      <c r="E561" s="2"/>
      <c r="I561" s="54"/>
      <c r="J561" s="64">
        <v>43009</v>
      </c>
      <c r="K561" s="65">
        <v>4.0999999999999996</v>
      </c>
    </row>
    <row r="562" spans="1:11" ht="13.5" customHeight="1" x14ac:dyDescent="0.25">
      <c r="A562" s="2"/>
      <c r="C562" s="2"/>
      <c r="E562" s="2"/>
      <c r="I562" s="54"/>
      <c r="J562" s="2"/>
    </row>
    <row r="563" spans="1:11" ht="13.5" customHeight="1" x14ac:dyDescent="0.25">
      <c r="A563" s="2"/>
      <c r="C563" s="2"/>
      <c r="E563" s="2"/>
      <c r="I563" s="54"/>
      <c r="J563" s="2"/>
    </row>
    <row r="564" spans="1:11" ht="13.5" customHeight="1" x14ac:dyDescent="0.25">
      <c r="A564" s="2"/>
      <c r="C564" s="2"/>
      <c r="E564" s="2"/>
      <c r="I564" s="54"/>
      <c r="J564" s="2"/>
    </row>
    <row r="565" spans="1:11" ht="13.5" customHeight="1" x14ac:dyDescent="0.25">
      <c r="A565" s="2"/>
      <c r="C565" s="2"/>
      <c r="E565" s="2"/>
      <c r="I565" s="54"/>
      <c r="J565" s="2"/>
    </row>
    <row r="566" spans="1:11" ht="13.5" customHeight="1" x14ac:dyDescent="0.25">
      <c r="A566" s="2"/>
      <c r="C566" s="2"/>
      <c r="E566" s="2"/>
      <c r="I566" s="54"/>
      <c r="J566" s="2"/>
    </row>
    <row r="567" spans="1:11" ht="13.5" customHeight="1" x14ac:dyDescent="0.25">
      <c r="A567" s="2"/>
      <c r="C567" s="2"/>
      <c r="E567" s="2"/>
      <c r="I567" s="54"/>
      <c r="J567" s="2"/>
    </row>
    <row r="568" spans="1:11" ht="13.5" customHeight="1" x14ac:dyDescent="0.25">
      <c r="A568" s="2"/>
      <c r="C568" s="2"/>
      <c r="E568" s="2"/>
      <c r="I568" s="54"/>
      <c r="J568" s="2"/>
    </row>
    <row r="569" spans="1:11" ht="13.5" customHeight="1" x14ac:dyDescent="0.25">
      <c r="A569" s="2"/>
      <c r="C569" s="2"/>
      <c r="E569" s="2"/>
      <c r="I569" s="54"/>
      <c r="J569" s="2"/>
    </row>
    <row r="570" spans="1:11" ht="13.5" customHeight="1" x14ac:dyDescent="0.25">
      <c r="A570" s="2"/>
      <c r="C570" s="2"/>
      <c r="E570" s="2"/>
      <c r="I570" s="54"/>
      <c r="J570" s="2"/>
    </row>
    <row r="571" spans="1:11" ht="13.5" customHeight="1" x14ac:dyDescent="0.25">
      <c r="A571" s="2"/>
      <c r="C571" s="2"/>
      <c r="E571" s="2"/>
      <c r="I571" s="54"/>
      <c r="J571" s="2"/>
    </row>
    <row r="572" spans="1:11" ht="13.5" customHeight="1" x14ac:dyDescent="0.25">
      <c r="A572" s="2"/>
      <c r="C572" s="2"/>
      <c r="E572" s="2"/>
      <c r="I572" s="54"/>
      <c r="J572" s="2"/>
    </row>
    <row r="573" spans="1:11" ht="13.5" customHeight="1" x14ac:dyDescent="0.25">
      <c r="A573" s="2"/>
      <c r="C573" s="2"/>
      <c r="E573" s="2"/>
      <c r="I573" s="54"/>
      <c r="J573" s="2"/>
    </row>
    <row r="574" spans="1:11" ht="13.5" customHeight="1" x14ac:dyDescent="0.25">
      <c r="A574" s="2"/>
      <c r="C574" s="2"/>
      <c r="E574" s="2"/>
      <c r="I574" s="54"/>
      <c r="J574" s="2"/>
    </row>
    <row r="575" spans="1:11" ht="13.5" customHeight="1" x14ac:dyDescent="0.25">
      <c r="A575" s="2"/>
      <c r="C575" s="2"/>
      <c r="E575" s="2"/>
      <c r="I575" s="54"/>
      <c r="J575" s="2"/>
    </row>
    <row r="576" spans="1:11" ht="13.5" customHeight="1" x14ac:dyDescent="0.25">
      <c r="A576" s="2"/>
      <c r="C576" s="2"/>
      <c r="E576" s="2"/>
      <c r="I576" s="54"/>
      <c r="J576" s="2"/>
    </row>
    <row r="577" spans="1:10" ht="13.5" customHeight="1" x14ac:dyDescent="0.25">
      <c r="A577" s="2"/>
      <c r="C577" s="2"/>
      <c r="E577" s="2"/>
      <c r="I577" s="54"/>
      <c r="J577" s="2"/>
    </row>
    <row r="578" spans="1:10" ht="13.5" customHeight="1" x14ac:dyDescent="0.25">
      <c r="A578" s="2"/>
      <c r="C578" s="2"/>
      <c r="E578" s="2"/>
      <c r="I578" s="54"/>
      <c r="J578" s="2"/>
    </row>
    <row r="579" spans="1:10" ht="13.5" customHeight="1" x14ac:dyDescent="0.25">
      <c r="A579" s="2"/>
      <c r="C579" s="2"/>
      <c r="E579" s="2"/>
      <c r="I579" s="54"/>
      <c r="J579" s="2"/>
    </row>
    <row r="580" spans="1:10" ht="13.5" customHeight="1" x14ac:dyDescent="0.25">
      <c r="A580" s="2"/>
      <c r="C580" s="2"/>
      <c r="E580" s="2"/>
      <c r="I580" s="54"/>
      <c r="J580" s="2"/>
    </row>
    <row r="581" spans="1:10" ht="13.5" customHeight="1" x14ac:dyDescent="0.25">
      <c r="A581" s="2"/>
      <c r="C581" s="2"/>
      <c r="E581" s="2"/>
      <c r="I581" s="54"/>
      <c r="J581" s="2"/>
    </row>
    <row r="582" spans="1:10" ht="13.5" customHeight="1" x14ac:dyDescent="0.25">
      <c r="A582" s="2"/>
      <c r="C582" s="2"/>
      <c r="E582" s="2"/>
      <c r="I582" s="54"/>
      <c r="J582" s="2"/>
    </row>
    <row r="583" spans="1:10" ht="13.5" customHeight="1" x14ac:dyDescent="0.25">
      <c r="A583" s="2"/>
      <c r="C583" s="2"/>
      <c r="E583" s="2"/>
      <c r="I583" s="54"/>
      <c r="J583" s="2"/>
    </row>
    <row r="584" spans="1:10" ht="13.5" customHeight="1" x14ac:dyDescent="0.25">
      <c r="A584" s="2"/>
      <c r="C584" s="2"/>
      <c r="E584" s="2"/>
      <c r="I584" s="54"/>
      <c r="J584" s="2"/>
    </row>
    <row r="585" spans="1:10" ht="13.5" customHeight="1" x14ac:dyDescent="0.25">
      <c r="A585" s="2"/>
      <c r="C585" s="2"/>
      <c r="E585" s="2"/>
      <c r="I585" s="54"/>
      <c r="J585" s="2"/>
    </row>
    <row r="586" spans="1:10" ht="13.5" customHeight="1" x14ac:dyDescent="0.25">
      <c r="A586" s="2"/>
      <c r="C586" s="2"/>
      <c r="E586" s="2"/>
      <c r="I586" s="54"/>
      <c r="J586" s="2"/>
    </row>
    <row r="587" spans="1:10" ht="13.5" customHeight="1" x14ac:dyDescent="0.25">
      <c r="A587" s="2"/>
      <c r="C587" s="2"/>
      <c r="E587" s="2"/>
      <c r="I587" s="54"/>
      <c r="J587" s="2"/>
    </row>
    <row r="588" spans="1:10" ht="13.5" customHeight="1" x14ac:dyDescent="0.25">
      <c r="A588" s="2"/>
      <c r="C588" s="2"/>
      <c r="E588" s="2"/>
      <c r="I588" s="54"/>
      <c r="J588" s="2"/>
    </row>
    <row r="589" spans="1:10" ht="13.5" customHeight="1" x14ac:dyDescent="0.25">
      <c r="A589" s="2"/>
      <c r="C589" s="2"/>
      <c r="E589" s="2"/>
      <c r="I589" s="54"/>
      <c r="J589" s="2"/>
    </row>
    <row r="590" spans="1:10" ht="13.5" customHeight="1" x14ac:dyDescent="0.25">
      <c r="A590" s="2"/>
      <c r="C590" s="2"/>
      <c r="E590" s="2"/>
      <c r="I590" s="54"/>
      <c r="J590" s="2"/>
    </row>
    <row r="591" spans="1:10" ht="13.5" customHeight="1" x14ac:dyDescent="0.25">
      <c r="A591" s="2"/>
      <c r="C591" s="2"/>
      <c r="E591" s="2"/>
      <c r="I591" s="54"/>
      <c r="J591" s="2"/>
    </row>
    <row r="592" spans="1:10" ht="13.5" customHeight="1" x14ac:dyDescent="0.25">
      <c r="A592" s="2"/>
      <c r="C592" s="2"/>
      <c r="E592" s="2"/>
      <c r="I592" s="54"/>
      <c r="J592" s="2"/>
    </row>
    <row r="593" spans="1:10" ht="13.5" customHeight="1" x14ac:dyDescent="0.25">
      <c r="A593" s="2"/>
      <c r="C593" s="2"/>
      <c r="E593" s="2"/>
      <c r="I593" s="54"/>
      <c r="J593" s="2"/>
    </row>
    <row r="594" spans="1:10" ht="13.5" customHeight="1" x14ac:dyDescent="0.25">
      <c r="A594" s="2"/>
      <c r="C594" s="2"/>
      <c r="E594" s="2"/>
      <c r="I594" s="54"/>
      <c r="J594" s="2"/>
    </row>
    <row r="595" spans="1:10" ht="13.5" customHeight="1" x14ac:dyDescent="0.25">
      <c r="A595" s="2"/>
      <c r="C595" s="2"/>
      <c r="E595" s="2"/>
      <c r="I595" s="54"/>
      <c r="J595" s="2"/>
    </row>
    <row r="596" spans="1:10" ht="13.5" customHeight="1" x14ac:dyDescent="0.25">
      <c r="A596" s="2"/>
      <c r="C596" s="2"/>
      <c r="E596" s="2"/>
      <c r="I596" s="54"/>
      <c r="J596" s="2"/>
    </row>
    <row r="597" spans="1:10" ht="13.5" customHeight="1" x14ac:dyDescent="0.25">
      <c r="A597" s="2"/>
      <c r="C597" s="2"/>
      <c r="E597" s="2"/>
      <c r="I597" s="54"/>
      <c r="J597" s="2"/>
    </row>
    <row r="598" spans="1:10" ht="13.5" customHeight="1" x14ac:dyDescent="0.25">
      <c r="A598" s="2"/>
      <c r="C598" s="2"/>
      <c r="E598" s="2"/>
      <c r="I598" s="54"/>
      <c r="J598" s="2"/>
    </row>
    <row r="599" spans="1:10" ht="13.5" customHeight="1" x14ac:dyDescent="0.25">
      <c r="A599" s="2"/>
      <c r="C599" s="2"/>
      <c r="E599" s="2"/>
      <c r="I599" s="54"/>
      <c r="J599" s="2"/>
    </row>
    <row r="600" spans="1:10" ht="13.5" customHeight="1" x14ac:dyDescent="0.25">
      <c r="A600" s="2"/>
      <c r="C600" s="2"/>
      <c r="E600" s="2"/>
      <c r="I600" s="54"/>
      <c r="J600" s="2"/>
    </row>
    <row r="601" spans="1:10" ht="13.5" customHeight="1" x14ac:dyDescent="0.25">
      <c r="A601" s="2"/>
      <c r="C601" s="2"/>
      <c r="E601" s="2"/>
      <c r="I601" s="54"/>
      <c r="J601" s="2"/>
    </row>
    <row r="602" spans="1:10" ht="13.5" customHeight="1" x14ac:dyDescent="0.25">
      <c r="A602" s="2"/>
      <c r="C602" s="2"/>
      <c r="E602" s="2"/>
      <c r="I602" s="54"/>
      <c r="J602" s="2"/>
    </row>
    <row r="603" spans="1:10" ht="13.5" customHeight="1" x14ac:dyDescent="0.25">
      <c r="A603" s="2"/>
      <c r="C603" s="2"/>
      <c r="E603" s="2"/>
      <c r="I603" s="54"/>
      <c r="J603" s="2"/>
    </row>
    <row r="604" spans="1:10" ht="13.5" customHeight="1" x14ac:dyDescent="0.25">
      <c r="A604" s="2"/>
      <c r="C604" s="2"/>
      <c r="E604" s="2"/>
      <c r="I604" s="54"/>
      <c r="J604" s="2"/>
    </row>
    <row r="605" spans="1:10" ht="13.5" customHeight="1" x14ac:dyDescent="0.25">
      <c r="A605" s="2"/>
      <c r="C605" s="2"/>
      <c r="E605" s="2"/>
      <c r="I605" s="54"/>
      <c r="J605" s="2"/>
    </row>
    <row r="606" spans="1:10" ht="13.5" customHeight="1" x14ac:dyDescent="0.25">
      <c r="A606" s="2"/>
      <c r="C606" s="2"/>
      <c r="E606" s="2"/>
      <c r="I606" s="54"/>
      <c r="J606" s="2"/>
    </row>
    <row r="607" spans="1:10" ht="13.5" customHeight="1" x14ac:dyDescent="0.25">
      <c r="A607" s="2"/>
      <c r="C607" s="2"/>
      <c r="E607" s="2"/>
      <c r="I607" s="54"/>
      <c r="J607" s="2"/>
    </row>
    <row r="608" spans="1:10" ht="13.5" customHeight="1" x14ac:dyDescent="0.25">
      <c r="A608" s="2"/>
      <c r="C608" s="2"/>
      <c r="E608" s="2"/>
      <c r="I608" s="54"/>
      <c r="J608" s="2"/>
    </row>
    <row r="609" spans="1:10" ht="13.5" customHeight="1" x14ac:dyDescent="0.25">
      <c r="A609" s="2"/>
      <c r="C609" s="2"/>
      <c r="E609" s="2"/>
      <c r="I609" s="54"/>
      <c r="J609" s="2"/>
    </row>
    <row r="610" spans="1:10" ht="13.5" customHeight="1" x14ac:dyDescent="0.25">
      <c r="A610" s="2"/>
      <c r="C610" s="2"/>
      <c r="E610" s="2"/>
      <c r="I610" s="54"/>
      <c r="J610" s="2"/>
    </row>
    <row r="611" spans="1:10" ht="13.5" customHeight="1" x14ac:dyDescent="0.25">
      <c r="A611" s="2"/>
      <c r="C611" s="2"/>
      <c r="E611" s="2"/>
      <c r="I611" s="54"/>
      <c r="J611" s="2"/>
    </row>
    <row r="612" spans="1:10" ht="13.5" customHeight="1" x14ac:dyDescent="0.25">
      <c r="A612" s="2"/>
      <c r="C612" s="2"/>
      <c r="E612" s="2"/>
      <c r="I612" s="54"/>
      <c r="J612" s="2"/>
    </row>
    <row r="613" spans="1:10" ht="13.5" customHeight="1" x14ac:dyDescent="0.25">
      <c r="A613" s="2"/>
      <c r="C613" s="2"/>
      <c r="E613" s="2"/>
      <c r="I613" s="54"/>
      <c r="J613" s="2"/>
    </row>
    <row r="614" spans="1:10" ht="13.5" customHeight="1" x14ac:dyDescent="0.25">
      <c r="A614" s="2"/>
      <c r="C614" s="2"/>
      <c r="E614" s="2"/>
      <c r="I614" s="54"/>
      <c r="J614" s="2"/>
    </row>
    <row r="615" spans="1:10" ht="13.5" customHeight="1" x14ac:dyDescent="0.25">
      <c r="A615" s="2"/>
      <c r="C615" s="2"/>
      <c r="E615" s="2"/>
      <c r="I615" s="54"/>
      <c r="J615" s="2"/>
    </row>
    <row r="616" spans="1:10" ht="13.5" customHeight="1" x14ac:dyDescent="0.25">
      <c r="A616" s="2"/>
      <c r="C616" s="2"/>
      <c r="E616" s="2"/>
      <c r="I616" s="54"/>
      <c r="J616" s="2"/>
    </row>
    <row r="617" spans="1:10" ht="13.5" customHeight="1" x14ac:dyDescent="0.25">
      <c r="A617" s="2"/>
      <c r="C617" s="2"/>
      <c r="E617" s="2"/>
      <c r="I617" s="54"/>
      <c r="J617" s="2"/>
    </row>
    <row r="618" spans="1:10" ht="13.5" customHeight="1" x14ac:dyDescent="0.25">
      <c r="A618" s="2"/>
      <c r="C618" s="2"/>
      <c r="E618" s="2"/>
      <c r="I618" s="54"/>
      <c r="J618" s="2"/>
    </row>
    <row r="619" spans="1:10" ht="13.5" customHeight="1" x14ac:dyDescent="0.25">
      <c r="A619" s="2"/>
      <c r="C619" s="2"/>
      <c r="E619" s="2"/>
      <c r="I619" s="54"/>
      <c r="J619" s="2"/>
    </row>
    <row r="620" spans="1:10" ht="13.5" customHeight="1" x14ac:dyDescent="0.25">
      <c r="A620" s="2"/>
      <c r="C620" s="2"/>
      <c r="E620" s="2"/>
      <c r="I620" s="54"/>
      <c r="J620" s="2"/>
    </row>
    <row r="621" spans="1:10" ht="13.5" customHeight="1" x14ac:dyDescent="0.25">
      <c r="A621" s="2"/>
      <c r="C621" s="2"/>
      <c r="E621" s="2"/>
      <c r="I621" s="54"/>
      <c r="J621" s="2"/>
    </row>
    <row r="622" spans="1:10" ht="13.5" customHeight="1" x14ac:dyDescent="0.25">
      <c r="A622" s="2"/>
      <c r="C622" s="2"/>
      <c r="E622" s="2"/>
      <c r="I622" s="54"/>
      <c r="J622" s="2"/>
    </row>
    <row r="623" spans="1:10" ht="13.5" customHeight="1" x14ac:dyDescent="0.25">
      <c r="A623" s="2"/>
      <c r="C623" s="2"/>
      <c r="E623" s="2"/>
      <c r="I623" s="54"/>
      <c r="J623" s="2"/>
    </row>
    <row r="624" spans="1:10" ht="13.5" customHeight="1" x14ac:dyDescent="0.25">
      <c r="A624" s="2"/>
      <c r="C624" s="2"/>
      <c r="E624" s="2"/>
      <c r="I624" s="54"/>
      <c r="J624" s="2"/>
    </row>
    <row r="625" spans="1:10" ht="13.5" customHeight="1" x14ac:dyDescent="0.25">
      <c r="A625" s="2"/>
      <c r="C625" s="2"/>
      <c r="E625" s="2"/>
      <c r="I625" s="54"/>
      <c r="J625" s="2"/>
    </row>
    <row r="626" spans="1:10" ht="13.5" customHeight="1" x14ac:dyDescent="0.25">
      <c r="A626" s="2"/>
      <c r="C626" s="2"/>
      <c r="E626" s="2"/>
      <c r="I626" s="54"/>
      <c r="J626" s="2"/>
    </row>
    <row r="627" spans="1:10" ht="13.5" customHeight="1" x14ac:dyDescent="0.25">
      <c r="A627" s="2"/>
      <c r="C627" s="2"/>
      <c r="E627" s="2"/>
      <c r="I627" s="54"/>
      <c r="J627" s="2"/>
    </row>
    <row r="628" spans="1:10" ht="13.5" customHeight="1" x14ac:dyDescent="0.25">
      <c r="A628" s="2"/>
      <c r="C628" s="2"/>
      <c r="E628" s="2"/>
      <c r="I628" s="54"/>
      <c r="J628" s="2"/>
    </row>
    <row r="629" spans="1:10" ht="13.5" customHeight="1" x14ac:dyDescent="0.25">
      <c r="A629" s="2"/>
      <c r="C629" s="2"/>
      <c r="E629" s="2"/>
      <c r="I629" s="54"/>
      <c r="J629" s="2"/>
    </row>
    <row r="630" spans="1:10" ht="13.5" customHeight="1" x14ac:dyDescent="0.25">
      <c r="A630" s="2"/>
      <c r="C630" s="2"/>
      <c r="E630" s="2"/>
      <c r="I630" s="54"/>
      <c r="J630" s="2"/>
    </row>
    <row r="631" spans="1:10" ht="13.5" customHeight="1" x14ac:dyDescent="0.25">
      <c r="A631" s="2"/>
      <c r="C631" s="2"/>
      <c r="E631" s="2"/>
      <c r="I631" s="54"/>
      <c r="J631" s="2"/>
    </row>
    <row r="632" spans="1:10" ht="13.5" customHeight="1" x14ac:dyDescent="0.25">
      <c r="A632" s="2"/>
      <c r="C632" s="2"/>
      <c r="E632" s="2"/>
      <c r="I632" s="54"/>
      <c r="J632" s="2"/>
    </row>
    <row r="633" spans="1:10" ht="13.5" customHeight="1" x14ac:dyDescent="0.25">
      <c r="A633" s="2"/>
      <c r="C633" s="2"/>
      <c r="E633" s="2"/>
      <c r="I633" s="54"/>
      <c r="J633" s="2"/>
    </row>
    <row r="634" spans="1:10" ht="13.5" customHeight="1" x14ac:dyDescent="0.25">
      <c r="A634" s="2"/>
      <c r="C634" s="2"/>
      <c r="E634" s="2"/>
      <c r="I634" s="54"/>
      <c r="J634" s="2"/>
    </row>
    <row r="635" spans="1:10" ht="13.5" customHeight="1" x14ac:dyDescent="0.25">
      <c r="A635" s="2"/>
      <c r="C635" s="2"/>
      <c r="E635" s="2"/>
      <c r="I635" s="54"/>
      <c r="J635" s="2"/>
    </row>
    <row r="636" spans="1:10" ht="13.5" customHeight="1" x14ac:dyDescent="0.25">
      <c r="A636" s="2"/>
      <c r="C636" s="2"/>
      <c r="E636" s="2"/>
      <c r="I636" s="54"/>
      <c r="J636" s="2"/>
    </row>
    <row r="637" spans="1:10" ht="13.5" customHeight="1" x14ac:dyDescent="0.25">
      <c r="A637" s="2"/>
      <c r="C637" s="2"/>
      <c r="E637" s="2"/>
      <c r="I637" s="54"/>
      <c r="J637" s="2"/>
    </row>
    <row r="638" spans="1:10" ht="13.5" customHeight="1" x14ac:dyDescent="0.25">
      <c r="A638" s="2"/>
      <c r="C638" s="2"/>
      <c r="E638" s="2"/>
      <c r="I638" s="54"/>
      <c r="J638" s="2"/>
    </row>
    <row r="639" spans="1:10" ht="13.5" customHeight="1" x14ac:dyDescent="0.25">
      <c r="A639" s="2"/>
      <c r="C639" s="2"/>
      <c r="E639" s="2"/>
      <c r="I639" s="54"/>
      <c r="J639" s="2"/>
    </row>
    <row r="640" spans="1:10" ht="13.5" customHeight="1" x14ac:dyDescent="0.25">
      <c r="A640" s="2"/>
      <c r="C640" s="2"/>
      <c r="E640" s="2"/>
      <c r="I640" s="54"/>
      <c r="J640" s="2"/>
    </row>
    <row r="641" spans="1:10" ht="13.5" customHeight="1" x14ac:dyDescent="0.25">
      <c r="A641" s="2"/>
      <c r="C641" s="2"/>
      <c r="E641" s="2"/>
      <c r="I641" s="54"/>
      <c r="J641" s="2"/>
    </row>
    <row r="642" spans="1:10" ht="13.5" customHeight="1" x14ac:dyDescent="0.25">
      <c r="A642" s="2"/>
      <c r="C642" s="2"/>
      <c r="E642" s="2"/>
      <c r="I642" s="54"/>
      <c r="J642" s="2"/>
    </row>
    <row r="643" spans="1:10" ht="13.5" customHeight="1" x14ac:dyDescent="0.25">
      <c r="A643" s="2"/>
      <c r="C643" s="2"/>
      <c r="E643" s="2"/>
      <c r="I643" s="54"/>
      <c r="J643" s="2"/>
    </row>
    <row r="644" spans="1:10" ht="13.5" customHeight="1" x14ac:dyDescent="0.25">
      <c r="A644" s="2"/>
      <c r="C644" s="2"/>
      <c r="E644" s="2"/>
      <c r="I644" s="54"/>
      <c r="J644" s="2"/>
    </row>
    <row r="645" spans="1:10" ht="13.5" customHeight="1" x14ac:dyDescent="0.25">
      <c r="A645" s="2"/>
      <c r="C645" s="2"/>
      <c r="E645" s="2"/>
      <c r="I645" s="54"/>
      <c r="J645" s="2"/>
    </row>
    <row r="646" spans="1:10" ht="13.5" customHeight="1" x14ac:dyDescent="0.25">
      <c r="A646" s="2"/>
      <c r="C646" s="2"/>
      <c r="E646" s="2"/>
      <c r="I646" s="54"/>
      <c r="J646" s="2"/>
    </row>
    <row r="647" spans="1:10" ht="13.5" customHeight="1" x14ac:dyDescent="0.25">
      <c r="A647" s="2"/>
      <c r="C647" s="2"/>
      <c r="E647" s="2"/>
      <c r="I647" s="54"/>
      <c r="J647" s="2"/>
    </row>
    <row r="648" spans="1:10" ht="13.5" customHeight="1" x14ac:dyDescent="0.25">
      <c r="A648" s="2"/>
      <c r="C648" s="2"/>
      <c r="E648" s="2"/>
      <c r="I648" s="54"/>
      <c r="J648" s="2"/>
    </row>
    <row r="649" spans="1:10" ht="13.5" customHeight="1" x14ac:dyDescent="0.25">
      <c r="A649" s="2"/>
      <c r="C649" s="2"/>
      <c r="E649" s="2"/>
      <c r="I649" s="54"/>
      <c r="J649" s="2"/>
    </row>
    <row r="650" spans="1:10" ht="13.5" customHeight="1" x14ac:dyDescent="0.25">
      <c r="A650" s="2"/>
      <c r="C650" s="2"/>
      <c r="E650" s="2"/>
      <c r="I650" s="54"/>
      <c r="J650" s="2"/>
    </row>
    <row r="651" spans="1:10" ht="13.5" customHeight="1" x14ac:dyDescent="0.25">
      <c r="A651" s="2"/>
      <c r="C651" s="2"/>
      <c r="E651" s="2"/>
      <c r="I651" s="54"/>
      <c r="J651" s="2"/>
    </row>
    <row r="652" spans="1:10" ht="13.5" customHeight="1" x14ac:dyDescent="0.25">
      <c r="A652" s="2"/>
      <c r="C652" s="2"/>
      <c r="E652" s="2"/>
      <c r="I652" s="54"/>
      <c r="J652" s="2"/>
    </row>
    <row r="653" spans="1:10" ht="13.5" customHeight="1" x14ac:dyDescent="0.25">
      <c r="A653" s="2"/>
      <c r="C653" s="2"/>
      <c r="E653" s="2"/>
      <c r="I653" s="54"/>
      <c r="J653" s="2"/>
    </row>
    <row r="654" spans="1:10" ht="13.5" customHeight="1" x14ac:dyDescent="0.25">
      <c r="A654" s="2"/>
      <c r="C654" s="2"/>
      <c r="E654" s="2"/>
      <c r="I654" s="54"/>
      <c r="J654" s="2"/>
    </row>
    <row r="655" spans="1:10" ht="13.5" customHeight="1" x14ac:dyDescent="0.25">
      <c r="A655" s="2"/>
      <c r="C655" s="2"/>
      <c r="E655" s="2"/>
      <c r="I655" s="54"/>
      <c r="J655" s="2"/>
    </row>
    <row r="656" spans="1:10" ht="13.5" customHeight="1" x14ac:dyDescent="0.25">
      <c r="A656" s="2"/>
      <c r="C656" s="2"/>
      <c r="E656" s="2"/>
      <c r="I656" s="54"/>
      <c r="J656" s="2"/>
    </row>
    <row r="657" spans="1:10" ht="13.5" customHeight="1" x14ac:dyDescent="0.25">
      <c r="A657" s="2"/>
      <c r="C657" s="2"/>
      <c r="E657" s="2"/>
      <c r="I657" s="54"/>
      <c r="J657" s="2"/>
    </row>
    <row r="658" spans="1:10" ht="13.5" customHeight="1" x14ac:dyDescent="0.25">
      <c r="A658" s="2"/>
      <c r="C658" s="2"/>
      <c r="E658" s="2"/>
      <c r="I658" s="54"/>
      <c r="J658" s="2"/>
    </row>
    <row r="659" spans="1:10" ht="13.5" customHeight="1" x14ac:dyDescent="0.25">
      <c r="A659" s="2"/>
      <c r="C659" s="2"/>
      <c r="E659" s="2"/>
      <c r="I659" s="54"/>
      <c r="J659" s="2"/>
    </row>
    <row r="660" spans="1:10" ht="13.5" customHeight="1" x14ac:dyDescent="0.25">
      <c r="A660" s="2"/>
      <c r="C660" s="2"/>
      <c r="E660" s="2"/>
      <c r="I660" s="54"/>
      <c r="J660" s="2"/>
    </row>
    <row r="661" spans="1:10" ht="13.5" customHeight="1" x14ac:dyDescent="0.25">
      <c r="A661" s="2"/>
      <c r="C661" s="2"/>
      <c r="E661" s="2"/>
      <c r="I661" s="54"/>
      <c r="J661" s="2"/>
    </row>
    <row r="662" spans="1:10" ht="13.5" customHeight="1" x14ac:dyDescent="0.25">
      <c r="A662" s="2"/>
      <c r="C662" s="2"/>
      <c r="E662" s="2"/>
      <c r="I662" s="54"/>
      <c r="J662" s="2"/>
    </row>
    <row r="663" spans="1:10" ht="13.5" customHeight="1" x14ac:dyDescent="0.25">
      <c r="A663" s="2"/>
      <c r="C663" s="2"/>
      <c r="E663" s="2"/>
      <c r="I663" s="54"/>
      <c r="J663" s="2"/>
    </row>
    <row r="664" spans="1:10" ht="13.5" customHeight="1" x14ac:dyDescent="0.25">
      <c r="A664" s="2"/>
      <c r="C664" s="2"/>
      <c r="E664" s="2"/>
      <c r="I664" s="54"/>
      <c r="J664" s="2"/>
    </row>
    <row r="665" spans="1:10" ht="13.5" customHeight="1" x14ac:dyDescent="0.25">
      <c r="A665" s="2"/>
      <c r="C665" s="2"/>
      <c r="E665" s="2"/>
      <c r="I665" s="54"/>
      <c r="J665" s="2"/>
    </row>
    <row r="666" spans="1:10" ht="13.5" customHeight="1" x14ac:dyDescent="0.25">
      <c r="A666" s="2"/>
      <c r="C666" s="2"/>
      <c r="E666" s="2"/>
      <c r="I666" s="54"/>
      <c r="J666" s="2"/>
    </row>
    <row r="667" spans="1:10" ht="13.5" customHeight="1" x14ac:dyDescent="0.25">
      <c r="A667" s="2"/>
      <c r="C667" s="2"/>
      <c r="E667" s="2"/>
      <c r="I667" s="54"/>
      <c r="J667" s="2"/>
    </row>
    <row r="668" spans="1:10" ht="13.5" customHeight="1" x14ac:dyDescent="0.25">
      <c r="A668" s="2"/>
      <c r="C668" s="2"/>
      <c r="E668" s="2"/>
      <c r="I668" s="54"/>
      <c r="J668" s="2"/>
    </row>
    <row r="669" spans="1:10" ht="13.5" customHeight="1" x14ac:dyDescent="0.25">
      <c r="A669" s="2"/>
      <c r="C669" s="2"/>
      <c r="E669" s="2"/>
      <c r="I669" s="54"/>
      <c r="J669" s="2"/>
    </row>
    <row r="670" spans="1:10" ht="13.5" customHeight="1" x14ac:dyDescent="0.25">
      <c r="A670" s="2"/>
      <c r="C670" s="2"/>
      <c r="E670" s="2"/>
      <c r="I670" s="54"/>
      <c r="J670" s="2"/>
    </row>
    <row r="671" spans="1:10" ht="13.5" customHeight="1" x14ac:dyDescent="0.25">
      <c r="A671" s="2"/>
      <c r="C671" s="2"/>
      <c r="E671" s="2"/>
      <c r="I671" s="54"/>
      <c r="J671" s="2"/>
    </row>
    <row r="672" spans="1:10" ht="13.5" customHeight="1" x14ac:dyDescent="0.25">
      <c r="A672" s="2"/>
      <c r="C672" s="2"/>
      <c r="E672" s="2"/>
      <c r="I672" s="54"/>
      <c r="J672" s="2"/>
    </row>
    <row r="673" spans="1:10" ht="13.5" customHeight="1" x14ac:dyDescent="0.25">
      <c r="A673" s="2"/>
      <c r="C673" s="2"/>
      <c r="E673" s="2"/>
      <c r="I673" s="54"/>
      <c r="J673" s="2"/>
    </row>
    <row r="674" spans="1:10" ht="13.5" customHeight="1" x14ac:dyDescent="0.25">
      <c r="A674" s="2"/>
      <c r="C674" s="2"/>
      <c r="E674" s="2"/>
      <c r="I674" s="54"/>
      <c r="J674" s="2"/>
    </row>
    <row r="675" spans="1:10" ht="13.5" customHeight="1" x14ac:dyDescent="0.25">
      <c r="A675" s="2"/>
      <c r="C675" s="2"/>
      <c r="E675" s="2"/>
      <c r="I675" s="54"/>
      <c r="J675" s="2"/>
    </row>
    <row r="676" spans="1:10" ht="13.5" customHeight="1" x14ac:dyDescent="0.25">
      <c r="A676" s="2"/>
      <c r="C676" s="2"/>
      <c r="E676" s="2"/>
      <c r="I676" s="54"/>
      <c r="J676" s="2"/>
    </row>
    <row r="677" spans="1:10" ht="13.5" customHeight="1" x14ac:dyDescent="0.25">
      <c r="A677" s="2"/>
      <c r="C677" s="2"/>
      <c r="E677" s="2"/>
      <c r="I677" s="54"/>
      <c r="J677" s="2"/>
    </row>
    <row r="678" spans="1:10" ht="13.5" customHeight="1" x14ac:dyDescent="0.25">
      <c r="A678" s="2"/>
      <c r="C678" s="2"/>
      <c r="E678" s="2"/>
      <c r="I678" s="54"/>
      <c r="J678" s="2"/>
    </row>
    <row r="679" spans="1:10" ht="13.5" customHeight="1" x14ac:dyDescent="0.25">
      <c r="A679" s="2"/>
      <c r="C679" s="2"/>
      <c r="E679" s="2"/>
      <c r="I679" s="54"/>
      <c r="J679" s="2"/>
    </row>
    <row r="680" spans="1:10" ht="13.5" customHeight="1" x14ac:dyDescent="0.25">
      <c r="A680" s="2"/>
      <c r="C680" s="2"/>
      <c r="E680" s="2"/>
      <c r="I680" s="54"/>
      <c r="J680" s="2"/>
    </row>
    <row r="681" spans="1:10" ht="13.5" customHeight="1" x14ac:dyDescent="0.25">
      <c r="A681" s="2"/>
      <c r="C681" s="2"/>
      <c r="E681" s="2"/>
      <c r="I681" s="54"/>
      <c r="J681" s="2"/>
    </row>
    <row r="682" spans="1:10" ht="13.5" customHeight="1" x14ac:dyDescent="0.25">
      <c r="A682" s="2"/>
      <c r="C682" s="2"/>
      <c r="E682" s="2"/>
      <c r="I682" s="54"/>
      <c r="J682" s="2"/>
    </row>
    <row r="683" spans="1:10" ht="13.5" customHeight="1" x14ac:dyDescent="0.25">
      <c r="A683" s="2"/>
      <c r="C683" s="2"/>
      <c r="E683" s="2"/>
      <c r="I683" s="54"/>
      <c r="J683" s="2"/>
    </row>
    <row r="684" spans="1:10" ht="13.5" customHeight="1" x14ac:dyDescent="0.25">
      <c r="A684" s="2"/>
      <c r="C684" s="2"/>
      <c r="E684" s="2"/>
      <c r="I684" s="54"/>
      <c r="J684" s="2"/>
    </row>
    <row r="685" spans="1:10" ht="13.5" customHeight="1" x14ac:dyDescent="0.25">
      <c r="A685" s="2"/>
      <c r="C685" s="2"/>
      <c r="E685" s="2"/>
      <c r="I685" s="54"/>
      <c r="J685" s="2"/>
    </row>
    <row r="686" spans="1:10" ht="13.5" customHeight="1" x14ac:dyDescent="0.25">
      <c r="A686" s="2"/>
      <c r="C686" s="2"/>
      <c r="E686" s="2"/>
      <c r="I686" s="54"/>
      <c r="J686" s="2"/>
    </row>
    <row r="687" spans="1:10" ht="13.5" customHeight="1" x14ac:dyDescent="0.25">
      <c r="A687" s="2"/>
      <c r="C687" s="2"/>
      <c r="E687" s="2"/>
      <c r="I687" s="54"/>
      <c r="J687" s="2"/>
    </row>
    <row r="688" spans="1:10" ht="13.5" customHeight="1" x14ac:dyDescent="0.25">
      <c r="A688" s="2"/>
      <c r="C688" s="2"/>
      <c r="E688" s="2"/>
      <c r="I688" s="54"/>
      <c r="J688" s="2"/>
    </row>
    <row r="689" spans="1:10" ht="13.5" customHeight="1" x14ac:dyDescent="0.25">
      <c r="A689" s="2"/>
      <c r="C689" s="2"/>
      <c r="E689" s="2"/>
      <c r="I689" s="54"/>
      <c r="J689" s="2"/>
    </row>
    <row r="690" spans="1:10" ht="13.5" customHeight="1" x14ac:dyDescent="0.25">
      <c r="A690" s="2"/>
      <c r="C690" s="2"/>
      <c r="E690" s="2"/>
      <c r="I690" s="54"/>
      <c r="J690" s="2"/>
    </row>
    <row r="691" spans="1:10" ht="13.5" customHeight="1" x14ac:dyDescent="0.25">
      <c r="A691" s="2"/>
      <c r="C691" s="2"/>
      <c r="E691" s="2"/>
      <c r="I691" s="54"/>
      <c r="J691" s="2"/>
    </row>
    <row r="692" spans="1:10" ht="13.5" customHeight="1" x14ac:dyDescent="0.25">
      <c r="A692" s="2"/>
      <c r="C692" s="2"/>
      <c r="E692" s="2"/>
      <c r="I692" s="54"/>
      <c r="J692" s="2"/>
    </row>
    <row r="693" spans="1:10" ht="13.5" customHeight="1" x14ac:dyDescent="0.25">
      <c r="A693" s="2"/>
      <c r="C693" s="2"/>
      <c r="E693" s="2"/>
      <c r="I693" s="54"/>
      <c r="J693" s="2"/>
    </row>
    <row r="694" spans="1:10" ht="13.5" customHeight="1" x14ac:dyDescent="0.25">
      <c r="A694" s="2"/>
      <c r="C694" s="2"/>
      <c r="E694" s="2"/>
      <c r="I694" s="54"/>
      <c r="J694" s="2"/>
    </row>
    <row r="695" spans="1:10" ht="13.5" customHeight="1" x14ac:dyDescent="0.25">
      <c r="A695" s="2"/>
      <c r="C695" s="2"/>
      <c r="E695" s="2"/>
      <c r="I695" s="54"/>
      <c r="J695" s="2"/>
    </row>
    <row r="696" spans="1:10" ht="13.5" customHeight="1" x14ac:dyDescent="0.25">
      <c r="A696" s="2"/>
      <c r="C696" s="2"/>
      <c r="E696" s="2"/>
      <c r="I696" s="54"/>
      <c r="J696" s="2"/>
    </row>
    <row r="697" spans="1:10" ht="13.5" customHeight="1" x14ac:dyDescent="0.25">
      <c r="A697" s="2"/>
      <c r="C697" s="2"/>
      <c r="E697" s="2"/>
      <c r="I697" s="54"/>
      <c r="J697" s="2"/>
    </row>
    <row r="698" spans="1:10" ht="13.5" customHeight="1" x14ac:dyDescent="0.25">
      <c r="A698" s="2"/>
      <c r="C698" s="2"/>
      <c r="E698" s="2"/>
      <c r="I698" s="54"/>
      <c r="J698" s="2"/>
    </row>
    <row r="699" spans="1:10" ht="13.5" customHeight="1" x14ac:dyDescent="0.25">
      <c r="A699" s="2"/>
      <c r="C699" s="2"/>
      <c r="E699" s="2"/>
      <c r="I699" s="54"/>
      <c r="J699" s="2"/>
    </row>
    <row r="700" spans="1:10" ht="13.5" customHeight="1" x14ac:dyDescent="0.25">
      <c r="A700" s="2"/>
      <c r="C700" s="2"/>
      <c r="E700" s="2"/>
      <c r="I700" s="54"/>
      <c r="J700" s="2"/>
    </row>
    <row r="701" spans="1:10" ht="13.5" customHeight="1" x14ac:dyDescent="0.25">
      <c r="A701" s="2"/>
      <c r="C701" s="2"/>
      <c r="E701" s="2"/>
      <c r="I701" s="54"/>
      <c r="J701" s="2"/>
    </row>
    <row r="702" spans="1:10" ht="13.5" customHeight="1" x14ac:dyDescent="0.25">
      <c r="A702" s="2"/>
      <c r="C702" s="2"/>
      <c r="E702" s="2"/>
      <c r="I702" s="54"/>
      <c r="J702" s="2"/>
    </row>
    <row r="703" spans="1:10" ht="13.5" customHeight="1" x14ac:dyDescent="0.25">
      <c r="A703" s="2"/>
      <c r="C703" s="2"/>
      <c r="E703" s="2"/>
      <c r="I703" s="54"/>
      <c r="J703" s="2"/>
    </row>
    <row r="704" spans="1:10" ht="13.5" customHeight="1" x14ac:dyDescent="0.25">
      <c r="A704" s="2"/>
      <c r="C704" s="2"/>
      <c r="E704" s="2"/>
      <c r="I704" s="54"/>
      <c r="J704" s="2"/>
    </row>
    <row r="705" spans="1:10" ht="13.5" customHeight="1" x14ac:dyDescent="0.25">
      <c r="A705" s="2"/>
      <c r="C705" s="2"/>
      <c r="E705" s="2"/>
      <c r="I705" s="54"/>
      <c r="J705" s="2"/>
    </row>
    <row r="706" spans="1:10" ht="13.5" customHeight="1" x14ac:dyDescent="0.25">
      <c r="A706" s="2"/>
      <c r="C706" s="2"/>
      <c r="E706" s="2"/>
      <c r="I706" s="54"/>
      <c r="J706" s="2"/>
    </row>
    <row r="707" spans="1:10" ht="13.5" customHeight="1" x14ac:dyDescent="0.25">
      <c r="A707" s="2"/>
      <c r="C707" s="2"/>
      <c r="E707" s="2"/>
      <c r="I707" s="54"/>
      <c r="J707" s="2"/>
    </row>
    <row r="708" spans="1:10" ht="13.5" customHeight="1" x14ac:dyDescent="0.25">
      <c r="A708" s="2"/>
      <c r="C708" s="2"/>
      <c r="E708" s="2"/>
      <c r="I708" s="54"/>
      <c r="J708" s="2"/>
    </row>
    <row r="709" spans="1:10" ht="13.5" customHeight="1" x14ac:dyDescent="0.25">
      <c r="A709" s="2"/>
      <c r="C709" s="2"/>
      <c r="E709" s="2"/>
      <c r="I709" s="54"/>
      <c r="J709" s="2"/>
    </row>
    <row r="710" spans="1:10" ht="13.5" customHeight="1" x14ac:dyDescent="0.25">
      <c r="A710" s="2"/>
      <c r="C710" s="2"/>
      <c r="E710" s="2"/>
      <c r="I710" s="54"/>
      <c r="J710" s="2"/>
    </row>
    <row r="711" spans="1:10" ht="13.5" customHeight="1" x14ac:dyDescent="0.25">
      <c r="A711" s="2"/>
      <c r="C711" s="2"/>
      <c r="E711" s="2"/>
      <c r="I711" s="54"/>
      <c r="J711" s="2"/>
    </row>
    <row r="712" spans="1:10" ht="13.5" customHeight="1" x14ac:dyDescent="0.25">
      <c r="A712" s="2"/>
      <c r="C712" s="2"/>
      <c r="E712" s="2"/>
      <c r="I712" s="54"/>
      <c r="J712" s="2"/>
    </row>
    <row r="713" spans="1:10" ht="13.5" customHeight="1" x14ac:dyDescent="0.25">
      <c r="A713" s="2"/>
      <c r="C713" s="2"/>
      <c r="E713" s="2"/>
      <c r="I713" s="54"/>
      <c r="J713" s="2"/>
    </row>
    <row r="714" spans="1:10" ht="13.5" customHeight="1" x14ac:dyDescent="0.25">
      <c r="A714" s="2"/>
      <c r="C714" s="2"/>
      <c r="E714" s="2"/>
      <c r="I714" s="54"/>
      <c r="J714" s="2"/>
    </row>
    <row r="715" spans="1:10" ht="13.5" customHeight="1" x14ac:dyDescent="0.25">
      <c r="A715" s="2"/>
      <c r="C715" s="2"/>
      <c r="E715" s="2"/>
      <c r="I715" s="54"/>
      <c r="J715" s="2"/>
    </row>
    <row r="716" spans="1:10" ht="13.5" customHeight="1" x14ac:dyDescent="0.25">
      <c r="A716" s="2"/>
      <c r="C716" s="2"/>
      <c r="E716" s="2"/>
      <c r="I716" s="54"/>
      <c r="J716" s="2"/>
    </row>
    <row r="717" spans="1:10" ht="13.5" customHeight="1" x14ac:dyDescent="0.25">
      <c r="A717" s="2"/>
      <c r="C717" s="2"/>
      <c r="E717" s="2"/>
      <c r="I717" s="54"/>
      <c r="J717" s="2"/>
    </row>
    <row r="718" spans="1:10" ht="13.5" customHeight="1" x14ac:dyDescent="0.25">
      <c r="A718" s="2"/>
      <c r="C718" s="2"/>
      <c r="E718" s="2"/>
      <c r="I718" s="54"/>
      <c r="J718" s="2"/>
    </row>
    <row r="719" spans="1:10" ht="13.5" customHeight="1" x14ac:dyDescent="0.25">
      <c r="A719" s="2"/>
      <c r="C719" s="2"/>
      <c r="E719" s="2"/>
      <c r="I719" s="54"/>
      <c r="J719" s="2"/>
    </row>
    <row r="720" spans="1:10" ht="13.5" customHeight="1" x14ac:dyDescent="0.25">
      <c r="A720" s="2"/>
      <c r="C720" s="2"/>
      <c r="E720" s="2"/>
      <c r="I720" s="54"/>
      <c r="J720" s="2"/>
    </row>
    <row r="721" spans="1:10" ht="13.5" customHeight="1" x14ac:dyDescent="0.25">
      <c r="A721" s="2"/>
      <c r="C721" s="2"/>
      <c r="E721" s="2"/>
      <c r="I721" s="54"/>
      <c r="J721" s="2"/>
    </row>
    <row r="722" spans="1:10" ht="13.5" customHeight="1" x14ac:dyDescent="0.25">
      <c r="A722" s="2"/>
      <c r="C722" s="2"/>
      <c r="E722" s="2"/>
      <c r="I722" s="54"/>
      <c r="J722" s="2"/>
    </row>
    <row r="723" spans="1:10" ht="13.5" customHeight="1" x14ac:dyDescent="0.25">
      <c r="A723" s="2"/>
      <c r="C723" s="2"/>
      <c r="E723" s="2"/>
      <c r="I723" s="54"/>
      <c r="J723" s="2"/>
    </row>
    <row r="724" spans="1:10" ht="13.5" customHeight="1" x14ac:dyDescent="0.25">
      <c r="A724" s="2"/>
      <c r="C724" s="2"/>
      <c r="E724" s="2"/>
      <c r="I724" s="54"/>
      <c r="J724" s="2"/>
    </row>
    <row r="725" spans="1:10" ht="13.5" customHeight="1" x14ac:dyDescent="0.25">
      <c r="A725" s="2"/>
      <c r="C725" s="2"/>
      <c r="E725" s="2"/>
      <c r="I725" s="54"/>
      <c r="J725" s="2"/>
    </row>
    <row r="726" spans="1:10" ht="13.5" customHeight="1" x14ac:dyDescent="0.25">
      <c r="A726" s="2"/>
      <c r="C726" s="2"/>
      <c r="E726" s="2"/>
      <c r="I726" s="54"/>
      <c r="J726" s="2"/>
    </row>
    <row r="727" spans="1:10" ht="13.5" customHeight="1" x14ac:dyDescent="0.25">
      <c r="A727" s="2"/>
      <c r="C727" s="2"/>
      <c r="E727" s="2"/>
      <c r="I727" s="54"/>
      <c r="J727" s="2"/>
    </row>
    <row r="728" spans="1:10" ht="13.5" customHeight="1" x14ac:dyDescent="0.25">
      <c r="A728" s="2"/>
      <c r="C728" s="2"/>
      <c r="E728" s="2"/>
      <c r="I728" s="54"/>
      <c r="J728" s="2"/>
    </row>
    <row r="729" spans="1:10" ht="13.5" customHeight="1" x14ac:dyDescent="0.25">
      <c r="A729" s="2"/>
      <c r="C729" s="2"/>
      <c r="E729" s="2"/>
      <c r="I729" s="54"/>
      <c r="J729" s="2"/>
    </row>
    <row r="730" spans="1:10" ht="13.5" customHeight="1" x14ac:dyDescent="0.25">
      <c r="A730" s="2"/>
      <c r="C730" s="2"/>
      <c r="E730" s="2"/>
      <c r="I730" s="54"/>
      <c r="J730" s="2"/>
    </row>
    <row r="731" spans="1:10" ht="13.5" customHeight="1" x14ac:dyDescent="0.25">
      <c r="A731" s="2"/>
      <c r="C731" s="2"/>
      <c r="E731" s="2"/>
      <c r="I731" s="54"/>
      <c r="J731" s="2"/>
    </row>
    <row r="732" spans="1:10" ht="13.5" customHeight="1" x14ac:dyDescent="0.25">
      <c r="A732" s="2"/>
      <c r="C732" s="2"/>
      <c r="E732" s="2"/>
      <c r="I732" s="54"/>
      <c r="J732" s="2"/>
    </row>
    <row r="733" spans="1:10" ht="13.5" customHeight="1" x14ac:dyDescent="0.25">
      <c r="A733" s="2"/>
      <c r="C733" s="2"/>
      <c r="E733" s="2"/>
      <c r="I733" s="54"/>
      <c r="J733" s="2"/>
    </row>
    <row r="734" spans="1:10" ht="13.5" customHeight="1" x14ac:dyDescent="0.25">
      <c r="A734" s="2"/>
      <c r="C734" s="2"/>
      <c r="E734" s="2"/>
      <c r="I734" s="54"/>
      <c r="J734" s="2"/>
    </row>
    <row r="735" spans="1:10" ht="13.5" customHeight="1" x14ac:dyDescent="0.25">
      <c r="A735" s="2"/>
      <c r="C735" s="2"/>
      <c r="E735" s="2"/>
      <c r="I735" s="54"/>
      <c r="J735" s="2"/>
    </row>
    <row r="736" spans="1:10" ht="13.5" customHeight="1" x14ac:dyDescent="0.25">
      <c r="A736" s="2"/>
      <c r="C736" s="2"/>
      <c r="E736" s="2"/>
      <c r="I736" s="54"/>
      <c r="J736" s="2"/>
    </row>
    <row r="737" spans="1:10" ht="13.5" customHeight="1" x14ac:dyDescent="0.25">
      <c r="A737" s="2"/>
      <c r="C737" s="2"/>
      <c r="E737" s="2"/>
      <c r="I737" s="54"/>
      <c r="J737" s="2"/>
    </row>
    <row r="738" spans="1:10" ht="13.5" customHeight="1" x14ac:dyDescent="0.25">
      <c r="A738" s="2"/>
      <c r="C738" s="2"/>
      <c r="E738" s="2"/>
      <c r="I738" s="54"/>
      <c r="J738" s="2"/>
    </row>
    <row r="739" spans="1:10" ht="13.5" customHeight="1" x14ac:dyDescent="0.25">
      <c r="A739" s="2"/>
      <c r="C739" s="2"/>
      <c r="E739" s="2"/>
      <c r="I739" s="54"/>
      <c r="J739" s="2"/>
    </row>
    <row r="740" spans="1:10" ht="13.5" customHeight="1" x14ac:dyDescent="0.25">
      <c r="A740" s="2"/>
      <c r="C740" s="2"/>
      <c r="E740" s="2"/>
      <c r="I740" s="54"/>
      <c r="J740" s="2"/>
    </row>
    <row r="741" spans="1:10" ht="13.5" customHeight="1" x14ac:dyDescent="0.25">
      <c r="A741" s="2"/>
      <c r="C741" s="2"/>
      <c r="E741" s="2"/>
      <c r="I741" s="54"/>
      <c r="J741" s="2"/>
    </row>
    <row r="742" spans="1:10" ht="13.5" customHeight="1" x14ac:dyDescent="0.25">
      <c r="A742" s="2"/>
      <c r="C742" s="2"/>
      <c r="E742" s="2"/>
      <c r="I742" s="54"/>
      <c r="J742" s="2"/>
    </row>
    <row r="743" spans="1:10" ht="13.5" customHeight="1" x14ac:dyDescent="0.25">
      <c r="A743" s="2"/>
      <c r="C743" s="2"/>
      <c r="E743" s="2"/>
      <c r="I743" s="54"/>
      <c r="J743" s="2"/>
    </row>
    <row r="744" spans="1:10" ht="13.5" customHeight="1" x14ac:dyDescent="0.25">
      <c r="A744" s="2"/>
      <c r="C744" s="2"/>
      <c r="E744" s="2"/>
      <c r="I744" s="54"/>
      <c r="J744" s="2"/>
    </row>
    <row r="745" spans="1:10" ht="13.5" customHeight="1" x14ac:dyDescent="0.25">
      <c r="A745" s="2"/>
      <c r="C745" s="2"/>
      <c r="E745" s="2"/>
      <c r="I745" s="54"/>
      <c r="J745" s="2"/>
    </row>
    <row r="746" spans="1:10" ht="13.5" customHeight="1" x14ac:dyDescent="0.25">
      <c r="A746" s="2"/>
      <c r="C746" s="2"/>
      <c r="E746" s="2"/>
      <c r="I746" s="54"/>
      <c r="J746" s="2"/>
    </row>
    <row r="747" spans="1:10" ht="13.5" customHeight="1" x14ac:dyDescent="0.25">
      <c r="A747" s="2"/>
      <c r="C747" s="2"/>
      <c r="E747" s="2"/>
      <c r="I747" s="54"/>
      <c r="J747" s="2"/>
    </row>
    <row r="748" spans="1:10" ht="13.5" customHeight="1" x14ac:dyDescent="0.25">
      <c r="A748" s="2"/>
      <c r="C748" s="2"/>
      <c r="E748" s="2"/>
      <c r="I748" s="54"/>
      <c r="J748" s="2"/>
    </row>
    <row r="749" spans="1:10" ht="13.5" customHeight="1" x14ac:dyDescent="0.25">
      <c r="A749" s="2"/>
      <c r="C749" s="2"/>
      <c r="E749" s="2"/>
      <c r="I749" s="54"/>
      <c r="J749" s="2"/>
    </row>
    <row r="750" spans="1:10" ht="13.5" customHeight="1" x14ac:dyDescent="0.25">
      <c r="A750" s="2"/>
      <c r="C750" s="2"/>
      <c r="E750" s="2"/>
      <c r="I750" s="54"/>
      <c r="J750" s="2"/>
    </row>
    <row r="751" spans="1:10" ht="13.5" customHeight="1" x14ac:dyDescent="0.25">
      <c r="A751" s="2"/>
      <c r="C751" s="2"/>
      <c r="E751" s="2"/>
      <c r="I751" s="54"/>
      <c r="J751" s="2"/>
    </row>
    <row r="752" spans="1:10" ht="13.5" customHeight="1" x14ac:dyDescent="0.25">
      <c r="A752" s="2"/>
      <c r="C752" s="2"/>
      <c r="E752" s="2"/>
      <c r="I752" s="54"/>
      <c r="J752" s="2"/>
    </row>
    <row r="753" spans="1:10" ht="13.5" customHeight="1" x14ac:dyDescent="0.25">
      <c r="A753" s="2"/>
      <c r="C753" s="2"/>
      <c r="E753" s="2"/>
      <c r="I753" s="54"/>
      <c r="J753" s="2"/>
    </row>
    <row r="754" spans="1:10" ht="13.5" customHeight="1" x14ac:dyDescent="0.25">
      <c r="A754" s="2"/>
      <c r="C754" s="2"/>
      <c r="E754" s="2"/>
      <c r="I754" s="54"/>
      <c r="J754" s="2"/>
    </row>
    <row r="755" spans="1:10" ht="13.5" customHeight="1" x14ac:dyDescent="0.25">
      <c r="A755" s="2"/>
      <c r="C755" s="2"/>
      <c r="E755" s="2"/>
      <c r="I755" s="54"/>
      <c r="J755" s="2"/>
    </row>
    <row r="756" spans="1:10" ht="13.5" customHeight="1" x14ac:dyDescent="0.25">
      <c r="A756" s="2"/>
      <c r="C756" s="2"/>
      <c r="E756" s="2"/>
      <c r="I756" s="54"/>
      <c r="J756" s="2"/>
    </row>
    <row r="757" spans="1:10" ht="13.5" customHeight="1" x14ac:dyDescent="0.25">
      <c r="A757" s="2"/>
      <c r="C757" s="2"/>
      <c r="E757" s="2"/>
      <c r="I757" s="54"/>
      <c r="J757" s="2"/>
    </row>
    <row r="758" spans="1:10" ht="13.5" customHeight="1" x14ac:dyDescent="0.25">
      <c r="A758" s="2"/>
      <c r="C758" s="2"/>
      <c r="E758" s="2"/>
      <c r="I758" s="54"/>
      <c r="J758" s="2"/>
    </row>
    <row r="759" spans="1:10" ht="13.5" customHeight="1" x14ac:dyDescent="0.25">
      <c r="A759" s="2"/>
      <c r="C759" s="2"/>
      <c r="E759" s="2"/>
      <c r="I759" s="54"/>
      <c r="J759" s="2"/>
    </row>
    <row r="760" spans="1:10" ht="13.5" customHeight="1" x14ac:dyDescent="0.25">
      <c r="A760" s="2"/>
      <c r="C760" s="2"/>
      <c r="E760" s="2"/>
      <c r="I760" s="54"/>
      <c r="J760" s="2"/>
    </row>
    <row r="761" spans="1:10" ht="13.5" customHeight="1" x14ac:dyDescent="0.25">
      <c r="A761" s="2"/>
      <c r="C761" s="2"/>
      <c r="E761" s="2"/>
      <c r="I761" s="54"/>
      <c r="J761" s="2"/>
    </row>
    <row r="762" spans="1:10" ht="13.5" customHeight="1" x14ac:dyDescent="0.25">
      <c r="A762" s="2"/>
      <c r="C762" s="2"/>
      <c r="E762" s="2"/>
      <c r="I762" s="54"/>
      <c r="J762" s="2"/>
    </row>
    <row r="763" spans="1:10" ht="13.5" customHeight="1" x14ac:dyDescent="0.25">
      <c r="A763" s="2"/>
      <c r="C763" s="2"/>
      <c r="E763" s="2"/>
      <c r="I763" s="54"/>
      <c r="J763" s="2"/>
    </row>
    <row r="764" spans="1:10" ht="13.5" customHeight="1" x14ac:dyDescent="0.25">
      <c r="A764" s="2"/>
      <c r="C764" s="2"/>
      <c r="E764" s="2"/>
      <c r="I764" s="54"/>
      <c r="J764" s="2"/>
    </row>
    <row r="765" spans="1:10" ht="13.5" customHeight="1" x14ac:dyDescent="0.25">
      <c r="A765" s="2"/>
      <c r="C765" s="2"/>
      <c r="E765" s="2"/>
      <c r="I765" s="54"/>
      <c r="J765" s="2"/>
    </row>
    <row r="766" spans="1:10" ht="13.5" customHeight="1" x14ac:dyDescent="0.25">
      <c r="A766" s="2"/>
      <c r="C766" s="2"/>
      <c r="E766" s="2"/>
      <c r="I766" s="54"/>
      <c r="J766" s="2"/>
    </row>
    <row r="767" spans="1:10" ht="13.5" customHeight="1" x14ac:dyDescent="0.25">
      <c r="A767" s="2"/>
      <c r="C767" s="2"/>
      <c r="E767" s="2"/>
      <c r="I767" s="54"/>
      <c r="J767" s="2"/>
    </row>
    <row r="768" spans="1:10" ht="13.5" customHeight="1" x14ac:dyDescent="0.25">
      <c r="A768" s="2"/>
      <c r="C768" s="2"/>
      <c r="E768" s="2"/>
      <c r="I768" s="54"/>
      <c r="J768" s="2"/>
    </row>
    <row r="769" spans="1:10" ht="13.5" customHeight="1" x14ac:dyDescent="0.25">
      <c r="A769" s="2"/>
      <c r="C769" s="2"/>
      <c r="E769" s="2"/>
      <c r="I769" s="54"/>
      <c r="J769" s="2"/>
    </row>
    <row r="770" spans="1:10" ht="13.5" customHeight="1" x14ac:dyDescent="0.25">
      <c r="A770" s="2"/>
      <c r="C770" s="2"/>
      <c r="E770" s="2"/>
      <c r="I770" s="54"/>
      <c r="J770" s="2"/>
    </row>
    <row r="771" spans="1:10" ht="13.5" customHeight="1" x14ac:dyDescent="0.25">
      <c r="A771" s="2"/>
      <c r="C771" s="2"/>
      <c r="E771" s="2"/>
      <c r="I771" s="54"/>
      <c r="J771" s="2"/>
    </row>
    <row r="772" spans="1:10" ht="13.5" customHeight="1" x14ac:dyDescent="0.25">
      <c r="A772" s="2"/>
      <c r="C772" s="2"/>
      <c r="E772" s="2"/>
      <c r="I772" s="54"/>
      <c r="J772" s="2"/>
    </row>
    <row r="773" spans="1:10" ht="13.5" customHeight="1" x14ac:dyDescent="0.25">
      <c r="A773" s="2"/>
      <c r="C773" s="2"/>
      <c r="E773" s="2"/>
      <c r="I773" s="54"/>
      <c r="J773" s="2"/>
    </row>
    <row r="774" spans="1:10" ht="13.5" customHeight="1" x14ac:dyDescent="0.25">
      <c r="A774" s="2"/>
      <c r="C774" s="2"/>
      <c r="E774" s="2"/>
      <c r="I774" s="54"/>
      <c r="J774" s="2"/>
    </row>
    <row r="775" spans="1:10" ht="13.5" customHeight="1" x14ac:dyDescent="0.25">
      <c r="A775" s="2"/>
      <c r="C775" s="2"/>
      <c r="E775" s="2"/>
      <c r="I775" s="54"/>
      <c r="J775" s="2"/>
    </row>
    <row r="776" spans="1:10" ht="13.5" customHeight="1" x14ac:dyDescent="0.25">
      <c r="A776" s="2"/>
      <c r="C776" s="2"/>
      <c r="E776" s="2"/>
      <c r="I776" s="54"/>
      <c r="J776" s="2"/>
    </row>
    <row r="777" spans="1:10" ht="13.5" customHeight="1" x14ac:dyDescent="0.25">
      <c r="A777" s="2"/>
      <c r="C777" s="2"/>
      <c r="E777" s="2"/>
      <c r="I777" s="54"/>
      <c r="J777" s="2"/>
    </row>
    <row r="778" spans="1:10" ht="13.5" customHeight="1" x14ac:dyDescent="0.25">
      <c r="A778" s="2"/>
      <c r="C778" s="2"/>
      <c r="E778" s="2"/>
      <c r="I778" s="54"/>
      <c r="J778" s="2"/>
    </row>
    <row r="779" spans="1:10" ht="13.5" customHeight="1" x14ac:dyDescent="0.25">
      <c r="A779" s="2"/>
      <c r="C779" s="2"/>
      <c r="E779" s="2"/>
      <c r="I779" s="54"/>
      <c r="J779" s="2"/>
    </row>
    <row r="780" spans="1:10" ht="13.5" customHeight="1" x14ac:dyDescent="0.25">
      <c r="A780" s="2"/>
      <c r="C780" s="2"/>
      <c r="E780" s="2"/>
      <c r="I780" s="54"/>
      <c r="J780" s="2"/>
    </row>
    <row r="781" spans="1:10" ht="13.5" customHeight="1" x14ac:dyDescent="0.25">
      <c r="A781" s="2"/>
      <c r="C781" s="2"/>
      <c r="E781" s="2"/>
      <c r="I781" s="54"/>
      <c r="J781" s="2"/>
    </row>
    <row r="782" spans="1:10" ht="13.5" customHeight="1" x14ac:dyDescent="0.25">
      <c r="A782" s="2"/>
      <c r="C782" s="2"/>
      <c r="E782" s="2"/>
      <c r="I782" s="54"/>
      <c r="J782" s="2"/>
    </row>
    <row r="783" spans="1:10" ht="13.5" customHeight="1" x14ac:dyDescent="0.25">
      <c r="A783" s="2"/>
      <c r="C783" s="2"/>
      <c r="E783" s="2"/>
      <c r="I783" s="54"/>
      <c r="J783" s="2"/>
    </row>
    <row r="784" spans="1:10" ht="13.5" customHeight="1" x14ac:dyDescent="0.25">
      <c r="A784" s="2"/>
      <c r="C784" s="2"/>
      <c r="E784" s="2"/>
      <c r="I784" s="54"/>
      <c r="J784" s="2"/>
    </row>
    <row r="785" spans="1:10" ht="13.5" customHeight="1" x14ac:dyDescent="0.25">
      <c r="A785" s="2"/>
      <c r="C785" s="2"/>
      <c r="E785" s="2"/>
      <c r="I785" s="54"/>
      <c r="J785" s="2"/>
    </row>
    <row r="786" spans="1:10" ht="13.5" customHeight="1" x14ac:dyDescent="0.25">
      <c r="A786" s="2"/>
      <c r="C786" s="2"/>
      <c r="E786" s="2"/>
      <c r="I786" s="54"/>
      <c r="J786" s="2"/>
    </row>
    <row r="787" spans="1:10" ht="13.5" customHeight="1" x14ac:dyDescent="0.25">
      <c r="A787" s="2"/>
      <c r="C787" s="2"/>
      <c r="E787" s="2"/>
      <c r="I787" s="54"/>
      <c r="J787" s="2"/>
    </row>
    <row r="788" spans="1:10" ht="13.5" customHeight="1" x14ac:dyDescent="0.25">
      <c r="A788" s="2"/>
      <c r="C788" s="2"/>
      <c r="E788" s="2"/>
      <c r="I788" s="54"/>
      <c r="J788" s="2"/>
    </row>
    <row r="789" spans="1:10" ht="13.5" customHeight="1" x14ac:dyDescent="0.25">
      <c r="A789" s="2"/>
      <c r="C789" s="2"/>
      <c r="E789" s="2"/>
      <c r="I789" s="54"/>
      <c r="J789" s="2"/>
    </row>
    <row r="790" spans="1:10" ht="13.5" customHeight="1" x14ac:dyDescent="0.25">
      <c r="A790" s="2"/>
      <c r="C790" s="2"/>
      <c r="E790" s="2"/>
      <c r="I790" s="54"/>
      <c r="J790" s="2"/>
    </row>
    <row r="791" spans="1:10" ht="13.5" customHeight="1" x14ac:dyDescent="0.25">
      <c r="A791" s="2"/>
      <c r="C791" s="2"/>
      <c r="E791" s="2"/>
      <c r="I791" s="54"/>
      <c r="J791" s="2"/>
    </row>
    <row r="792" spans="1:10" ht="13.5" customHeight="1" x14ac:dyDescent="0.25">
      <c r="A792" s="2"/>
      <c r="C792" s="2"/>
      <c r="E792" s="2"/>
      <c r="I792" s="54"/>
      <c r="J792" s="2"/>
    </row>
    <row r="793" spans="1:10" ht="13.5" customHeight="1" x14ac:dyDescent="0.25">
      <c r="A793" s="2"/>
      <c r="C793" s="2"/>
      <c r="E793" s="2"/>
      <c r="I793" s="54"/>
      <c r="J793" s="2"/>
    </row>
    <row r="794" spans="1:10" ht="13.5" customHeight="1" x14ac:dyDescent="0.25">
      <c r="A794" s="2"/>
      <c r="C794" s="2"/>
      <c r="E794" s="2"/>
      <c r="I794" s="54"/>
      <c r="J794" s="2"/>
    </row>
    <row r="795" spans="1:10" ht="13.5" customHeight="1" x14ac:dyDescent="0.25">
      <c r="A795" s="2"/>
      <c r="C795" s="2"/>
      <c r="E795" s="2"/>
      <c r="I795" s="54"/>
      <c r="J795" s="2"/>
    </row>
    <row r="796" spans="1:10" ht="13.5" customHeight="1" x14ac:dyDescent="0.25">
      <c r="A796" s="2"/>
      <c r="C796" s="2"/>
      <c r="E796" s="2"/>
      <c r="I796" s="54"/>
      <c r="J796" s="2"/>
    </row>
    <row r="797" spans="1:10" ht="13.5" customHeight="1" x14ac:dyDescent="0.25">
      <c r="A797" s="2"/>
      <c r="C797" s="2"/>
      <c r="E797" s="2"/>
      <c r="I797" s="54"/>
      <c r="J797" s="2"/>
    </row>
    <row r="798" spans="1:10" ht="13.5" customHeight="1" x14ac:dyDescent="0.25">
      <c r="A798" s="2"/>
      <c r="C798" s="2"/>
      <c r="E798" s="2"/>
      <c r="I798" s="54"/>
      <c r="J798" s="2"/>
    </row>
    <row r="799" spans="1:10" ht="13.5" customHeight="1" x14ac:dyDescent="0.25">
      <c r="A799" s="2"/>
      <c r="C799" s="2"/>
      <c r="E799" s="2"/>
      <c r="I799" s="54"/>
      <c r="J799" s="2"/>
    </row>
    <row r="800" spans="1:10" ht="13.5" customHeight="1" x14ac:dyDescent="0.25">
      <c r="A800" s="2"/>
      <c r="C800" s="2"/>
      <c r="E800" s="2"/>
      <c r="I800" s="54"/>
      <c r="J800" s="2"/>
    </row>
    <row r="801" spans="1:10" ht="13.5" customHeight="1" x14ac:dyDescent="0.25">
      <c r="A801" s="2"/>
      <c r="C801" s="2"/>
      <c r="E801" s="2"/>
      <c r="I801" s="54"/>
      <c r="J801" s="2"/>
    </row>
    <row r="802" spans="1:10" ht="13.5" customHeight="1" x14ac:dyDescent="0.25">
      <c r="A802" s="2"/>
      <c r="C802" s="2"/>
      <c r="E802" s="2"/>
      <c r="I802" s="54"/>
      <c r="J802" s="2"/>
    </row>
    <row r="803" spans="1:10" ht="13.5" customHeight="1" x14ac:dyDescent="0.25">
      <c r="A803" s="2"/>
      <c r="C803" s="2"/>
      <c r="E803" s="2"/>
      <c r="I803" s="54"/>
      <c r="J803" s="2"/>
    </row>
    <row r="804" spans="1:10" ht="13.5" customHeight="1" x14ac:dyDescent="0.25">
      <c r="A804" s="2"/>
      <c r="C804" s="2"/>
      <c r="E804" s="2"/>
      <c r="I804" s="54"/>
      <c r="J804" s="2"/>
    </row>
    <row r="805" spans="1:10" ht="13.5" customHeight="1" x14ac:dyDescent="0.25">
      <c r="A805" s="2"/>
      <c r="C805" s="2"/>
      <c r="E805" s="2"/>
      <c r="I805" s="54"/>
      <c r="J805" s="2"/>
    </row>
    <row r="806" spans="1:10" ht="13.5" customHeight="1" x14ac:dyDescent="0.25">
      <c r="A806" s="2"/>
      <c r="C806" s="2"/>
      <c r="E806" s="2"/>
      <c r="I806" s="54"/>
      <c r="J806" s="2"/>
    </row>
    <row r="807" spans="1:10" ht="13.5" customHeight="1" x14ac:dyDescent="0.25">
      <c r="A807" s="2"/>
      <c r="C807" s="2"/>
      <c r="E807" s="2"/>
      <c r="I807" s="54"/>
      <c r="J807" s="2"/>
    </row>
    <row r="808" spans="1:10" ht="13.5" customHeight="1" x14ac:dyDescent="0.25">
      <c r="A808" s="2"/>
      <c r="C808" s="2"/>
      <c r="E808" s="2"/>
      <c r="I808" s="54"/>
      <c r="J808" s="2"/>
    </row>
    <row r="809" spans="1:10" ht="13.5" customHeight="1" x14ac:dyDescent="0.25">
      <c r="A809" s="2"/>
      <c r="C809" s="2"/>
      <c r="E809" s="2"/>
      <c r="I809" s="54"/>
      <c r="J809" s="2"/>
    </row>
    <row r="810" spans="1:10" ht="13.5" customHeight="1" x14ac:dyDescent="0.25">
      <c r="A810" s="2"/>
      <c r="C810" s="2"/>
      <c r="E810" s="2"/>
      <c r="I810" s="54"/>
      <c r="J810" s="2"/>
    </row>
    <row r="811" spans="1:10" ht="13.5" customHeight="1" x14ac:dyDescent="0.25">
      <c r="A811" s="2"/>
      <c r="C811" s="2"/>
      <c r="E811" s="2"/>
      <c r="I811" s="54"/>
      <c r="J811" s="2"/>
    </row>
    <row r="812" spans="1:10" ht="13.5" customHeight="1" x14ac:dyDescent="0.25">
      <c r="A812" s="2"/>
      <c r="C812" s="2"/>
      <c r="E812" s="2"/>
      <c r="I812" s="54"/>
      <c r="J812" s="2"/>
    </row>
    <row r="813" spans="1:10" ht="13.5" customHeight="1" x14ac:dyDescent="0.25">
      <c r="A813" s="2"/>
      <c r="C813" s="2"/>
      <c r="E813" s="2"/>
      <c r="I813" s="54"/>
      <c r="J813" s="2"/>
    </row>
    <row r="814" spans="1:10" ht="13.5" customHeight="1" x14ac:dyDescent="0.25">
      <c r="A814" s="2"/>
      <c r="C814" s="2"/>
      <c r="E814" s="2"/>
      <c r="I814" s="54"/>
      <c r="J814" s="2"/>
    </row>
    <row r="815" spans="1:10" ht="13.5" customHeight="1" x14ac:dyDescent="0.25">
      <c r="A815" s="2"/>
      <c r="C815" s="2"/>
      <c r="E815" s="2"/>
      <c r="I815" s="54"/>
      <c r="J815" s="2"/>
    </row>
    <row r="816" spans="1:10" ht="13.5" customHeight="1" x14ac:dyDescent="0.25">
      <c r="A816" s="2"/>
      <c r="C816" s="2"/>
      <c r="E816" s="2"/>
      <c r="I816" s="54"/>
      <c r="J816" s="2"/>
    </row>
    <row r="817" spans="1:10" ht="13.5" customHeight="1" x14ac:dyDescent="0.25">
      <c r="A817" s="2"/>
      <c r="C817" s="2"/>
      <c r="E817" s="2"/>
      <c r="I817" s="54"/>
      <c r="J817" s="2"/>
    </row>
    <row r="818" spans="1:10" ht="13.5" customHeight="1" x14ac:dyDescent="0.25">
      <c r="A818" s="2"/>
      <c r="C818" s="2"/>
      <c r="E818" s="2"/>
      <c r="I818" s="54"/>
      <c r="J818" s="2"/>
    </row>
    <row r="819" spans="1:10" ht="13.5" customHeight="1" x14ac:dyDescent="0.25">
      <c r="A819" s="2"/>
      <c r="C819" s="2"/>
      <c r="E819" s="2"/>
      <c r="I819" s="54"/>
      <c r="J819" s="2"/>
    </row>
    <row r="820" spans="1:10" ht="13.5" customHeight="1" x14ac:dyDescent="0.25">
      <c r="A820" s="2"/>
      <c r="C820" s="2"/>
      <c r="E820" s="2"/>
      <c r="I820" s="54"/>
      <c r="J820" s="2"/>
    </row>
    <row r="821" spans="1:10" ht="13.5" customHeight="1" x14ac:dyDescent="0.25">
      <c r="A821" s="2"/>
      <c r="C821" s="2"/>
      <c r="E821" s="2"/>
      <c r="I821" s="54"/>
      <c r="J821" s="2"/>
    </row>
    <row r="822" spans="1:10" ht="13.5" customHeight="1" x14ac:dyDescent="0.25">
      <c r="A822" s="2"/>
      <c r="C822" s="2"/>
      <c r="E822" s="2"/>
      <c r="I822" s="54"/>
      <c r="J822" s="2"/>
    </row>
    <row r="823" spans="1:10" ht="13.5" customHeight="1" x14ac:dyDescent="0.25">
      <c r="A823" s="2"/>
      <c r="C823" s="2"/>
      <c r="E823" s="2"/>
      <c r="I823" s="54"/>
      <c r="J823" s="2"/>
    </row>
    <row r="824" spans="1:10" ht="13.5" customHeight="1" x14ac:dyDescent="0.25">
      <c r="A824" s="2"/>
      <c r="C824" s="2"/>
      <c r="E824" s="2"/>
      <c r="I824" s="54"/>
      <c r="J824" s="2"/>
    </row>
    <row r="825" spans="1:10" ht="13.5" customHeight="1" x14ac:dyDescent="0.25">
      <c r="A825" s="2"/>
      <c r="C825" s="2"/>
      <c r="E825" s="2"/>
      <c r="I825" s="54"/>
      <c r="J825" s="2"/>
    </row>
    <row r="826" spans="1:10" ht="13.5" customHeight="1" x14ac:dyDescent="0.25">
      <c r="A826" s="2"/>
      <c r="C826" s="2"/>
      <c r="E826" s="2"/>
      <c r="I826" s="54"/>
      <c r="J826" s="2"/>
    </row>
    <row r="827" spans="1:10" ht="13.5" customHeight="1" x14ac:dyDescent="0.25">
      <c r="A827" s="2"/>
      <c r="C827" s="2"/>
      <c r="E827" s="2"/>
      <c r="I827" s="54"/>
      <c r="J827" s="2"/>
    </row>
    <row r="828" spans="1:10" ht="13.5" customHeight="1" x14ac:dyDescent="0.25">
      <c r="A828" s="2"/>
      <c r="C828" s="2"/>
      <c r="E828" s="2"/>
      <c r="I828" s="54"/>
      <c r="J828" s="2"/>
    </row>
    <row r="829" spans="1:10" ht="13.5" customHeight="1" x14ac:dyDescent="0.25">
      <c r="A829" s="2"/>
      <c r="C829" s="2"/>
      <c r="E829" s="2"/>
      <c r="I829" s="54"/>
      <c r="J829" s="2"/>
    </row>
    <row r="830" spans="1:10" ht="13.5" customHeight="1" x14ac:dyDescent="0.25">
      <c r="A830" s="2"/>
      <c r="C830" s="2"/>
      <c r="E830" s="2"/>
      <c r="I830" s="54"/>
      <c r="J830" s="2"/>
    </row>
    <row r="831" spans="1:10" ht="13.5" customHeight="1" x14ac:dyDescent="0.25">
      <c r="A831" s="2"/>
      <c r="C831" s="2"/>
      <c r="E831" s="2"/>
      <c r="I831" s="54"/>
      <c r="J831" s="2"/>
    </row>
    <row r="832" spans="1:10" ht="13.5" customHeight="1" x14ac:dyDescent="0.25">
      <c r="A832" s="2"/>
      <c r="C832" s="2"/>
      <c r="E832" s="2"/>
      <c r="I832" s="54"/>
      <c r="J832" s="2"/>
    </row>
    <row r="833" spans="1:10" ht="13.5" customHeight="1" x14ac:dyDescent="0.25">
      <c r="A833" s="2"/>
      <c r="C833" s="2"/>
      <c r="E833" s="2"/>
      <c r="I833" s="54"/>
      <c r="J833" s="2"/>
    </row>
    <row r="834" spans="1:10" ht="13.5" customHeight="1" x14ac:dyDescent="0.25">
      <c r="A834" s="2"/>
      <c r="C834" s="2"/>
      <c r="E834" s="2"/>
      <c r="I834" s="54"/>
      <c r="J834" s="2"/>
    </row>
    <row r="835" spans="1:10" ht="13.5" customHeight="1" x14ac:dyDescent="0.25">
      <c r="A835" s="2"/>
      <c r="C835" s="2"/>
      <c r="E835" s="2"/>
      <c r="I835" s="54"/>
      <c r="J835" s="2"/>
    </row>
    <row r="836" spans="1:10" ht="13.5" customHeight="1" x14ac:dyDescent="0.25">
      <c r="A836" s="2"/>
      <c r="C836" s="2"/>
      <c r="E836" s="2"/>
      <c r="I836" s="54"/>
      <c r="J836" s="2"/>
    </row>
    <row r="837" spans="1:10" ht="13.5" customHeight="1" x14ac:dyDescent="0.25">
      <c r="A837" s="2"/>
      <c r="C837" s="2"/>
      <c r="E837" s="2"/>
      <c r="I837" s="54"/>
      <c r="J837" s="2"/>
    </row>
    <row r="838" spans="1:10" ht="13.5" customHeight="1" x14ac:dyDescent="0.25">
      <c r="A838" s="2"/>
      <c r="C838" s="2"/>
      <c r="E838" s="2"/>
      <c r="I838" s="54"/>
      <c r="J838" s="2"/>
    </row>
    <row r="839" spans="1:10" ht="13.5" customHeight="1" x14ac:dyDescent="0.25">
      <c r="A839" s="2"/>
      <c r="C839" s="2"/>
      <c r="E839" s="2"/>
      <c r="I839" s="54"/>
      <c r="J839" s="2"/>
    </row>
    <row r="840" spans="1:10" ht="13.5" customHeight="1" x14ac:dyDescent="0.25">
      <c r="A840" s="2"/>
      <c r="C840" s="2"/>
      <c r="E840" s="2"/>
      <c r="I840" s="54"/>
      <c r="J840" s="2"/>
    </row>
    <row r="841" spans="1:10" ht="13.5" customHeight="1" x14ac:dyDescent="0.25">
      <c r="A841" s="2"/>
      <c r="C841" s="2"/>
      <c r="E841" s="2"/>
      <c r="I841" s="54"/>
      <c r="J841" s="2"/>
    </row>
    <row r="842" spans="1:10" ht="13.5" customHeight="1" x14ac:dyDescent="0.25">
      <c r="A842" s="2"/>
      <c r="C842" s="2"/>
      <c r="E842" s="2"/>
      <c r="I842" s="54"/>
      <c r="J842" s="2"/>
    </row>
    <row r="843" spans="1:10" ht="13.5" customHeight="1" x14ac:dyDescent="0.25">
      <c r="A843" s="2"/>
      <c r="C843" s="2"/>
      <c r="E843" s="2"/>
      <c r="I843" s="54"/>
      <c r="J843" s="2"/>
    </row>
    <row r="844" spans="1:10" ht="13.5" customHeight="1" x14ac:dyDescent="0.25">
      <c r="A844" s="2"/>
      <c r="C844" s="2"/>
      <c r="E844" s="2"/>
      <c r="I844" s="54"/>
      <c r="J844" s="2"/>
    </row>
    <row r="845" spans="1:10" ht="13.5" customHeight="1" x14ac:dyDescent="0.25">
      <c r="A845" s="2"/>
      <c r="C845" s="2"/>
      <c r="E845" s="2"/>
      <c r="I845" s="54"/>
      <c r="J845" s="2"/>
    </row>
    <row r="846" spans="1:10" ht="13.5" customHeight="1" x14ac:dyDescent="0.25">
      <c r="A846" s="2"/>
      <c r="C846" s="2"/>
      <c r="E846" s="2"/>
      <c r="I846" s="54"/>
      <c r="J846" s="2"/>
    </row>
    <row r="847" spans="1:10" ht="13.5" customHeight="1" x14ac:dyDescent="0.25">
      <c r="A847" s="2"/>
      <c r="C847" s="2"/>
      <c r="E847" s="2"/>
      <c r="I847" s="54"/>
      <c r="J847" s="2"/>
    </row>
    <row r="848" spans="1:10" ht="13.5" customHeight="1" x14ac:dyDescent="0.25">
      <c r="A848" s="2"/>
      <c r="C848" s="2"/>
      <c r="E848" s="2"/>
      <c r="I848" s="54"/>
      <c r="J848" s="2"/>
    </row>
    <row r="849" spans="1:10" ht="13.5" customHeight="1" x14ac:dyDescent="0.25">
      <c r="A849" s="2"/>
      <c r="C849" s="2"/>
      <c r="E849" s="2"/>
      <c r="I849" s="54"/>
      <c r="J849" s="2"/>
    </row>
    <row r="850" spans="1:10" ht="13.5" customHeight="1" x14ac:dyDescent="0.25">
      <c r="A850" s="2"/>
      <c r="C850" s="2"/>
      <c r="E850" s="2"/>
      <c r="I850" s="54"/>
      <c r="J850" s="2"/>
    </row>
    <row r="851" spans="1:10" ht="13.5" customHeight="1" x14ac:dyDescent="0.25">
      <c r="A851" s="2"/>
      <c r="C851" s="2"/>
      <c r="E851" s="2"/>
      <c r="I851" s="54"/>
      <c r="J851" s="2"/>
    </row>
    <row r="852" spans="1:10" ht="13.5" customHeight="1" x14ac:dyDescent="0.25">
      <c r="A852" s="2"/>
      <c r="C852" s="2"/>
      <c r="E852" s="2"/>
      <c r="I852" s="54"/>
      <c r="J852" s="2"/>
    </row>
    <row r="853" spans="1:10" ht="13.5" customHeight="1" x14ac:dyDescent="0.25">
      <c r="A853" s="2"/>
      <c r="C853" s="2"/>
      <c r="E853" s="2"/>
      <c r="I853" s="54"/>
      <c r="J853" s="2"/>
    </row>
    <row r="854" spans="1:10" ht="13.5" customHeight="1" x14ac:dyDescent="0.25">
      <c r="A854" s="2"/>
      <c r="C854" s="2"/>
      <c r="E854" s="2"/>
      <c r="I854" s="54"/>
      <c r="J854" s="2"/>
    </row>
    <row r="855" spans="1:10" ht="13.5" customHeight="1" x14ac:dyDescent="0.25">
      <c r="A855" s="2"/>
      <c r="C855" s="2"/>
      <c r="E855" s="2"/>
      <c r="I855" s="54"/>
      <c r="J855" s="2"/>
    </row>
    <row r="856" spans="1:10" ht="13.5" customHeight="1" x14ac:dyDescent="0.25">
      <c r="A856" s="2"/>
      <c r="C856" s="2"/>
      <c r="E856" s="2"/>
      <c r="I856" s="54"/>
      <c r="J856" s="2"/>
    </row>
    <row r="857" spans="1:10" ht="13.5" customHeight="1" x14ac:dyDescent="0.25">
      <c r="A857" s="2"/>
      <c r="C857" s="2"/>
      <c r="E857" s="2"/>
      <c r="I857" s="54"/>
      <c r="J857" s="2"/>
    </row>
    <row r="858" spans="1:10" ht="13.5" customHeight="1" x14ac:dyDescent="0.25">
      <c r="A858" s="2"/>
      <c r="C858" s="2"/>
      <c r="E858" s="2"/>
      <c r="I858" s="54"/>
      <c r="J858" s="2"/>
    </row>
    <row r="859" spans="1:10" ht="13.5" customHeight="1" x14ac:dyDescent="0.25">
      <c r="A859" s="2"/>
      <c r="C859" s="2"/>
      <c r="E859" s="2"/>
      <c r="I859" s="54"/>
      <c r="J859" s="2"/>
    </row>
    <row r="860" spans="1:10" ht="13.5" customHeight="1" x14ac:dyDescent="0.25">
      <c r="A860" s="2"/>
      <c r="C860" s="2"/>
      <c r="E860" s="2"/>
      <c r="I860" s="54"/>
      <c r="J860" s="2"/>
    </row>
    <row r="861" spans="1:10" ht="13.5" customHeight="1" x14ac:dyDescent="0.25">
      <c r="A861" s="2"/>
      <c r="C861" s="2"/>
      <c r="E861" s="2"/>
      <c r="I861" s="54"/>
      <c r="J861" s="2"/>
    </row>
    <row r="862" spans="1:10" ht="13.5" customHeight="1" x14ac:dyDescent="0.25">
      <c r="A862" s="2"/>
      <c r="C862" s="2"/>
      <c r="E862" s="2"/>
      <c r="I862" s="54"/>
      <c r="J862" s="2"/>
    </row>
    <row r="863" spans="1:10" ht="13.5" customHeight="1" x14ac:dyDescent="0.25">
      <c r="A863" s="2"/>
      <c r="C863" s="2"/>
      <c r="E863" s="2"/>
      <c r="I863" s="54"/>
      <c r="J863" s="2"/>
    </row>
    <row r="864" spans="1:10" ht="13.5" customHeight="1" x14ac:dyDescent="0.25">
      <c r="A864" s="2"/>
      <c r="C864" s="2"/>
      <c r="E864" s="2"/>
      <c r="I864" s="54"/>
      <c r="J864" s="2"/>
    </row>
    <row r="865" spans="1:10" ht="13.5" customHeight="1" x14ac:dyDescent="0.25">
      <c r="A865" s="2"/>
      <c r="C865" s="2"/>
      <c r="E865" s="2"/>
      <c r="I865" s="54"/>
      <c r="J865" s="2"/>
    </row>
    <row r="866" spans="1:10" ht="13.5" customHeight="1" x14ac:dyDescent="0.25">
      <c r="A866" s="2"/>
      <c r="C866" s="2"/>
      <c r="E866" s="2"/>
      <c r="I866" s="54"/>
      <c r="J866" s="2"/>
    </row>
    <row r="867" spans="1:10" ht="13.5" customHeight="1" x14ac:dyDescent="0.25">
      <c r="A867" s="2"/>
      <c r="C867" s="2"/>
      <c r="E867" s="2"/>
      <c r="I867" s="54"/>
      <c r="J867" s="2"/>
    </row>
    <row r="868" spans="1:10" ht="13.5" customHeight="1" x14ac:dyDescent="0.25">
      <c r="A868" s="2"/>
      <c r="C868" s="2"/>
      <c r="E868" s="2"/>
      <c r="I868" s="54"/>
      <c r="J868" s="2"/>
    </row>
    <row r="869" spans="1:10" ht="13.5" customHeight="1" x14ac:dyDescent="0.25">
      <c r="A869" s="2"/>
      <c r="C869" s="2"/>
      <c r="E869" s="2"/>
      <c r="I869" s="54"/>
      <c r="J869" s="2"/>
    </row>
    <row r="870" spans="1:10" ht="13.5" customHeight="1" x14ac:dyDescent="0.25">
      <c r="A870" s="2"/>
      <c r="C870" s="2"/>
      <c r="E870" s="2"/>
      <c r="I870" s="54"/>
      <c r="J870" s="2"/>
    </row>
    <row r="871" spans="1:10" ht="13.5" customHeight="1" x14ac:dyDescent="0.25">
      <c r="A871" s="2"/>
      <c r="C871" s="2"/>
      <c r="E871" s="2"/>
      <c r="I871" s="54"/>
      <c r="J871" s="2"/>
    </row>
    <row r="872" spans="1:10" ht="13.5" customHeight="1" x14ac:dyDescent="0.25">
      <c r="A872" s="2"/>
      <c r="C872" s="2"/>
      <c r="E872" s="2"/>
      <c r="I872" s="54"/>
      <c r="J872" s="2"/>
    </row>
    <row r="873" spans="1:10" ht="13.5" customHeight="1" x14ac:dyDescent="0.25">
      <c r="A873" s="2"/>
      <c r="C873" s="2"/>
      <c r="E873" s="2"/>
      <c r="I873" s="54"/>
      <c r="J873" s="2"/>
    </row>
    <row r="874" spans="1:10" ht="13.5" customHeight="1" x14ac:dyDescent="0.25">
      <c r="A874" s="2"/>
      <c r="C874" s="2"/>
      <c r="E874" s="2"/>
      <c r="I874" s="54"/>
      <c r="J874" s="2"/>
    </row>
    <row r="875" spans="1:10" ht="13.5" customHeight="1" x14ac:dyDescent="0.25">
      <c r="A875" s="2"/>
      <c r="C875" s="2"/>
      <c r="E875" s="2"/>
      <c r="I875" s="54"/>
      <c r="J875" s="2"/>
    </row>
    <row r="876" spans="1:10" ht="13.5" customHeight="1" x14ac:dyDescent="0.25">
      <c r="A876" s="2"/>
      <c r="C876" s="2"/>
      <c r="E876" s="2"/>
      <c r="I876" s="54"/>
      <c r="J876" s="2"/>
    </row>
    <row r="877" spans="1:10" ht="13.5" customHeight="1" x14ac:dyDescent="0.25">
      <c r="A877" s="2"/>
      <c r="C877" s="2"/>
      <c r="E877" s="2"/>
      <c r="I877" s="54"/>
      <c r="J877" s="2"/>
    </row>
    <row r="878" spans="1:10" ht="13.5" customHeight="1" x14ac:dyDescent="0.25">
      <c r="A878" s="2"/>
      <c r="C878" s="2"/>
      <c r="E878" s="2"/>
      <c r="I878" s="54"/>
      <c r="J878" s="2"/>
    </row>
    <row r="879" spans="1:10" ht="13.5" customHeight="1" x14ac:dyDescent="0.25">
      <c r="A879" s="2"/>
      <c r="C879" s="2"/>
      <c r="E879" s="2"/>
      <c r="I879" s="54"/>
      <c r="J879" s="2"/>
    </row>
    <row r="880" spans="1:10" ht="13.5" customHeight="1" x14ac:dyDescent="0.25">
      <c r="A880" s="2"/>
      <c r="C880" s="2"/>
      <c r="E880" s="2"/>
      <c r="I880" s="54"/>
      <c r="J880" s="2"/>
    </row>
    <row r="881" spans="1:10" ht="13.5" customHeight="1" x14ac:dyDescent="0.25">
      <c r="A881" s="2"/>
      <c r="C881" s="2"/>
      <c r="E881" s="2"/>
      <c r="I881" s="54"/>
      <c r="J881" s="2"/>
    </row>
    <row r="882" spans="1:10" ht="13.5" customHeight="1" x14ac:dyDescent="0.25">
      <c r="A882" s="2"/>
      <c r="C882" s="2"/>
      <c r="E882" s="2"/>
      <c r="I882" s="54"/>
      <c r="J882" s="2"/>
    </row>
    <row r="883" spans="1:10" ht="13.5" customHeight="1" x14ac:dyDescent="0.25">
      <c r="A883" s="2"/>
      <c r="C883" s="2"/>
      <c r="E883" s="2"/>
      <c r="I883" s="54"/>
      <c r="J883" s="2"/>
    </row>
    <row r="884" spans="1:10" ht="13.5" customHeight="1" x14ac:dyDescent="0.25">
      <c r="A884" s="2"/>
      <c r="C884" s="2"/>
      <c r="E884" s="2"/>
      <c r="I884" s="54"/>
      <c r="J884" s="2"/>
    </row>
    <row r="885" spans="1:10" ht="13.5" customHeight="1" x14ac:dyDescent="0.25">
      <c r="A885" s="2"/>
      <c r="C885" s="2"/>
      <c r="E885" s="2"/>
      <c r="I885" s="54"/>
      <c r="J885" s="2"/>
    </row>
    <row r="886" spans="1:10" ht="13.5" customHeight="1" x14ac:dyDescent="0.25">
      <c r="A886" s="2"/>
      <c r="C886" s="2"/>
      <c r="E886" s="2"/>
      <c r="I886" s="54"/>
      <c r="J886" s="2"/>
    </row>
    <row r="887" spans="1:10" ht="13.5" customHeight="1" x14ac:dyDescent="0.25">
      <c r="A887" s="2"/>
      <c r="C887" s="2"/>
      <c r="E887" s="2"/>
      <c r="I887" s="54"/>
      <c r="J887" s="2"/>
    </row>
    <row r="888" spans="1:10" ht="13.5" customHeight="1" x14ac:dyDescent="0.25">
      <c r="A888" s="2"/>
      <c r="C888" s="2"/>
      <c r="E888" s="2"/>
      <c r="I888" s="54"/>
      <c r="J888" s="2"/>
    </row>
    <row r="889" spans="1:10" ht="13.5" customHeight="1" x14ac:dyDescent="0.25">
      <c r="A889" s="2"/>
      <c r="C889" s="2"/>
      <c r="E889" s="2"/>
      <c r="I889" s="54"/>
      <c r="J889" s="2"/>
    </row>
    <row r="890" spans="1:10" ht="13.5" customHeight="1" x14ac:dyDescent="0.25">
      <c r="A890" s="2"/>
      <c r="C890" s="2"/>
      <c r="E890" s="2"/>
      <c r="I890" s="54"/>
      <c r="J890" s="2"/>
    </row>
    <row r="891" spans="1:10" ht="13.5" customHeight="1" x14ac:dyDescent="0.25">
      <c r="A891" s="2"/>
      <c r="C891" s="2"/>
      <c r="E891" s="2"/>
      <c r="I891" s="54"/>
      <c r="J891" s="2"/>
    </row>
    <row r="892" spans="1:10" ht="13.5" customHeight="1" x14ac:dyDescent="0.25">
      <c r="A892" s="2"/>
      <c r="C892" s="2"/>
      <c r="E892" s="2"/>
      <c r="I892" s="54"/>
      <c r="J892" s="2"/>
    </row>
    <row r="893" spans="1:10" ht="13.5" customHeight="1" x14ac:dyDescent="0.25">
      <c r="A893" s="2"/>
      <c r="C893" s="2"/>
      <c r="E893" s="2"/>
      <c r="I893" s="54"/>
      <c r="J893" s="2"/>
    </row>
    <row r="894" spans="1:10" ht="13.5" customHeight="1" x14ac:dyDescent="0.25">
      <c r="A894" s="2"/>
      <c r="C894" s="2"/>
      <c r="E894" s="2"/>
      <c r="I894" s="54"/>
      <c r="J894" s="2"/>
    </row>
    <row r="895" spans="1:10" ht="13.5" customHeight="1" x14ac:dyDescent="0.25">
      <c r="A895" s="2"/>
      <c r="C895" s="2"/>
      <c r="E895" s="2"/>
      <c r="I895" s="54"/>
      <c r="J895" s="2"/>
    </row>
    <row r="896" spans="1:10" ht="13.5" customHeight="1" x14ac:dyDescent="0.25">
      <c r="A896" s="2"/>
      <c r="C896" s="2"/>
      <c r="E896" s="2"/>
      <c r="I896" s="54"/>
      <c r="J896" s="2"/>
    </row>
    <row r="897" spans="1:10" ht="13.5" customHeight="1" x14ac:dyDescent="0.25">
      <c r="A897" s="2"/>
      <c r="C897" s="2"/>
      <c r="E897" s="2"/>
      <c r="I897" s="54"/>
      <c r="J897" s="2"/>
    </row>
    <row r="898" spans="1:10" ht="13.5" customHeight="1" x14ac:dyDescent="0.25">
      <c r="A898" s="2"/>
      <c r="C898" s="2"/>
      <c r="E898" s="2"/>
      <c r="I898" s="54"/>
      <c r="J898" s="2"/>
    </row>
    <row r="899" spans="1:10" ht="13.5" customHeight="1" x14ac:dyDescent="0.25">
      <c r="A899" s="2"/>
      <c r="C899" s="2"/>
      <c r="E899" s="2"/>
      <c r="I899" s="54"/>
      <c r="J899" s="2"/>
    </row>
    <row r="900" spans="1:10" ht="13.5" customHeight="1" x14ac:dyDescent="0.25">
      <c r="A900" s="2"/>
      <c r="C900" s="2"/>
      <c r="E900" s="2"/>
      <c r="I900" s="54"/>
      <c r="J900" s="2"/>
    </row>
    <row r="901" spans="1:10" ht="13.5" customHeight="1" x14ac:dyDescent="0.25">
      <c r="A901" s="2"/>
      <c r="C901" s="2"/>
      <c r="E901" s="2"/>
      <c r="I901" s="54"/>
      <c r="J901" s="2"/>
    </row>
    <row r="902" spans="1:10" ht="13.5" customHeight="1" x14ac:dyDescent="0.25">
      <c r="A902" s="2"/>
      <c r="C902" s="2"/>
      <c r="E902" s="2"/>
      <c r="I902" s="54"/>
      <c r="J902" s="2"/>
    </row>
    <row r="903" spans="1:10" ht="13.5" customHeight="1" x14ac:dyDescent="0.25">
      <c r="A903" s="2"/>
      <c r="C903" s="2"/>
      <c r="E903" s="2"/>
      <c r="I903" s="54"/>
      <c r="J903" s="2"/>
    </row>
    <row r="904" spans="1:10" ht="13.5" customHeight="1" x14ac:dyDescent="0.25">
      <c r="A904" s="2"/>
      <c r="C904" s="2"/>
      <c r="E904" s="2"/>
      <c r="I904" s="54"/>
      <c r="J904" s="2"/>
    </row>
    <row r="905" spans="1:10" ht="13.5" customHeight="1" x14ac:dyDescent="0.25">
      <c r="A905" s="2"/>
      <c r="C905" s="2"/>
      <c r="E905" s="2"/>
      <c r="I905" s="54"/>
      <c r="J905" s="2"/>
    </row>
    <row r="906" spans="1:10" ht="13.5" customHeight="1" x14ac:dyDescent="0.25">
      <c r="A906" s="2"/>
      <c r="C906" s="2"/>
      <c r="E906" s="2"/>
      <c r="I906" s="54"/>
      <c r="J906" s="2"/>
    </row>
    <row r="907" spans="1:10" ht="13.5" customHeight="1" x14ac:dyDescent="0.25">
      <c r="A907" s="2"/>
      <c r="C907" s="2"/>
      <c r="E907" s="2"/>
      <c r="I907" s="54"/>
      <c r="J907" s="2"/>
    </row>
    <row r="908" spans="1:10" ht="13.5" customHeight="1" x14ac:dyDescent="0.25">
      <c r="A908" s="2"/>
      <c r="C908" s="2"/>
      <c r="E908" s="2"/>
      <c r="I908" s="54"/>
      <c r="J908" s="2"/>
    </row>
    <row r="909" spans="1:10" ht="13.5" customHeight="1" x14ac:dyDescent="0.25">
      <c r="A909" s="2"/>
      <c r="C909" s="2"/>
      <c r="E909" s="2"/>
      <c r="I909" s="54"/>
      <c r="J909" s="2"/>
    </row>
    <row r="910" spans="1:10" ht="13.5" customHeight="1" x14ac:dyDescent="0.25">
      <c r="A910" s="2"/>
      <c r="C910" s="2"/>
      <c r="E910" s="2"/>
      <c r="I910" s="54"/>
      <c r="J910" s="2"/>
    </row>
    <row r="911" spans="1:10" ht="13.5" customHeight="1" x14ac:dyDescent="0.25">
      <c r="A911" s="2"/>
      <c r="C911" s="2"/>
      <c r="E911" s="2"/>
      <c r="I911" s="54"/>
      <c r="J911" s="2"/>
    </row>
    <row r="912" spans="1:10" ht="13.5" customHeight="1" x14ac:dyDescent="0.25">
      <c r="A912" s="2"/>
      <c r="C912" s="2"/>
      <c r="E912" s="2"/>
      <c r="I912" s="54"/>
      <c r="J912" s="2"/>
    </row>
    <row r="913" spans="1:10" ht="13.5" customHeight="1" x14ac:dyDescent="0.25">
      <c r="A913" s="2"/>
      <c r="C913" s="2"/>
      <c r="E913" s="2"/>
      <c r="I913" s="54"/>
      <c r="J913" s="2"/>
    </row>
    <row r="914" spans="1:10" ht="13.5" customHeight="1" x14ac:dyDescent="0.25">
      <c r="A914" s="2"/>
      <c r="C914" s="2"/>
      <c r="E914" s="2"/>
      <c r="I914" s="54"/>
      <c r="J914" s="2"/>
    </row>
    <row r="915" spans="1:10" ht="13.5" customHeight="1" x14ac:dyDescent="0.25">
      <c r="A915" s="2"/>
      <c r="C915" s="2"/>
      <c r="E915" s="2"/>
      <c r="I915" s="54"/>
      <c r="J915" s="2"/>
    </row>
    <row r="916" spans="1:10" ht="13.5" customHeight="1" x14ac:dyDescent="0.25">
      <c r="A916" s="2"/>
      <c r="C916" s="2"/>
      <c r="E916" s="2"/>
      <c r="I916" s="54"/>
      <c r="J916" s="2"/>
    </row>
    <row r="917" spans="1:10" ht="13.5" customHeight="1" x14ac:dyDescent="0.25">
      <c r="A917" s="2"/>
      <c r="C917" s="2"/>
      <c r="E917" s="2"/>
      <c r="I917" s="54"/>
      <c r="J917" s="2"/>
    </row>
    <row r="918" spans="1:10" ht="13.5" customHeight="1" x14ac:dyDescent="0.25">
      <c r="A918" s="2"/>
      <c r="C918" s="2"/>
      <c r="E918" s="2"/>
      <c r="I918" s="54"/>
      <c r="J918" s="2"/>
    </row>
    <row r="919" spans="1:10" ht="13.5" customHeight="1" x14ac:dyDescent="0.25">
      <c r="A919" s="2"/>
      <c r="C919" s="2"/>
      <c r="E919" s="2"/>
      <c r="I919" s="54"/>
      <c r="J919" s="2"/>
    </row>
    <row r="920" spans="1:10" ht="13.5" customHeight="1" x14ac:dyDescent="0.25">
      <c r="A920" s="2"/>
      <c r="C920" s="2"/>
      <c r="E920" s="2"/>
      <c r="I920" s="54"/>
      <c r="J920" s="2"/>
    </row>
    <row r="921" spans="1:10" ht="13.5" customHeight="1" x14ac:dyDescent="0.25">
      <c r="A921" s="2"/>
      <c r="C921" s="2"/>
      <c r="E921" s="2"/>
      <c r="I921" s="54"/>
      <c r="J921" s="2"/>
    </row>
    <row r="922" spans="1:10" ht="13.5" customHeight="1" x14ac:dyDescent="0.25">
      <c r="A922" s="2"/>
      <c r="C922" s="2"/>
      <c r="E922" s="2"/>
      <c r="I922" s="54"/>
      <c r="J922" s="2"/>
    </row>
    <row r="923" spans="1:10" ht="13.5" customHeight="1" x14ac:dyDescent="0.25">
      <c r="A923" s="2"/>
      <c r="C923" s="2"/>
      <c r="E923" s="2"/>
      <c r="I923" s="54"/>
      <c r="J923" s="2"/>
    </row>
    <row r="924" spans="1:10" ht="13.5" customHeight="1" x14ac:dyDescent="0.25">
      <c r="A924" s="2"/>
      <c r="C924" s="2"/>
      <c r="E924" s="2"/>
      <c r="I924" s="54"/>
      <c r="J924" s="2"/>
    </row>
    <row r="925" spans="1:10" ht="13.5" customHeight="1" x14ac:dyDescent="0.25">
      <c r="A925" s="2"/>
      <c r="C925" s="2"/>
      <c r="E925" s="2"/>
      <c r="I925" s="54"/>
      <c r="J925" s="2"/>
    </row>
    <row r="926" spans="1:10" ht="13.5" customHeight="1" x14ac:dyDescent="0.25">
      <c r="A926" s="2"/>
      <c r="C926" s="2"/>
      <c r="E926" s="2"/>
      <c r="I926" s="54"/>
      <c r="J926" s="2"/>
    </row>
    <row r="927" spans="1:10" ht="13.5" customHeight="1" x14ac:dyDescent="0.25">
      <c r="A927" s="2"/>
      <c r="C927" s="2"/>
      <c r="E927" s="2"/>
      <c r="I927" s="54"/>
      <c r="J927" s="2"/>
    </row>
    <row r="928" spans="1:10" ht="13.5" customHeight="1" x14ac:dyDescent="0.25">
      <c r="A928" s="2"/>
      <c r="C928" s="2"/>
      <c r="E928" s="2"/>
      <c r="I928" s="54"/>
      <c r="J928" s="2"/>
    </row>
    <row r="929" spans="1:10" ht="13.5" customHeight="1" x14ac:dyDescent="0.25">
      <c r="A929" s="2"/>
      <c r="C929" s="2"/>
      <c r="E929" s="2"/>
      <c r="I929" s="54"/>
      <c r="J929" s="2"/>
    </row>
    <row r="930" spans="1:10" ht="13.5" customHeight="1" x14ac:dyDescent="0.25">
      <c r="A930" s="2"/>
      <c r="C930" s="2"/>
      <c r="E930" s="2"/>
      <c r="I930" s="54"/>
      <c r="J930" s="2"/>
    </row>
    <row r="931" spans="1:10" ht="13.5" customHeight="1" x14ac:dyDescent="0.25">
      <c r="A931" s="2"/>
      <c r="C931" s="2"/>
      <c r="E931" s="2"/>
      <c r="I931" s="54"/>
      <c r="J931" s="2"/>
    </row>
    <row r="932" spans="1:10" ht="13.5" customHeight="1" x14ac:dyDescent="0.25">
      <c r="A932" s="2"/>
      <c r="C932" s="2"/>
      <c r="E932" s="2"/>
      <c r="I932" s="54"/>
      <c r="J932" s="2"/>
    </row>
    <row r="933" spans="1:10" ht="13.5" customHeight="1" x14ac:dyDescent="0.25">
      <c r="A933" s="2"/>
      <c r="C933" s="2"/>
      <c r="E933" s="2"/>
      <c r="I933" s="54"/>
      <c r="J933" s="2"/>
    </row>
    <row r="934" spans="1:10" ht="13.5" customHeight="1" x14ac:dyDescent="0.25">
      <c r="A934" s="2"/>
      <c r="C934" s="2"/>
      <c r="E934" s="2"/>
      <c r="I934" s="54"/>
      <c r="J934" s="2"/>
    </row>
    <row r="935" spans="1:10" ht="13.5" customHeight="1" x14ac:dyDescent="0.25">
      <c r="A935" s="2"/>
      <c r="C935" s="2"/>
      <c r="E935" s="2"/>
      <c r="I935" s="54"/>
      <c r="J935" s="2"/>
    </row>
    <row r="936" spans="1:10" ht="13.5" customHeight="1" x14ac:dyDescent="0.25">
      <c r="A936" s="2"/>
      <c r="C936" s="2"/>
      <c r="E936" s="2"/>
      <c r="I936" s="54"/>
      <c r="J936" s="2"/>
    </row>
    <row r="937" spans="1:10" ht="13.5" customHeight="1" x14ac:dyDescent="0.25">
      <c r="A937" s="2"/>
      <c r="C937" s="2"/>
      <c r="E937" s="2"/>
      <c r="I937" s="54"/>
      <c r="J937" s="2"/>
    </row>
    <row r="938" spans="1:10" ht="13.5" customHeight="1" x14ac:dyDescent="0.25">
      <c r="A938" s="2"/>
      <c r="C938" s="2"/>
      <c r="E938" s="2"/>
      <c r="I938" s="54"/>
      <c r="J938" s="2"/>
    </row>
    <row r="939" spans="1:10" ht="13.5" customHeight="1" x14ac:dyDescent="0.25">
      <c r="A939" s="2"/>
      <c r="C939" s="2"/>
      <c r="E939" s="2"/>
      <c r="I939" s="54"/>
      <c r="J939" s="2"/>
    </row>
    <row r="940" spans="1:10" ht="13.5" customHeight="1" x14ac:dyDescent="0.25">
      <c r="A940" s="2"/>
      <c r="C940" s="2"/>
      <c r="E940" s="2"/>
      <c r="I940" s="54"/>
      <c r="J940" s="2"/>
    </row>
    <row r="941" spans="1:10" ht="13.5" customHeight="1" x14ac:dyDescent="0.25">
      <c r="A941" s="2"/>
      <c r="C941" s="2"/>
      <c r="E941" s="2"/>
      <c r="I941" s="54"/>
      <c r="J941" s="2"/>
    </row>
    <row r="942" spans="1:10" ht="13.5" customHeight="1" x14ac:dyDescent="0.25">
      <c r="A942" s="2"/>
      <c r="C942" s="2"/>
      <c r="E942" s="2"/>
      <c r="I942" s="54"/>
      <c r="J942" s="2"/>
    </row>
    <row r="943" spans="1:10" ht="13.5" customHeight="1" x14ac:dyDescent="0.25">
      <c r="A943" s="2"/>
      <c r="C943" s="2"/>
      <c r="E943" s="2"/>
      <c r="I943" s="54"/>
      <c r="J943" s="2"/>
    </row>
    <row r="944" spans="1:10" ht="13.5" customHeight="1" x14ac:dyDescent="0.25">
      <c r="A944" s="2"/>
      <c r="C944" s="2"/>
      <c r="E944" s="2"/>
      <c r="I944" s="54"/>
      <c r="J944" s="2"/>
    </row>
    <row r="945" spans="1:10" ht="13.5" customHeight="1" x14ac:dyDescent="0.25">
      <c r="A945" s="2"/>
      <c r="C945" s="2"/>
      <c r="E945" s="2"/>
      <c r="I945" s="54"/>
      <c r="J945" s="2"/>
    </row>
    <row r="946" spans="1:10" ht="13.5" customHeight="1" x14ac:dyDescent="0.25">
      <c r="A946" s="2"/>
      <c r="C946" s="2"/>
      <c r="E946" s="2"/>
      <c r="I946" s="54"/>
      <c r="J946" s="2"/>
    </row>
    <row r="947" spans="1:10" ht="13.5" customHeight="1" x14ac:dyDescent="0.25">
      <c r="A947" s="2"/>
      <c r="C947" s="2"/>
      <c r="E947" s="2"/>
      <c r="I947" s="54"/>
      <c r="J947" s="2"/>
    </row>
    <row r="948" spans="1:10" ht="13.5" customHeight="1" x14ac:dyDescent="0.25">
      <c r="A948" s="2"/>
      <c r="C948" s="2"/>
      <c r="E948" s="2"/>
      <c r="I948" s="54"/>
      <c r="J948" s="2"/>
    </row>
    <row r="949" spans="1:10" ht="13.5" customHeight="1" x14ac:dyDescent="0.25">
      <c r="A949" s="2"/>
      <c r="C949" s="2"/>
      <c r="E949" s="2"/>
      <c r="I949" s="54"/>
      <c r="J949" s="2"/>
    </row>
    <row r="950" spans="1:10" ht="13.5" customHeight="1" x14ac:dyDescent="0.25">
      <c r="A950" s="2"/>
      <c r="C950" s="2"/>
      <c r="E950" s="2"/>
      <c r="I950" s="54"/>
      <c r="J950" s="2"/>
    </row>
    <row r="951" spans="1:10" ht="13.5" customHeight="1" x14ac:dyDescent="0.25">
      <c r="A951" s="2"/>
      <c r="C951" s="2"/>
      <c r="E951" s="2"/>
      <c r="I951" s="54"/>
      <c r="J951" s="2"/>
    </row>
    <row r="952" spans="1:10" ht="13.5" customHeight="1" x14ac:dyDescent="0.25">
      <c r="A952" s="2"/>
      <c r="C952" s="2"/>
      <c r="E952" s="2"/>
      <c r="I952" s="54"/>
      <c r="J952" s="2"/>
    </row>
    <row r="953" spans="1:10" ht="13.5" customHeight="1" x14ac:dyDescent="0.25">
      <c r="A953" s="2"/>
      <c r="C953" s="2"/>
      <c r="E953" s="2"/>
      <c r="I953" s="54"/>
      <c r="J953" s="2"/>
    </row>
    <row r="954" spans="1:10" ht="13.5" customHeight="1" x14ac:dyDescent="0.25">
      <c r="A954" s="2"/>
      <c r="C954" s="2"/>
      <c r="E954" s="2"/>
      <c r="I954" s="54"/>
      <c r="J954" s="2"/>
    </row>
    <row r="955" spans="1:10" ht="13.5" customHeight="1" x14ac:dyDescent="0.25">
      <c r="A955" s="2"/>
      <c r="C955" s="2"/>
      <c r="E955" s="2"/>
      <c r="I955" s="54"/>
      <c r="J955" s="2"/>
    </row>
    <row r="956" spans="1:10" ht="13.5" customHeight="1" x14ac:dyDescent="0.25">
      <c r="A956" s="2"/>
      <c r="C956" s="2"/>
      <c r="E956" s="2"/>
      <c r="I956" s="54"/>
      <c r="J956" s="2"/>
    </row>
    <row r="957" spans="1:10" ht="13.5" customHeight="1" x14ac:dyDescent="0.25">
      <c r="A957" s="2"/>
      <c r="C957" s="2"/>
      <c r="E957" s="2"/>
      <c r="I957" s="54"/>
      <c r="J957" s="2"/>
    </row>
    <row r="958" spans="1:10" ht="13.5" customHeight="1" x14ac:dyDescent="0.25">
      <c r="A958" s="2"/>
      <c r="C958" s="2"/>
      <c r="E958" s="2"/>
      <c r="I958" s="54"/>
      <c r="J958" s="2"/>
    </row>
    <row r="959" spans="1:10" ht="13.5" customHeight="1" x14ac:dyDescent="0.25">
      <c r="A959" s="2"/>
      <c r="C959" s="2"/>
      <c r="E959" s="2"/>
      <c r="I959" s="54"/>
      <c r="J959" s="2"/>
    </row>
    <row r="960" spans="1:10" ht="13.5" customHeight="1" x14ac:dyDescent="0.25">
      <c r="A960" s="2"/>
      <c r="C960" s="2"/>
      <c r="E960" s="2"/>
      <c r="I960" s="54"/>
      <c r="J960" s="2"/>
    </row>
    <row r="961" spans="1:10" ht="13.5" customHeight="1" x14ac:dyDescent="0.25">
      <c r="A961" s="2"/>
      <c r="C961" s="2"/>
      <c r="E961" s="2"/>
      <c r="I961" s="54"/>
      <c r="J961" s="2"/>
    </row>
    <row r="962" spans="1:10" ht="13.5" customHeight="1" x14ac:dyDescent="0.25">
      <c r="A962" s="2"/>
      <c r="C962" s="2"/>
      <c r="E962" s="2"/>
      <c r="I962" s="54"/>
      <c r="J962" s="2"/>
    </row>
    <row r="963" spans="1:10" ht="13.5" customHeight="1" x14ac:dyDescent="0.25">
      <c r="A963" s="2"/>
      <c r="C963" s="2"/>
      <c r="E963" s="2"/>
      <c r="I963" s="54"/>
      <c r="J963" s="2"/>
    </row>
    <row r="964" spans="1:10" ht="13.5" customHeight="1" x14ac:dyDescent="0.25">
      <c r="A964" s="2"/>
      <c r="C964" s="2"/>
      <c r="E964" s="2"/>
      <c r="I964" s="54"/>
      <c r="J964" s="2"/>
    </row>
    <row r="965" spans="1:10" ht="13.5" customHeight="1" x14ac:dyDescent="0.25">
      <c r="A965" s="2"/>
      <c r="C965" s="2"/>
      <c r="E965" s="2"/>
      <c r="I965" s="54"/>
      <c r="J965" s="2"/>
    </row>
    <row r="966" spans="1:10" ht="13.5" customHeight="1" x14ac:dyDescent="0.25">
      <c r="A966" s="2"/>
      <c r="C966" s="2"/>
      <c r="E966" s="2"/>
      <c r="I966" s="54"/>
      <c r="J966" s="2"/>
    </row>
    <row r="967" spans="1:10" ht="13.5" customHeight="1" x14ac:dyDescent="0.25">
      <c r="A967" s="2"/>
      <c r="C967" s="2"/>
      <c r="E967" s="2"/>
      <c r="I967" s="54"/>
      <c r="J967" s="2"/>
    </row>
    <row r="968" spans="1:10" ht="13.5" customHeight="1" x14ac:dyDescent="0.25">
      <c r="A968" s="2"/>
      <c r="C968" s="2"/>
      <c r="E968" s="2"/>
      <c r="I968" s="54"/>
      <c r="J968" s="2"/>
    </row>
    <row r="969" spans="1:10" ht="13.5" customHeight="1" x14ac:dyDescent="0.25">
      <c r="A969" s="2"/>
      <c r="C969" s="2"/>
      <c r="E969" s="2"/>
      <c r="I969" s="54"/>
      <c r="J969" s="2"/>
    </row>
    <row r="970" spans="1:10" ht="13.5" customHeight="1" x14ac:dyDescent="0.25">
      <c r="A970" s="2"/>
      <c r="C970" s="2"/>
      <c r="E970" s="2"/>
      <c r="I970" s="54"/>
      <c r="J970" s="2"/>
    </row>
    <row r="971" spans="1:10" ht="13.5" customHeight="1" x14ac:dyDescent="0.25">
      <c r="A971" s="2"/>
      <c r="C971" s="2"/>
      <c r="E971" s="2"/>
      <c r="I971" s="54"/>
      <c r="J971" s="2"/>
    </row>
    <row r="972" spans="1:10" ht="13.5" customHeight="1" x14ac:dyDescent="0.25">
      <c r="A972" s="2"/>
      <c r="C972" s="2"/>
      <c r="E972" s="2"/>
      <c r="I972" s="54"/>
      <c r="J972" s="2"/>
    </row>
    <row r="973" spans="1:10" ht="13.5" customHeight="1" x14ac:dyDescent="0.25">
      <c r="A973" s="2"/>
      <c r="C973" s="2"/>
      <c r="E973" s="2"/>
      <c r="I973" s="54"/>
      <c r="J973" s="2"/>
    </row>
    <row r="974" spans="1:10" ht="13.5" customHeight="1" x14ac:dyDescent="0.25">
      <c r="A974" s="2"/>
      <c r="C974" s="2"/>
      <c r="E974" s="2"/>
      <c r="I974" s="54"/>
      <c r="J974" s="2"/>
    </row>
    <row r="975" spans="1:10" ht="13.5" customHeight="1" x14ac:dyDescent="0.25">
      <c r="A975" s="2"/>
      <c r="C975" s="2"/>
      <c r="E975" s="2"/>
      <c r="I975" s="54"/>
      <c r="J975" s="2"/>
    </row>
    <row r="976" spans="1:10" ht="13.5" customHeight="1" x14ac:dyDescent="0.25">
      <c r="A976" s="2"/>
      <c r="C976" s="2"/>
      <c r="E976" s="2"/>
      <c r="I976" s="54"/>
      <c r="J976" s="2"/>
    </row>
    <row r="977" spans="1:10" ht="13.5" customHeight="1" x14ac:dyDescent="0.25">
      <c r="A977" s="2"/>
      <c r="C977" s="2"/>
      <c r="E977" s="2"/>
      <c r="I977" s="54"/>
      <c r="J977" s="2"/>
    </row>
    <row r="978" spans="1:10" ht="13.5" customHeight="1" x14ac:dyDescent="0.25">
      <c r="A978" s="2"/>
      <c r="C978" s="2"/>
      <c r="E978" s="2"/>
      <c r="I978" s="54"/>
      <c r="J978" s="2"/>
    </row>
    <row r="979" spans="1:10" ht="13.5" customHeight="1" x14ac:dyDescent="0.25">
      <c r="A979" s="2"/>
      <c r="C979" s="2"/>
      <c r="E979" s="2"/>
      <c r="I979" s="54"/>
      <c r="J979" s="2"/>
    </row>
    <row r="980" spans="1:10" ht="13.5" customHeight="1" x14ac:dyDescent="0.25">
      <c r="A980" s="2"/>
      <c r="C980" s="2"/>
      <c r="E980" s="2"/>
      <c r="I980" s="54"/>
      <c r="J980" s="2"/>
    </row>
    <row r="981" spans="1:10" ht="13.5" customHeight="1" x14ac:dyDescent="0.25">
      <c r="A981" s="2"/>
      <c r="C981" s="2"/>
      <c r="E981" s="2"/>
      <c r="I981" s="54"/>
      <c r="J981" s="2"/>
    </row>
    <row r="982" spans="1:10" ht="13.5" customHeight="1" x14ac:dyDescent="0.25">
      <c r="A982" s="2"/>
      <c r="C982" s="2"/>
      <c r="E982" s="2"/>
      <c r="I982" s="54"/>
      <c r="J982" s="2"/>
    </row>
    <row r="983" spans="1:10" ht="13.5" customHeight="1" x14ac:dyDescent="0.25">
      <c r="A983" s="2"/>
      <c r="C983" s="2"/>
      <c r="E983" s="2"/>
      <c r="I983" s="54"/>
      <c r="J983" s="2"/>
    </row>
    <row r="984" spans="1:10" ht="13.5" customHeight="1" x14ac:dyDescent="0.25">
      <c r="A984" s="2"/>
      <c r="C984" s="2"/>
      <c r="E984" s="2"/>
      <c r="I984" s="54"/>
      <c r="J984" s="2"/>
    </row>
    <row r="985" spans="1:10" ht="13.5" customHeight="1" x14ac:dyDescent="0.25">
      <c r="A985" s="2"/>
      <c r="C985" s="2"/>
      <c r="E985" s="2"/>
      <c r="I985" s="54"/>
      <c r="J985" s="2"/>
    </row>
    <row r="986" spans="1:10" ht="13.5" customHeight="1" x14ac:dyDescent="0.25">
      <c r="A986" s="2"/>
      <c r="C986" s="2"/>
      <c r="E986" s="2"/>
      <c r="I986" s="54"/>
      <c r="J986" s="2"/>
    </row>
    <row r="987" spans="1:10" ht="13.5" customHeight="1" x14ac:dyDescent="0.25">
      <c r="A987" s="2"/>
      <c r="C987" s="2"/>
      <c r="E987" s="2"/>
      <c r="I987" s="54"/>
      <c r="J987" s="2"/>
    </row>
    <row r="988" spans="1:10" ht="13.5" customHeight="1" x14ac:dyDescent="0.25">
      <c r="A988" s="2"/>
      <c r="C988" s="2"/>
      <c r="E988" s="2"/>
      <c r="I988" s="54"/>
      <c r="J988" s="2"/>
    </row>
    <row r="989" spans="1:10" ht="13.5" customHeight="1" x14ac:dyDescent="0.25">
      <c r="A989" s="2"/>
      <c r="C989" s="2"/>
      <c r="E989" s="2"/>
      <c r="I989" s="54"/>
      <c r="J989" s="2"/>
    </row>
    <row r="990" spans="1:10" ht="13.5" customHeight="1" x14ac:dyDescent="0.25">
      <c r="A990" s="2"/>
      <c r="C990" s="2"/>
      <c r="E990" s="2"/>
      <c r="I990" s="54"/>
      <c r="J990" s="2"/>
    </row>
    <row r="991" spans="1:10" ht="13.5" customHeight="1" x14ac:dyDescent="0.25">
      <c r="A991" s="2"/>
      <c r="C991" s="2"/>
      <c r="E991" s="2"/>
      <c r="I991" s="54"/>
      <c r="J991" s="2"/>
    </row>
    <row r="992" spans="1:10" ht="13.5" customHeight="1" x14ac:dyDescent="0.25">
      <c r="A992" s="2"/>
      <c r="C992" s="2"/>
      <c r="E992" s="2"/>
      <c r="I992" s="54"/>
      <c r="J992" s="2"/>
    </row>
    <row r="993" spans="1:10" ht="13.5" customHeight="1" x14ac:dyDescent="0.25">
      <c r="A993" s="2"/>
      <c r="C993" s="2"/>
      <c r="E993" s="2"/>
      <c r="I993" s="54"/>
      <c r="J993" s="2"/>
    </row>
    <row r="994" spans="1:10" ht="13.5" customHeight="1" x14ac:dyDescent="0.25">
      <c r="A994" s="2"/>
      <c r="C994" s="2"/>
      <c r="E994" s="2"/>
      <c r="I994" s="54"/>
      <c r="J994" s="2"/>
    </row>
    <row r="995" spans="1:10" ht="13.5" customHeight="1" x14ac:dyDescent="0.25">
      <c r="A995" s="2"/>
      <c r="C995" s="2"/>
      <c r="E995" s="2"/>
      <c r="I995" s="54"/>
      <c r="J995" s="2"/>
    </row>
    <row r="996" spans="1:10" ht="13.5" customHeight="1" x14ac:dyDescent="0.25">
      <c r="A996" s="2"/>
      <c r="C996" s="2"/>
      <c r="E996" s="2"/>
      <c r="I996" s="54"/>
      <c r="J996" s="2"/>
    </row>
    <row r="997" spans="1:10" ht="13.5" customHeight="1" x14ac:dyDescent="0.25">
      <c r="A997" s="2"/>
      <c r="C997" s="2"/>
      <c r="E997" s="2"/>
      <c r="I997" s="54"/>
      <c r="J997" s="2"/>
    </row>
    <row r="998" spans="1:10" ht="13.5" customHeight="1" x14ac:dyDescent="0.25">
      <c r="A998" s="2"/>
      <c r="C998" s="2"/>
      <c r="E998" s="2"/>
      <c r="I998" s="54"/>
      <c r="J998" s="2"/>
    </row>
    <row r="999" spans="1:10" ht="13.5" customHeight="1" x14ac:dyDescent="0.25">
      <c r="A999" s="2"/>
      <c r="C999" s="2"/>
      <c r="E999" s="2"/>
      <c r="I999" s="54"/>
      <c r="J999" s="2"/>
    </row>
    <row r="1000" spans="1:10" ht="13.5" customHeight="1" x14ac:dyDescent="0.25">
      <c r="A1000" s="2"/>
      <c r="C1000" s="2"/>
      <c r="E1000" s="2"/>
      <c r="I1000" s="54"/>
      <c r="J1000" s="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topLeftCell="A3" zoomScale="115" zoomScaleNormal="115" workbookViewId="0">
      <selection activeCell="T18" sqref="T18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000"/>
  <sheetViews>
    <sheetView zoomScale="70" zoomScaleNormal="70" workbookViewId="0">
      <pane ySplit="1" topLeftCell="A26" activePane="bottomLeft" state="frozen"/>
      <selection pane="bottomLeft" activeCell="E70" sqref="E70"/>
    </sheetView>
  </sheetViews>
  <sheetFormatPr defaultColWidth="12.42578125" defaultRowHeight="15" customHeight="1" x14ac:dyDescent="0.25"/>
  <cols>
    <col min="1" max="1" width="13.140625" customWidth="1"/>
    <col min="2" max="2" width="8.140625" customWidth="1"/>
    <col min="3" max="3" width="9.140625" customWidth="1"/>
    <col min="4" max="4" width="8.85546875" customWidth="1"/>
    <col min="5" max="5" width="9.42578125" customWidth="1"/>
    <col min="6" max="6" width="15.42578125" customWidth="1"/>
    <col min="7" max="7" width="7.7109375" customWidth="1"/>
    <col min="8" max="8" width="9.7109375" bestFit="1" customWidth="1"/>
    <col min="9" max="26" width="7.7109375" customWidth="1"/>
  </cols>
  <sheetData>
    <row r="1" spans="1:8" ht="13.5" customHeight="1" x14ac:dyDescent="0.25">
      <c r="A1" s="1" t="s">
        <v>176</v>
      </c>
      <c r="B1" s="2" t="s">
        <v>48</v>
      </c>
      <c r="C1" s="2" t="s">
        <v>50</v>
      </c>
      <c r="D1" s="2" t="s">
        <v>49</v>
      </c>
      <c r="E1" s="2" t="s">
        <v>51</v>
      </c>
      <c r="F1" s="2" t="s">
        <v>165</v>
      </c>
      <c r="H1" s="2"/>
    </row>
    <row r="2" spans="1:8" ht="13.5" customHeight="1" x14ac:dyDescent="0.25">
      <c r="A2" s="51" t="s">
        <v>53</v>
      </c>
      <c r="B2" s="17">
        <v>5.7000000000000002E-2</v>
      </c>
      <c r="C2" s="55"/>
      <c r="D2" s="55"/>
      <c r="E2" s="45"/>
      <c r="F2" s="56"/>
      <c r="H2" s="24">
        <f>DATE(LEFT(A2,4),1,1)</f>
        <v>37257</v>
      </c>
    </row>
    <row r="3" spans="1:8" ht="13.5" customHeight="1" x14ac:dyDescent="0.25">
      <c r="A3" s="51" t="s">
        <v>54</v>
      </c>
      <c r="B3" s="17">
        <v>5.8000000000000003E-2</v>
      </c>
      <c r="C3" s="55"/>
      <c r="D3" s="55"/>
      <c r="E3" s="45"/>
      <c r="F3" s="56"/>
      <c r="H3" s="24">
        <f>DATE(LEFT(A3,4),4,1)</f>
        <v>37347</v>
      </c>
    </row>
    <row r="4" spans="1:8" ht="13.5" customHeight="1" x14ac:dyDescent="0.25">
      <c r="A4" s="51" t="s">
        <v>55</v>
      </c>
      <c r="B4" s="17">
        <v>5.7000000000000002E-2</v>
      </c>
      <c r="C4" s="55"/>
      <c r="D4" s="55"/>
      <c r="E4" s="45"/>
      <c r="F4" s="56"/>
      <c r="H4" s="24">
        <f>DATE(LEFT(A4,4),7,1)</f>
        <v>37438</v>
      </c>
    </row>
    <row r="5" spans="1:8" ht="13.5" customHeight="1" x14ac:dyDescent="0.25">
      <c r="A5" s="51" t="s">
        <v>56</v>
      </c>
      <c r="B5" s="17">
        <v>5.8999999999999997E-2</v>
      </c>
      <c r="C5" s="55"/>
      <c r="D5" s="55"/>
      <c r="E5" s="45"/>
      <c r="F5" s="56"/>
      <c r="H5" s="24">
        <f>DATE(LEFT(A5,4),10,1)</f>
        <v>37530</v>
      </c>
    </row>
    <row r="6" spans="1:8" ht="13.5" customHeight="1" x14ac:dyDescent="0.25">
      <c r="A6" s="51" t="s">
        <v>57</v>
      </c>
      <c r="B6" s="17">
        <v>5.8999999999999997E-2</v>
      </c>
      <c r="C6" s="55"/>
      <c r="D6" s="55"/>
      <c r="E6" s="45"/>
      <c r="F6" s="56"/>
      <c r="H6" s="24">
        <f>DATE(LEFT(A6,4),1,1)</f>
        <v>37622</v>
      </c>
    </row>
    <row r="7" spans="1:8" ht="13.5" customHeight="1" x14ac:dyDescent="0.25">
      <c r="A7" s="51" t="s">
        <v>58</v>
      </c>
      <c r="B7" s="17">
        <v>6.0999999999999999E-2</v>
      </c>
      <c r="C7" s="55"/>
      <c r="D7" s="55"/>
      <c r="E7" s="45"/>
      <c r="F7" s="56"/>
      <c r="G7" s="27"/>
      <c r="H7" s="24">
        <f>DATE(LEFT(A7,4),4,1)</f>
        <v>37712</v>
      </c>
    </row>
    <row r="8" spans="1:8" ht="13.5" customHeight="1" x14ac:dyDescent="0.25">
      <c r="A8" s="51" t="s">
        <v>59</v>
      </c>
      <c r="B8" s="17">
        <v>6.0999999999999999E-2</v>
      </c>
      <c r="C8" s="55"/>
      <c r="D8" s="55"/>
      <c r="E8" s="45"/>
      <c r="F8" s="56"/>
      <c r="H8" s="24">
        <f>DATE(LEFT(A8,4),7,1)</f>
        <v>37803</v>
      </c>
    </row>
    <row r="9" spans="1:8" ht="13.5" customHeight="1" x14ac:dyDescent="0.25">
      <c r="A9" s="51" t="s">
        <v>60</v>
      </c>
      <c r="B9" s="17">
        <v>5.8000000000000003E-2</v>
      </c>
      <c r="C9" s="55"/>
      <c r="D9" s="55"/>
      <c r="E9" s="45"/>
      <c r="F9" s="56"/>
      <c r="H9" s="24">
        <f>DATE(LEFT(A9,4),10,1)</f>
        <v>37895</v>
      </c>
    </row>
    <row r="10" spans="1:8" ht="13.5" customHeight="1" x14ac:dyDescent="0.25">
      <c r="A10" s="51" t="s">
        <v>61</v>
      </c>
      <c r="B10" s="17">
        <v>5.7000000000000002E-2</v>
      </c>
      <c r="C10" s="55"/>
      <c r="D10" s="55"/>
      <c r="E10" s="45"/>
      <c r="F10" s="56"/>
      <c r="H10" s="24">
        <f>DATE(LEFT(A10,4),1,1)</f>
        <v>37987</v>
      </c>
    </row>
    <row r="11" spans="1:8" ht="13.5" customHeight="1" x14ac:dyDescent="0.25">
      <c r="A11" s="51" t="s">
        <v>62</v>
      </c>
      <c r="B11" s="17">
        <v>5.6000000000000001E-2</v>
      </c>
      <c r="C11" s="55"/>
      <c r="D11" s="55"/>
      <c r="E11" s="45"/>
      <c r="F11" s="56"/>
      <c r="H11" s="24">
        <f>DATE(LEFT(A11,4),4,1)</f>
        <v>38078</v>
      </c>
    </row>
    <row r="12" spans="1:8" ht="13.5" customHeight="1" x14ac:dyDescent="0.25">
      <c r="A12" s="51" t="s">
        <v>63</v>
      </c>
      <c r="B12" s="17">
        <v>5.3999999999999999E-2</v>
      </c>
      <c r="C12" s="55"/>
      <c r="D12" s="55"/>
      <c r="E12" s="45"/>
      <c r="F12" s="56"/>
      <c r="H12" s="24">
        <f>DATE(LEFT(A12,4),7,1)</f>
        <v>38169</v>
      </c>
    </row>
    <row r="13" spans="1:8" ht="13.5" customHeight="1" x14ac:dyDescent="0.25">
      <c r="A13" s="51" t="s">
        <v>64</v>
      </c>
      <c r="B13" s="17">
        <v>5.3999999999999999E-2</v>
      </c>
      <c r="C13" s="55"/>
      <c r="D13" s="55"/>
      <c r="E13" s="45"/>
      <c r="F13" s="56"/>
      <c r="H13" s="24">
        <f>DATE(LEFT(A13,4),10,1)</f>
        <v>38261</v>
      </c>
    </row>
    <row r="14" spans="1:8" ht="13.5" customHeight="1" x14ac:dyDescent="0.25">
      <c r="A14" s="51" t="s">
        <v>65</v>
      </c>
      <c r="B14" s="17">
        <v>5.2999999999999999E-2</v>
      </c>
      <c r="C14" s="55"/>
      <c r="D14" s="55"/>
      <c r="E14" s="45"/>
      <c r="F14" s="56"/>
      <c r="H14" s="24">
        <f>DATE(LEFT(A14,4),1,1)</f>
        <v>38353</v>
      </c>
    </row>
    <row r="15" spans="1:8" ht="13.5" customHeight="1" x14ac:dyDescent="0.25">
      <c r="A15" s="51" t="s">
        <v>66</v>
      </c>
      <c r="B15" s="17">
        <v>5.0999999999999997E-2</v>
      </c>
      <c r="C15" s="55"/>
      <c r="D15" s="55"/>
      <c r="E15" s="45"/>
      <c r="F15" s="56"/>
      <c r="H15" s="24">
        <f>DATE(LEFT(A15,4),4,1)</f>
        <v>38443</v>
      </c>
    </row>
    <row r="16" spans="1:8" ht="13.5" customHeight="1" x14ac:dyDescent="0.25">
      <c r="A16" s="51" t="s">
        <v>67</v>
      </c>
      <c r="B16" s="17">
        <v>0.05</v>
      </c>
      <c r="C16" s="55"/>
      <c r="D16" s="57"/>
      <c r="E16" s="45"/>
      <c r="F16" s="56"/>
      <c r="H16" s="24">
        <f>DATE(LEFT(A16,4),7,1)</f>
        <v>38534</v>
      </c>
    </row>
    <row r="17" spans="1:8" ht="13.5" customHeight="1" x14ac:dyDescent="0.25">
      <c r="A17" s="51" t="s">
        <v>68</v>
      </c>
      <c r="B17" s="17">
        <v>0.05</v>
      </c>
      <c r="C17" s="55"/>
      <c r="D17" s="55"/>
      <c r="E17" s="45"/>
      <c r="F17" s="56"/>
      <c r="H17" s="24">
        <f>DATE(LEFT(A17,4),10,1)</f>
        <v>38626</v>
      </c>
    </row>
    <row r="18" spans="1:8" ht="13.5" customHeight="1" x14ac:dyDescent="0.25">
      <c r="A18" s="51" t="s">
        <v>69</v>
      </c>
      <c r="B18" s="17">
        <v>4.7E-2</v>
      </c>
      <c r="C18" s="55"/>
      <c r="D18" s="55"/>
      <c r="E18" s="45"/>
      <c r="F18" s="56"/>
      <c r="H18" s="24">
        <f>DATE(LEFT(A18,4),1,1)</f>
        <v>38718</v>
      </c>
    </row>
    <row r="19" spans="1:8" ht="13.5" customHeight="1" x14ac:dyDescent="0.25">
      <c r="A19" s="51" t="s">
        <v>70</v>
      </c>
      <c r="B19" s="17">
        <v>4.5999999999999999E-2</v>
      </c>
      <c r="C19" s="55"/>
      <c r="D19" s="55"/>
      <c r="E19" s="45"/>
      <c r="F19" s="56"/>
      <c r="H19" s="24">
        <f>DATE(LEFT(A19,4),4,1)</f>
        <v>38808</v>
      </c>
    </row>
    <row r="20" spans="1:8" ht="13.5" customHeight="1" x14ac:dyDescent="0.25">
      <c r="A20" s="51" t="s">
        <v>71</v>
      </c>
      <c r="B20" s="17">
        <v>4.5999999999999999E-2</v>
      </c>
      <c r="C20" s="55"/>
      <c r="D20" s="55"/>
      <c r="E20" s="45"/>
      <c r="F20" s="56"/>
      <c r="H20" s="24">
        <f>DATE(LEFT(A20,4),7,1)</f>
        <v>38899</v>
      </c>
    </row>
    <row r="21" spans="1:8" ht="13.5" customHeight="1" x14ac:dyDescent="0.25">
      <c r="A21" s="51" t="s">
        <v>72</v>
      </c>
      <c r="B21" s="17">
        <v>4.3999999999999997E-2</v>
      </c>
      <c r="C21" s="55"/>
      <c r="D21" s="55"/>
      <c r="E21" s="45"/>
      <c r="F21" s="56"/>
      <c r="H21" s="24">
        <f>DATE(LEFT(A21,4),10,1)</f>
        <v>38991</v>
      </c>
    </row>
    <row r="22" spans="1:8" ht="13.5" customHeight="1" x14ac:dyDescent="0.25">
      <c r="A22" s="51" t="s">
        <v>73</v>
      </c>
      <c r="B22" s="17">
        <v>4.4999999999999998E-2</v>
      </c>
      <c r="C22" s="55"/>
      <c r="D22" s="55"/>
      <c r="E22" s="45"/>
      <c r="F22" s="56"/>
      <c r="H22" s="24">
        <f>DATE(LEFT(A22,4),1,1)</f>
        <v>39083</v>
      </c>
    </row>
    <row r="23" spans="1:8" ht="13.5" customHeight="1" x14ac:dyDescent="0.25">
      <c r="A23" s="51" t="s">
        <v>74</v>
      </c>
      <c r="B23" s="17">
        <v>4.4999999999999998E-2</v>
      </c>
      <c r="C23" s="55"/>
      <c r="D23" s="55"/>
      <c r="E23" s="45"/>
      <c r="F23" s="56"/>
      <c r="H23" s="24">
        <f>DATE(LEFT(A23,4),4,1)</f>
        <v>39173</v>
      </c>
    </row>
    <row r="24" spans="1:8" ht="13.5" customHeight="1" x14ac:dyDescent="0.25">
      <c r="A24" s="51" t="s">
        <v>75</v>
      </c>
      <c r="B24" s="17">
        <v>4.7E-2</v>
      </c>
      <c r="C24" s="55"/>
      <c r="D24" s="55"/>
      <c r="E24" s="45"/>
      <c r="F24" s="56"/>
      <c r="H24" s="24">
        <f>DATE(LEFT(A24,4),7,1)</f>
        <v>39264</v>
      </c>
    </row>
    <row r="25" spans="1:8" ht="13.5" customHeight="1" x14ac:dyDescent="0.25">
      <c r="A25" s="51" t="s">
        <v>76</v>
      </c>
      <c r="B25" s="17">
        <v>4.8000000000000001E-2</v>
      </c>
      <c r="C25" s="55"/>
      <c r="D25" s="55"/>
      <c r="E25" s="45"/>
      <c r="F25" s="56"/>
      <c r="H25" s="24">
        <f>DATE(LEFT(A25,4),10,1)</f>
        <v>39356</v>
      </c>
    </row>
    <row r="26" spans="1:8" ht="13.5" customHeight="1" x14ac:dyDescent="0.25">
      <c r="A26" s="51" t="s">
        <v>77</v>
      </c>
      <c r="B26" s="17">
        <v>0.05</v>
      </c>
      <c r="C26" s="55"/>
      <c r="D26" s="55"/>
      <c r="E26" s="45"/>
      <c r="F26" s="56"/>
      <c r="H26" s="24">
        <f>DATE(LEFT(A26,4),1,1)</f>
        <v>39448</v>
      </c>
    </row>
    <row r="27" spans="1:8" ht="13.5" customHeight="1" x14ac:dyDescent="0.25">
      <c r="A27" s="51" t="s">
        <v>78</v>
      </c>
      <c r="B27" s="17">
        <v>5.2999999999999999E-2</v>
      </c>
      <c r="C27" s="55"/>
      <c r="D27" s="55"/>
      <c r="E27" s="45"/>
      <c r="F27" s="56"/>
      <c r="H27" s="24">
        <f>DATE(LEFT(A27,4),4,1)</f>
        <v>39539</v>
      </c>
    </row>
    <row r="28" spans="1:8" ht="13.5" customHeight="1" x14ac:dyDescent="0.25">
      <c r="A28" s="51" t="s">
        <v>79</v>
      </c>
      <c r="B28" s="17">
        <v>0.06</v>
      </c>
      <c r="C28" s="55"/>
      <c r="D28" s="55"/>
      <c r="E28" s="45"/>
      <c r="F28" s="56"/>
      <c r="H28" s="24">
        <f>DATE(LEFT(A28,4),7,1)</f>
        <v>39630</v>
      </c>
    </row>
    <row r="29" spans="1:8" ht="13.5" customHeight="1" x14ac:dyDescent="0.25">
      <c r="A29" s="51" t="s">
        <v>80</v>
      </c>
      <c r="B29" s="17">
        <v>6.9000000000000006E-2</v>
      </c>
      <c r="C29" s="55"/>
      <c r="D29" s="55"/>
      <c r="E29" s="45"/>
      <c r="F29" s="56"/>
      <c r="H29" s="24">
        <f>DATE(LEFT(A29,4),10,1)</f>
        <v>39722</v>
      </c>
    </row>
    <row r="30" spans="1:8" ht="13.5" customHeight="1" x14ac:dyDescent="0.25">
      <c r="A30" s="51" t="s">
        <v>81</v>
      </c>
      <c r="B30" s="17">
        <v>8.3000000000000004E-2</v>
      </c>
      <c r="C30" s="55"/>
      <c r="D30" s="55"/>
      <c r="E30" s="45"/>
      <c r="F30" s="56">
        <f>AVERAGE($B$30:$B$61)</f>
        <v>7.4468749999999986E-2</v>
      </c>
      <c r="H30" s="24">
        <f>DATE(LEFT(A30,4),1,1)</f>
        <v>39814</v>
      </c>
    </row>
    <row r="31" spans="1:8" ht="13.5" customHeight="1" x14ac:dyDescent="0.25">
      <c r="A31" s="51" t="s">
        <v>82</v>
      </c>
      <c r="B31" s="17">
        <v>9.2999999999999999E-2</v>
      </c>
      <c r="C31" s="55"/>
      <c r="D31" s="55"/>
      <c r="E31" s="45"/>
      <c r="F31" s="56">
        <f t="shared" ref="F31:F61" si="0">AVERAGE($B$30:$B$61)</f>
        <v>7.4468749999999986E-2</v>
      </c>
      <c r="H31" s="24">
        <f>DATE(LEFT(A31,4),4,1)</f>
        <v>39904</v>
      </c>
    </row>
    <row r="32" spans="1:8" ht="13.5" customHeight="1" x14ac:dyDescent="0.25">
      <c r="A32" s="51" t="s">
        <v>83</v>
      </c>
      <c r="B32" s="17">
        <v>9.6000000000000002E-2</v>
      </c>
      <c r="C32" s="55"/>
      <c r="D32" s="55"/>
      <c r="E32" s="45"/>
      <c r="F32" s="56">
        <f t="shared" si="0"/>
        <v>7.4468749999999986E-2</v>
      </c>
      <c r="H32" s="24">
        <f>DATE(LEFT(A32,4),7,1)</f>
        <v>39995</v>
      </c>
    </row>
    <row r="33" spans="1:8" ht="13.5" customHeight="1" x14ac:dyDescent="0.25">
      <c r="A33" s="51" t="s">
        <v>84</v>
      </c>
      <c r="B33" s="17">
        <v>9.9000000000000005E-2</v>
      </c>
      <c r="C33" s="55"/>
      <c r="D33" s="55"/>
      <c r="E33" s="45"/>
      <c r="F33" s="56">
        <f t="shared" si="0"/>
        <v>7.4468749999999986E-2</v>
      </c>
      <c r="H33" s="24">
        <f>DATE(LEFT(A33,4),10,1)</f>
        <v>40087</v>
      </c>
    </row>
    <row r="34" spans="1:8" ht="13.5" customHeight="1" x14ac:dyDescent="0.25">
      <c r="A34" s="51" t="s">
        <v>85</v>
      </c>
      <c r="B34" s="17">
        <v>9.8000000000000004E-2</v>
      </c>
      <c r="C34" s="55"/>
      <c r="D34" s="55"/>
      <c r="E34" s="45"/>
      <c r="F34" s="56">
        <f t="shared" si="0"/>
        <v>7.4468749999999986E-2</v>
      </c>
      <c r="H34" s="24">
        <f>DATE(LEFT(A34,4),1,1)</f>
        <v>40179</v>
      </c>
    </row>
    <row r="35" spans="1:8" ht="13.5" customHeight="1" x14ac:dyDescent="0.25">
      <c r="A35" s="51" t="s">
        <v>86</v>
      </c>
      <c r="B35" s="17">
        <v>9.6000000000000002E-2</v>
      </c>
      <c r="C35" s="55"/>
      <c r="D35" s="55"/>
      <c r="E35" s="45"/>
      <c r="F35" s="56">
        <f t="shared" si="0"/>
        <v>7.4468749999999986E-2</v>
      </c>
      <c r="H35" s="24">
        <f>DATE(LEFT(A35,4),4,1)</f>
        <v>40269</v>
      </c>
    </row>
    <row r="36" spans="1:8" ht="13.5" customHeight="1" x14ac:dyDescent="0.25">
      <c r="A36" s="51" t="s">
        <v>87</v>
      </c>
      <c r="B36" s="17">
        <v>9.5000000000000001E-2</v>
      </c>
      <c r="C36" s="55"/>
      <c r="D36" s="55"/>
      <c r="E36" s="45"/>
      <c r="F36" s="56">
        <f t="shared" si="0"/>
        <v>7.4468749999999986E-2</v>
      </c>
      <c r="H36" s="24">
        <f>DATE(LEFT(A36,4),7,1)</f>
        <v>40360</v>
      </c>
    </row>
    <row r="37" spans="1:8" ht="13.5" customHeight="1" x14ac:dyDescent="0.25">
      <c r="A37" s="51" t="s">
        <v>88</v>
      </c>
      <c r="B37" s="17">
        <v>9.5000000000000001E-2</v>
      </c>
      <c r="C37" s="55"/>
      <c r="D37" s="55"/>
      <c r="E37" s="45"/>
      <c r="F37" s="56">
        <f t="shared" si="0"/>
        <v>7.4468749999999986E-2</v>
      </c>
      <c r="H37" s="24">
        <f>DATE(LEFT(A37,4),10,1)</f>
        <v>40452</v>
      </c>
    </row>
    <row r="38" spans="1:8" ht="13.5" customHeight="1" x14ac:dyDescent="0.25">
      <c r="A38" s="51" t="s">
        <v>89</v>
      </c>
      <c r="B38" s="17">
        <v>0.09</v>
      </c>
      <c r="C38" s="55"/>
      <c r="D38" s="55"/>
      <c r="E38" s="45"/>
      <c r="F38" s="56">
        <f t="shared" si="0"/>
        <v>7.4468749999999986E-2</v>
      </c>
      <c r="H38" s="24">
        <f>DATE(LEFT(A38,4),1,1)</f>
        <v>40544</v>
      </c>
    </row>
    <row r="39" spans="1:8" ht="13.5" customHeight="1" x14ac:dyDescent="0.25">
      <c r="A39" s="51" t="s">
        <v>90</v>
      </c>
      <c r="B39" s="17">
        <v>0.09</v>
      </c>
      <c r="C39" s="55"/>
      <c r="D39" s="55"/>
      <c r="E39" s="45"/>
      <c r="F39" s="56">
        <f t="shared" si="0"/>
        <v>7.4468749999999986E-2</v>
      </c>
      <c r="H39" s="24">
        <f>DATE(LEFT(A39,4),4,1)</f>
        <v>40634</v>
      </c>
    </row>
    <row r="40" spans="1:8" ht="13.5" customHeight="1" x14ac:dyDescent="0.25">
      <c r="A40" s="51" t="s">
        <v>91</v>
      </c>
      <c r="B40" s="17">
        <v>0.09</v>
      </c>
      <c r="C40" s="55"/>
      <c r="D40" s="55"/>
      <c r="E40" s="45"/>
      <c r="F40" s="56">
        <f t="shared" si="0"/>
        <v>7.4468749999999986E-2</v>
      </c>
      <c r="H40" s="24">
        <f>DATE(LEFT(A40,4),7,1)</f>
        <v>40725</v>
      </c>
    </row>
    <row r="41" spans="1:8" ht="13.5" customHeight="1" x14ac:dyDescent="0.25">
      <c r="A41" s="51" t="s">
        <v>92</v>
      </c>
      <c r="B41" s="17">
        <v>8.6999999999999994E-2</v>
      </c>
      <c r="C41" s="55"/>
      <c r="D41" s="55"/>
      <c r="E41" s="45"/>
      <c r="F41" s="56">
        <f t="shared" si="0"/>
        <v>7.4468749999999986E-2</v>
      </c>
      <c r="H41" s="24">
        <f>DATE(LEFT(A41,4),10,1)</f>
        <v>40817</v>
      </c>
    </row>
    <row r="42" spans="1:8" ht="13.5" customHeight="1" x14ac:dyDescent="0.25">
      <c r="A42" s="51" t="s">
        <v>93</v>
      </c>
      <c r="B42" s="17">
        <v>8.3000000000000004E-2</v>
      </c>
      <c r="C42" s="55"/>
      <c r="D42" s="55"/>
      <c r="E42" s="45"/>
      <c r="F42" s="56">
        <f t="shared" si="0"/>
        <v>7.4468749999999986E-2</v>
      </c>
      <c r="H42" s="24">
        <f>DATE(LEFT(A42,4),1,1)</f>
        <v>40909</v>
      </c>
    </row>
    <row r="43" spans="1:8" ht="13.5" customHeight="1" x14ac:dyDescent="0.25">
      <c r="A43" s="51" t="s">
        <v>94</v>
      </c>
      <c r="B43" s="17">
        <v>8.2000000000000003E-2</v>
      </c>
      <c r="C43" s="17"/>
      <c r="D43" s="17"/>
      <c r="E43" s="45"/>
      <c r="F43" s="56">
        <f t="shared" si="0"/>
        <v>7.4468749999999986E-2</v>
      </c>
      <c r="H43" s="24">
        <f>DATE(LEFT(A43,4),4,1)</f>
        <v>41000</v>
      </c>
    </row>
    <row r="44" spans="1:8" ht="13.5" customHeight="1" x14ac:dyDescent="0.25">
      <c r="A44" s="51" t="s">
        <v>95</v>
      </c>
      <c r="B44" s="17">
        <v>0.08</v>
      </c>
      <c r="C44" s="17"/>
      <c r="D44" s="17"/>
      <c r="E44" s="45"/>
      <c r="F44" s="56">
        <f t="shared" si="0"/>
        <v>7.4468749999999986E-2</v>
      </c>
      <c r="H44" s="24">
        <f>DATE(LEFT(A44,4),7,1)</f>
        <v>41091</v>
      </c>
    </row>
    <row r="45" spans="1:8" ht="13.5" customHeight="1" x14ac:dyDescent="0.25">
      <c r="A45" s="51" t="s">
        <v>96</v>
      </c>
      <c r="B45" s="17">
        <v>7.8E-2</v>
      </c>
      <c r="C45" s="17"/>
      <c r="D45" s="17"/>
      <c r="E45" s="45"/>
      <c r="F45" s="56">
        <f t="shared" si="0"/>
        <v>7.4468749999999986E-2</v>
      </c>
      <c r="H45" s="24">
        <f>DATE(LEFT(A45,4),10,1)</f>
        <v>41183</v>
      </c>
    </row>
    <row r="46" spans="1:8" ht="13.5" customHeight="1" x14ac:dyDescent="0.25">
      <c r="A46" s="51" t="s">
        <v>97</v>
      </c>
      <c r="B46" s="17">
        <v>7.6999999999999999E-2</v>
      </c>
      <c r="C46" s="17"/>
      <c r="D46" s="17"/>
      <c r="E46" s="45"/>
      <c r="F46" s="56">
        <f t="shared" si="0"/>
        <v>7.4468749999999986E-2</v>
      </c>
      <c r="H46" s="24">
        <f>DATE(LEFT(A46,4),1,1)</f>
        <v>41275</v>
      </c>
    </row>
    <row r="47" spans="1:8" ht="13.5" customHeight="1" x14ac:dyDescent="0.25">
      <c r="A47" s="51" t="s">
        <v>98</v>
      </c>
      <c r="B47" s="17">
        <v>7.5999999999999998E-2</v>
      </c>
      <c r="C47" s="17"/>
      <c r="D47" s="17"/>
      <c r="E47" s="45"/>
      <c r="F47" s="56">
        <f t="shared" si="0"/>
        <v>7.4468749999999986E-2</v>
      </c>
      <c r="H47" s="24">
        <f>DATE(LEFT(A47,4),4,1)</f>
        <v>41365</v>
      </c>
    </row>
    <row r="48" spans="1:8" ht="13.5" customHeight="1" x14ac:dyDescent="0.25">
      <c r="A48" s="51" t="s">
        <v>99</v>
      </c>
      <c r="B48" s="17">
        <v>7.2999999999999995E-2</v>
      </c>
      <c r="C48" s="17"/>
      <c r="D48" s="17"/>
      <c r="E48" s="45"/>
      <c r="F48" s="56">
        <f t="shared" si="0"/>
        <v>7.4468749999999986E-2</v>
      </c>
      <c r="H48" s="24">
        <f>DATE(LEFT(A48,4),7,1)</f>
        <v>41456</v>
      </c>
    </row>
    <row r="49" spans="1:8" ht="13.5" customHeight="1" x14ac:dyDescent="0.25">
      <c r="A49" s="51" t="s">
        <v>100</v>
      </c>
      <c r="B49" s="17">
        <v>7.0000000000000007E-2</v>
      </c>
      <c r="C49" s="17"/>
      <c r="D49" s="17"/>
      <c r="E49" s="45"/>
      <c r="F49" s="56">
        <f t="shared" si="0"/>
        <v>7.4468749999999986E-2</v>
      </c>
      <c r="H49" s="24">
        <f>DATE(LEFT(A49,4),10,1)</f>
        <v>41548</v>
      </c>
    </row>
    <row r="50" spans="1:8" ht="13.5" customHeight="1" x14ac:dyDescent="0.25">
      <c r="A50" s="51" t="s">
        <v>101</v>
      </c>
      <c r="B50" s="17">
        <v>6.6000000000000003E-2</v>
      </c>
      <c r="C50" s="17"/>
      <c r="D50" s="17"/>
      <c r="E50" s="45"/>
      <c r="F50" s="56">
        <f t="shared" si="0"/>
        <v>7.4468749999999986E-2</v>
      </c>
      <c r="H50" s="24">
        <f>DATE(LEFT(A50,4),1,1)</f>
        <v>41640</v>
      </c>
    </row>
    <row r="51" spans="1:8" ht="13.5" customHeight="1" x14ac:dyDescent="0.25">
      <c r="A51" s="51" t="s">
        <v>102</v>
      </c>
      <c r="B51" s="17">
        <v>6.2E-2</v>
      </c>
      <c r="C51" s="17"/>
      <c r="D51" s="17"/>
      <c r="E51" s="45"/>
      <c r="F51" s="56">
        <f t="shared" si="0"/>
        <v>7.4468749999999986E-2</v>
      </c>
      <c r="H51" s="24">
        <f>DATE(LEFT(A51,4),4,1)</f>
        <v>41730</v>
      </c>
    </row>
    <row r="52" spans="1:8" ht="13.5" customHeight="1" x14ac:dyDescent="0.25">
      <c r="A52" s="51" t="s">
        <v>103</v>
      </c>
      <c r="B52" s="17">
        <v>6.0999999999999999E-2</v>
      </c>
      <c r="C52" s="17"/>
      <c r="D52" s="17"/>
      <c r="E52" s="45"/>
      <c r="F52" s="56">
        <f t="shared" si="0"/>
        <v>7.4468749999999986E-2</v>
      </c>
      <c r="H52" s="24">
        <f>DATE(LEFT(A52,4),7,1)</f>
        <v>41821</v>
      </c>
    </row>
    <row r="53" spans="1:8" ht="13.5" customHeight="1" x14ac:dyDescent="0.25">
      <c r="A53" s="51" t="s">
        <v>104</v>
      </c>
      <c r="B53" s="17">
        <v>5.7000000000000002E-2</v>
      </c>
      <c r="C53" s="17"/>
      <c r="D53" s="17"/>
      <c r="E53" s="45"/>
      <c r="F53" s="56">
        <f t="shared" si="0"/>
        <v>7.4468749999999986E-2</v>
      </c>
      <c r="H53" s="24">
        <f>DATE(LEFT(A53,4),10,1)</f>
        <v>41913</v>
      </c>
    </row>
    <row r="54" spans="1:8" ht="13.5" customHeight="1" x14ac:dyDescent="0.25">
      <c r="A54" s="51" t="s">
        <v>105</v>
      </c>
      <c r="B54" s="17">
        <v>5.6000000000000001E-2</v>
      </c>
      <c r="C54" s="17"/>
      <c r="D54" s="17"/>
      <c r="E54" s="45"/>
      <c r="F54" s="56">
        <f t="shared" si="0"/>
        <v>7.4468749999999986E-2</v>
      </c>
      <c r="H54" s="24">
        <f>DATE(LEFT(A54,4),1,1)</f>
        <v>42005</v>
      </c>
    </row>
    <row r="55" spans="1:8" ht="13.5" customHeight="1" x14ac:dyDescent="0.25">
      <c r="A55" s="51" t="s">
        <v>106</v>
      </c>
      <c r="B55" s="17">
        <v>5.3999999999999999E-2</v>
      </c>
      <c r="C55" s="17"/>
      <c r="D55" s="17"/>
      <c r="E55" s="45"/>
      <c r="F55" s="56">
        <f t="shared" si="0"/>
        <v>7.4468749999999986E-2</v>
      </c>
      <c r="H55" s="24">
        <f>DATE(LEFT(A55,4),4,1)</f>
        <v>42095</v>
      </c>
    </row>
    <row r="56" spans="1:8" ht="13.5" customHeight="1" x14ac:dyDescent="0.25">
      <c r="A56" s="51" t="s">
        <v>107</v>
      </c>
      <c r="B56" s="17">
        <v>5.1999999999999998E-2</v>
      </c>
      <c r="C56" s="17"/>
      <c r="D56" s="17"/>
      <c r="E56" s="17"/>
      <c r="F56" s="56">
        <f t="shared" si="0"/>
        <v>7.4468749999999986E-2</v>
      </c>
      <c r="H56" s="24">
        <f>DATE(LEFT(A56,4),7,1)</f>
        <v>42186</v>
      </c>
    </row>
    <row r="57" spans="1:8" ht="13.5" customHeight="1" x14ac:dyDescent="0.25">
      <c r="A57" s="51" t="s">
        <v>108</v>
      </c>
      <c r="B57" s="17">
        <v>0.05</v>
      </c>
      <c r="C57" s="17"/>
      <c r="D57" s="17"/>
      <c r="E57" s="17"/>
      <c r="F57" s="56">
        <f t="shared" si="0"/>
        <v>7.4468749999999986E-2</v>
      </c>
      <c r="H57" s="24">
        <f>DATE(LEFT(A57,4),10,1)</f>
        <v>42278</v>
      </c>
    </row>
    <row r="58" spans="1:8" ht="13.5" customHeight="1" x14ac:dyDescent="0.25">
      <c r="A58" s="51" t="s">
        <v>109</v>
      </c>
      <c r="B58" s="17">
        <v>4.9000000000000002E-2</v>
      </c>
      <c r="C58" s="17"/>
      <c r="D58" s="17"/>
      <c r="E58" s="17"/>
      <c r="F58" s="56">
        <f t="shared" si="0"/>
        <v>7.4468749999999986E-2</v>
      </c>
      <c r="H58" s="24">
        <f>DATE(LEFT(A58,4),1,1)</f>
        <v>42370</v>
      </c>
    </row>
    <row r="59" spans="1:8" ht="13.5" customHeight="1" x14ac:dyDescent="0.25">
      <c r="A59" s="51" t="s">
        <v>110</v>
      </c>
      <c r="B59" s="17">
        <v>4.9000000000000002E-2</v>
      </c>
      <c r="C59" s="17"/>
      <c r="D59" s="17"/>
      <c r="E59" s="17"/>
      <c r="F59" s="56">
        <f t="shared" si="0"/>
        <v>7.4468749999999986E-2</v>
      </c>
      <c r="H59" s="24">
        <f>DATE(LEFT(A59,4),4,1)</f>
        <v>42461</v>
      </c>
    </row>
    <row r="60" spans="1:8" ht="13.5" customHeight="1" x14ac:dyDescent="0.25">
      <c r="A60" s="51" t="s">
        <v>111</v>
      </c>
      <c r="B60" s="17">
        <v>4.9000000000000002E-2</v>
      </c>
      <c r="C60" s="17"/>
      <c r="D60" s="17"/>
      <c r="E60" s="17"/>
      <c r="F60" s="56">
        <f t="shared" si="0"/>
        <v>7.4468749999999986E-2</v>
      </c>
      <c r="H60" s="24">
        <f>DATE(LEFT(A60,4),7,1)</f>
        <v>42552</v>
      </c>
    </row>
    <row r="61" spans="1:8" ht="13.5" customHeight="1" x14ac:dyDescent="0.25">
      <c r="A61" s="52" t="s">
        <v>112</v>
      </c>
      <c r="B61" s="47">
        <v>4.7E-2</v>
      </c>
      <c r="C61" s="47"/>
      <c r="D61" s="47"/>
      <c r="E61" s="17"/>
      <c r="F61" s="56">
        <f t="shared" si="0"/>
        <v>7.4468749999999986E-2</v>
      </c>
      <c r="H61" s="24">
        <f>DATE(LEFT(A61,4),10,1)</f>
        <v>42644</v>
      </c>
    </row>
    <row r="62" spans="1:8" ht="13.5" customHeight="1" x14ac:dyDescent="0.25">
      <c r="A62" s="51" t="s">
        <v>113</v>
      </c>
      <c r="B62" s="17">
        <v>4.7E-2</v>
      </c>
      <c r="C62" s="17"/>
      <c r="D62" s="17"/>
      <c r="E62" s="17"/>
      <c r="F62" s="45"/>
      <c r="H62" s="24">
        <v>42736</v>
      </c>
    </row>
    <row r="63" spans="1:8" ht="13.5" customHeight="1" x14ac:dyDescent="0.25">
      <c r="A63" s="51" t="s">
        <v>114</v>
      </c>
      <c r="B63" s="17">
        <v>4.3999999999999997E-2</v>
      </c>
      <c r="C63" s="17"/>
      <c r="D63" s="17"/>
      <c r="E63" s="17"/>
      <c r="F63" s="45"/>
      <c r="H63" s="24">
        <v>42826</v>
      </c>
    </row>
    <row r="64" spans="1:8" ht="13.5" customHeight="1" x14ac:dyDescent="0.25">
      <c r="A64" s="51" t="s">
        <v>115</v>
      </c>
      <c r="B64" s="17">
        <v>4.2999999999999997E-2</v>
      </c>
      <c r="C64" s="17">
        <v>4.2999999999999997E-2</v>
      </c>
      <c r="D64" s="17">
        <v>4.2999999999999997E-2</v>
      </c>
      <c r="E64" s="17">
        <v>4.2999999999999997E-2</v>
      </c>
      <c r="F64" s="45"/>
      <c r="H64" s="24">
        <v>42917</v>
      </c>
    </row>
    <row r="65" spans="1:8" ht="13.5" customHeight="1" x14ac:dyDescent="0.25">
      <c r="A65" s="52" t="s">
        <v>116</v>
      </c>
      <c r="B65" s="17"/>
      <c r="C65" s="17">
        <v>4.2000000000000003E-2</v>
      </c>
      <c r="D65" s="17">
        <v>4.2999999999999997E-2</v>
      </c>
      <c r="E65" s="17">
        <v>4.1000000000000002E-2</v>
      </c>
      <c r="F65" s="45"/>
      <c r="H65" s="24">
        <v>43009</v>
      </c>
    </row>
    <row r="66" spans="1:8" ht="13.5" customHeight="1" x14ac:dyDescent="0.25">
      <c r="A66" s="2" t="s">
        <v>117</v>
      </c>
      <c r="B66" s="17"/>
      <c r="C66" s="17">
        <v>4.1000000000000002E-2</v>
      </c>
      <c r="D66" s="17">
        <v>4.2999999999999997E-2</v>
      </c>
      <c r="E66" s="17">
        <v>0.04</v>
      </c>
      <c r="F66" s="2"/>
      <c r="H66" s="24">
        <v>43101</v>
      </c>
    </row>
    <row r="67" spans="1:8" ht="13.5" customHeight="1" x14ac:dyDescent="0.25">
      <c r="A67" s="2" t="s">
        <v>118</v>
      </c>
      <c r="B67" s="17"/>
      <c r="C67" s="17">
        <v>0.04</v>
      </c>
      <c r="D67" s="17">
        <v>4.2999999999999997E-2</v>
      </c>
      <c r="E67" s="17">
        <v>3.7999999999999999E-2</v>
      </c>
      <c r="F67" s="2"/>
      <c r="H67" s="24">
        <v>43191</v>
      </c>
    </row>
    <row r="68" spans="1:8" ht="13.5" customHeight="1" x14ac:dyDescent="0.25">
      <c r="A68" s="2" t="s">
        <v>119</v>
      </c>
      <c r="B68" s="17"/>
      <c r="C68" s="17">
        <v>0.04</v>
      </c>
      <c r="D68" s="17">
        <v>4.2000000000000003E-2</v>
      </c>
      <c r="E68" s="17">
        <v>3.7999999999999999E-2</v>
      </c>
      <c r="F68" s="2"/>
      <c r="H68" s="24">
        <v>43282</v>
      </c>
    </row>
    <row r="69" spans="1:8" ht="13.5" customHeight="1" x14ac:dyDescent="0.25">
      <c r="A69" s="2" t="s">
        <v>120</v>
      </c>
      <c r="B69" s="17"/>
      <c r="C69" s="17">
        <v>0.04</v>
      </c>
      <c r="D69" s="17">
        <v>4.2000000000000003E-2</v>
      </c>
      <c r="E69" s="17">
        <v>3.6999999999999998E-2</v>
      </c>
      <c r="F69" s="2"/>
      <c r="H69" s="24">
        <v>43374</v>
      </c>
    </row>
    <row r="70" spans="1:8" ht="13.5" customHeight="1" x14ac:dyDescent="0.25">
      <c r="A70" s="2"/>
      <c r="B70" s="2"/>
      <c r="C70" s="2"/>
      <c r="D70" s="2"/>
      <c r="E70" s="2"/>
      <c r="F70" s="2"/>
      <c r="H70" s="2"/>
    </row>
    <row r="71" spans="1:8" ht="13.5" customHeight="1" x14ac:dyDescent="0.25">
      <c r="A71" s="2"/>
      <c r="B71" s="2"/>
      <c r="C71" s="2"/>
      <c r="D71" s="2"/>
      <c r="E71" s="2"/>
      <c r="F71" s="2"/>
      <c r="H71" s="2"/>
    </row>
    <row r="72" spans="1:8" ht="13.5" customHeight="1" x14ac:dyDescent="0.25">
      <c r="A72" s="2"/>
      <c r="B72" s="2"/>
      <c r="C72" s="2"/>
      <c r="D72" s="2"/>
      <c r="E72" s="2"/>
      <c r="F72" s="2"/>
      <c r="H72" s="2"/>
    </row>
    <row r="73" spans="1:8" ht="13.5" customHeight="1" x14ac:dyDescent="0.25">
      <c r="A73" s="2"/>
      <c r="B73" s="2"/>
      <c r="C73" s="2"/>
      <c r="D73" s="2"/>
      <c r="E73" s="2"/>
      <c r="F73" s="2"/>
      <c r="H73" s="2"/>
    </row>
    <row r="74" spans="1:8" ht="13.5" customHeight="1" x14ac:dyDescent="0.25">
      <c r="A74" s="2"/>
      <c r="B74" s="2"/>
      <c r="C74" s="2"/>
      <c r="D74" s="2"/>
      <c r="E74" s="2"/>
      <c r="F74" s="2"/>
      <c r="H74" s="2"/>
    </row>
    <row r="75" spans="1:8" ht="13.5" customHeight="1" x14ac:dyDescent="0.25">
      <c r="A75" s="2"/>
      <c r="B75" s="2"/>
      <c r="C75" s="2"/>
      <c r="D75" s="2"/>
      <c r="E75" s="2"/>
      <c r="F75" s="2"/>
      <c r="H75" s="2"/>
    </row>
    <row r="76" spans="1:8" ht="13.5" customHeight="1" x14ac:dyDescent="0.25">
      <c r="A76" s="2"/>
      <c r="B76" s="2"/>
      <c r="C76" s="2"/>
      <c r="D76" s="2"/>
      <c r="E76" s="2"/>
      <c r="F76" s="2"/>
      <c r="H76" s="2"/>
    </row>
    <row r="77" spans="1:8" ht="13.5" customHeight="1" x14ac:dyDescent="0.25">
      <c r="A77" s="2"/>
      <c r="B77" s="2"/>
      <c r="C77" s="2"/>
      <c r="D77" s="2"/>
      <c r="E77" s="2"/>
      <c r="F77" s="2"/>
      <c r="H77" s="2"/>
    </row>
    <row r="78" spans="1:8" ht="13.5" customHeight="1" x14ac:dyDescent="0.25">
      <c r="A78" s="2"/>
      <c r="B78" s="2"/>
      <c r="C78" s="2"/>
      <c r="D78" s="2"/>
      <c r="E78" s="2"/>
      <c r="F78" s="2"/>
      <c r="H78" s="2"/>
    </row>
    <row r="79" spans="1:8" ht="13.5" customHeight="1" x14ac:dyDescent="0.25">
      <c r="A79" s="2"/>
      <c r="B79" s="2"/>
      <c r="C79" s="2"/>
      <c r="D79" s="2"/>
      <c r="E79" s="2"/>
      <c r="F79" s="2"/>
      <c r="H79" s="2"/>
    </row>
    <row r="80" spans="1:8" ht="13.5" customHeight="1" x14ac:dyDescent="0.25">
      <c r="A80" s="2"/>
      <c r="B80" s="2"/>
      <c r="C80" s="2"/>
      <c r="D80" s="2"/>
      <c r="E80" s="2"/>
      <c r="F80" s="2"/>
      <c r="H80" s="2"/>
    </row>
    <row r="81" spans="1:8" ht="13.5" customHeight="1" x14ac:dyDescent="0.25">
      <c r="A81" s="2"/>
      <c r="B81" s="2"/>
      <c r="C81" s="2"/>
      <c r="D81" s="2"/>
      <c r="E81" s="2"/>
      <c r="F81" s="2"/>
      <c r="H81" s="2"/>
    </row>
    <row r="82" spans="1:8" ht="13.5" customHeight="1" x14ac:dyDescent="0.25">
      <c r="A82" s="2"/>
      <c r="B82" s="2"/>
      <c r="C82" s="2"/>
      <c r="D82" s="2"/>
      <c r="E82" s="2"/>
      <c r="F82" s="2"/>
      <c r="H82" s="2"/>
    </row>
    <row r="83" spans="1:8" ht="13.5" customHeight="1" x14ac:dyDescent="0.25">
      <c r="A83" s="2"/>
      <c r="B83" s="2"/>
      <c r="C83" s="2"/>
      <c r="D83" s="2"/>
      <c r="E83" s="2"/>
      <c r="F83" s="2"/>
      <c r="H83" s="2"/>
    </row>
    <row r="84" spans="1:8" ht="13.5" customHeight="1" x14ac:dyDescent="0.25">
      <c r="A84" s="2"/>
      <c r="B84" s="2"/>
      <c r="C84" s="2"/>
      <c r="D84" s="2"/>
      <c r="E84" s="2"/>
      <c r="F84" s="2"/>
      <c r="H84" s="2"/>
    </row>
    <row r="85" spans="1:8" ht="13.5" customHeight="1" x14ac:dyDescent="0.25">
      <c r="A85" s="2"/>
      <c r="B85" s="2"/>
      <c r="C85" s="2"/>
      <c r="D85" s="2"/>
      <c r="E85" s="2"/>
      <c r="F85" s="2"/>
      <c r="H85" s="2"/>
    </row>
    <row r="86" spans="1:8" ht="13.5" customHeight="1" x14ac:dyDescent="0.25">
      <c r="A86" s="2"/>
      <c r="B86" s="2"/>
      <c r="C86" s="2"/>
      <c r="D86" s="2"/>
      <c r="E86" s="2"/>
      <c r="F86" s="2"/>
      <c r="H86" s="2"/>
    </row>
    <row r="87" spans="1:8" ht="13.5" customHeight="1" x14ac:dyDescent="0.25">
      <c r="A87" s="2"/>
      <c r="B87" s="2"/>
      <c r="C87" s="2"/>
      <c r="D87" s="2"/>
      <c r="E87" s="2"/>
      <c r="F87" s="2"/>
      <c r="H87" s="2"/>
    </row>
    <row r="88" spans="1:8" ht="13.5" customHeight="1" x14ac:dyDescent="0.25">
      <c r="A88" s="2"/>
      <c r="B88" s="2"/>
      <c r="C88" s="2"/>
      <c r="D88" s="2"/>
      <c r="E88" s="2"/>
      <c r="F88" s="2"/>
      <c r="H88" s="2"/>
    </row>
    <row r="89" spans="1:8" ht="13.5" customHeight="1" x14ac:dyDescent="0.25">
      <c r="A89" s="2"/>
      <c r="B89" s="2"/>
      <c r="C89" s="2"/>
      <c r="D89" s="2"/>
      <c r="E89" s="2"/>
      <c r="F89" s="2"/>
      <c r="H89" s="2"/>
    </row>
    <row r="90" spans="1:8" ht="13.5" customHeight="1" x14ac:dyDescent="0.25">
      <c r="A90" s="2"/>
      <c r="B90" s="2"/>
      <c r="C90" s="2"/>
      <c r="D90" s="2"/>
      <c r="E90" s="2"/>
      <c r="F90" s="2"/>
      <c r="H90" s="2"/>
    </row>
    <row r="91" spans="1:8" ht="13.5" customHeight="1" x14ac:dyDescent="0.25">
      <c r="A91" s="2"/>
      <c r="B91" s="2"/>
      <c r="C91" s="2"/>
      <c r="D91" s="2"/>
      <c r="E91" s="2"/>
      <c r="F91" s="2"/>
      <c r="H91" s="2"/>
    </row>
    <row r="92" spans="1:8" ht="13.5" customHeight="1" x14ac:dyDescent="0.25">
      <c r="A92" s="2"/>
      <c r="B92" s="2"/>
      <c r="C92" s="2"/>
      <c r="D92" s="2"/>
      <c r="E92" s="2"/>
      <c r="F92" s="2"/>
      <c r="H92" s="2"/>
    </row>
    <row r="93" spans="1:8" ht="13.5" customHeight="1" x14ac:dyDescent="0.25">
      <c r="A93" s="2"/>
      <c r="B93" s="2"/>
      <c r="C93" s="2"/>
      <c r="D93" s="2"/>
      <c r="E93" s="2"/>
      <c r="F93" s="2"/>
      <c r="H93" s="2"/>
    </row>
    <row r="94" spans="1:8" ht="13.5" customHeight="1" x14ac:dyDescent="0.25">
      <c r="A94" s="2"/>
      <c r="B94" s="2"/>
      <c r="C94" s="2"/>
      <c r="D94" s="2"/>
      <c r="E94" s="2"/>
      <c r="F94" s="2"/>
      <c r="H94" s="2"/>
    </row>
    <row r="95" spans="1:8" ht="13.5" customHeight="1" x14ac:dyDescent="0.25">
      <c r="A95" s="2"/>
      <c r="B95" s="2"/>
      <c r="C95" s="2"/>
      <c r="D95" s="2"/>
      <c r="E95" s="2"/>
      <c r="F95" s="2"/>
      <c r="H95" s="2"/>
    </row>
    <row r="96" spans="1:8" ht="13.5" customHeight="1" x14ac:dyDescent="0.25">
      <c r="A96" s="2"/>
      <c r="B96" s="2"/>
      <c r="C96" s="2"/>
      <c r="D96" s="2"/>
      <c r="E96" s="2"/>
      <c r="F96" s="2"/>
      <c r="H96" s="2"/>
    </row>
    <row r="97" spans="1:8" ht="13.5" customHeight="1" x14ac:dyDescent="0.25">
      <c r="A97" s="2"/>
      <c r="B97" s="2"/>
      <c r="C97" s="2"/>
      <c r="D97" s="2"/>
      <c r="E97" s="2"/>
      <c r="F97" s="2"/>
      <c r="H97" s="2"/>
    </row>
    <row r="98" spans="1:8" ht="13.5" customHeight="1" x14ac:dyDescent="0.25">
      <c r="A98" s="2"/>
      <c r="B98" s="2"/>
      <c r="C98" s="2"/>
      <c r="D98" s="2"/>
      <c r="E98" s="2"/>
      <c r="F98" s="2"/>
      <c r="H98" s="2"/>
    </row>
    <row r="99" spans="1:8" ht="13.5" customHeight="1" x14ac:dyDescent="0.25">
      <c r="A99" s="2"/>
      <c r="B99" s="2"/>
      <c r="C99" s="2"/>
      <c r="D99" s="2"/>
      <c r="E99" s="2"/>
      <c r="F99" s="2"/>
      <c r="H99" s="2"/>
    </row>
    <row r="100" spans="1:8" ht="13.5" customHeight="1" x14ac:dyDescent="0.25">
      <c r="A100" s="2"/>
      <c r="B100" s="2"/>
      <c r="C100" s="2"/>
      <c r="D100" s="2"/>
      <c r="E100" s="2"/>
      <c r="F100" s="2"/>
      <c r="H100" s="2"/>
    </row>
    <row r="101" spans="1:8" ht="13.5" customHeight="1" x14ac:dyDescent="0.25">
      <c r="A101" s="2"/>
      <c r="B101" s="2"/>
      <c r="C101" s="2"/>
      <c r="D101" s="2"/>
      <c r="E101" s="2"/>
      <c r="F101" s="2"/>
      <c r="H101" s="2"/>
    </row>
    <row r="102" spans="1:8" ht="13.5" customHeight="1" x14ac:dyDescent="0.25">
      <c r="A102" s="2"/>
      <c r="B102" s="2"/>
      <c r="C102" s="2"/>
      <c r="D102" s="2"/>
      <c r="E102" s="2"/>
      <c r="F102" s="2"/>
      <c r="H102" s="2"/>
    </row>
    <row r="103" spans="1:8" ht="13.5" customHeight="1" x14ac:dyDescent="0.25">
      <c r="A103" s="2"/>
      <c r="B103" s="2"/>
      <c r="C103" s="2"/>
      <c r="D103" s="2"/>
      <c r="E103" s="2"/>
      <c r="F103" s="2"/>
      <c r="H103" s="2"/>
    </row>
    <row r="104" spans="1:8" ht="13.5" customHeight="1" x14ac:dyDescent="0.25">
      <c r="A104" s="2"/>
      <c r="B104" s="2"/>
      <c r="C104" s="2"/>
      <c r="D104" s="2"/>
      <c r="E104" s="2"/>
      <c r="F104" s="2"/>
      <c r="H104" s="2"/>
    </row>
    <row r="105" spans="1:8" ht="13.5" customHeight="1" x14ac:dyDescent="0.25">
      <c r="A105" s="2"/>
      <c r="B105" s="2"/>
      <c r="C105" s="2"/>
      <c r="D105" s="2"/>
      <c r="E105" s="2"/>
      <c r="F105" s="2"/>
      <c r="H105" s="2"/>
    </row>
    <row r="106" spans="1:8" ht="13.5" customHeight="1" x14ac:dyDescent="0.25">
      <c r="A106" s="2"/>
      <c r="B106" s="2"/>
      <c r="C106" s="2"/>
      <c r="D106" s="2"/>
      <c r="E106" s="2"/>
      <c r="F106" s="2"/>
      <c r="H106" s="2"/>
    </row>
    <row r="107" spans="1:8" ht="13.5" customHeight="1" x14ac:dyDescent="0.25">
      <c r="A107" s="2"/>
      <c r="B107" s="2"/>
      <c r="C107" s="2"/>
      <c r="D107" s="2"/>
      <c r="E107" s="2"/>
      <c r="F107" s="2"/>
      <c r="H107" s="2"/>
    </row>
    <row r="108" spans="1:8" ht="13.5" customHeight="1" x14ac:dyDescent="0.25">
      <c r="A108" s="2"/>
      <c r="B108" s="2"/>
      <c r="C108" s="2"/>
      <c r="D108" s="2"/>
      <c r="E108" s="2"/>
      <c r="F108" s="2"/>
      <c r="H108" s="2"/>
    </row>
    <row r="109" spans="1:8" ht="13.5" customHeight="1" x14ac:dyDescent="0.25">
      <c r="A109" s="2"/>
      <c r="B109" s="2"/>
      <c r="C109" s="2"/>
      <c r="D109" s="2"/>
      <c r="E109" s="2"/>
      <c r="F109" s="2"/>
      <c r="H109" s="2"/>
    </row>
    <row r="110" spans="1:8" ht="13.5" customHeight="1" x14ac:dyDescent="0.25">
      <c r="A110" s="2"/>
      <c r="B110" s="2"/>
      <c r="C110" s="2"/>
      <c r="D110" s="2"/>
      <c r="E110" s="2"/>
      <c r="F110" s="2"/>
      <c r="H110" s="2"/>
    </row>
    <row r="111" spans="1:8" ht="13.5" customHeight="1" x14ac:dyDescent="0.25">
      <c r="A111" s="2"/>
      <c r="B111" s="2"/>
      <c r="C111" s="2"/>
      <c r="D111" s="2"/>
      <c r="E111" s="2"/>
      <c r="F111" s="2"/>
      <c r="H111" s="2"/>
    </row>
    <row r="112" spans="1:8" ht="13.5" customHeight="1" x14ac:dyDescent="0.25">
      <c r="A112" s="2"/>
      <c r="B112" s="2"/>
      <c r="C112" s="2"/>
      <c r="D112" s="2"/>
      <c r="E112" s="2"/>
      <c r="F112" s="2"/>
      <c r="H112" s="2"/>
    </row>
    <row r="113" spans="1:8" ht="13.5" customHeight="1" x14ac:dyDescent="0.25">
      <c r="A113" s="2"/>
      <c r="B113" s="2"/>
      <c r="C113" s="2"/>
      <c r="D113" s="2"/>
      <c r="E113" s="2"/>
      <c r="F113" s="2"/>
      <c r="H113" s="2"/>
    </row>
    <row r="114" spans="1:8" ht="13.5" customHeight="1" x14ac:dyDescent="0.25">
      <c r="A114" s="2"/>
      <c r="B114" s="2"/>
      <c r="C114" s="2"/>
      <c r="D114" s="2"/>
      <c r="E114" s="2"/>
      <c r="F114" s="2"/>
      <c r="H114" s="2"/>
    </row>
    <row r="115" spans="1:8" ht="13.5" customHeight="1" x14ac:dyDescent="0.25">
      <c r="A115" s="2"/>
      <c r="B115" s="2"/>
      <c r="C115" s="2"/>
      <c r="D115" s="2"/>
      <c r="E115" s="2"/>
      <c r="F115" s="2"/>
      <c r="H115" s="2"/>
    </row>
    <row r="116" spans="1:8" ht="13.5" customHeight="1" x14ac:dyDescent="0.25">
      <c r="A116" s="2"/>
      <c r="B116" s="2"/>
      <c r="C116" s="2"/>
      <c r="D116" s="2"/>
      <c r="E116" s="2"/>
      <c r="F116" s="2"/>
      <c r="H116" s="2"/>
    </row>
    <row r="117" spans="1:8" ht="13.5" customHeight="1" x14ac:dyDescent="0.25">
      <c r="A117" s="2"/>
      <c r="B117" s="2"/>
      <c r="C117" s="2"/>
      <c r="D117" s="2"/>
      <c r="E117" s="2"/>
      <c r="F117" s="2"/>
      <c r="H117" s="2"/>
    </row>
    <row r="118" spans="1:8" ht="13.5" customHeight="1" x14ac:dyDescent="0.25">
      <c r="A118" s="2"/>
      <c r="B118" s="2"/>
      <c r="C118" s="2"/>
      <c r="D118" s="2"/>
      <c r="E118" s="2"/>
      <c r="F118" s="2"/>
      <c r="H118" s="2"/>
    </row>
    <row r="119" spans="1:8" ht="13.5" customHeight="1" x14ac:dyDescent="0.25">
      <c r="A119" s="2"/>
      <c r="B119" s="2"/>
      <c r="C119" s="2"/>
      <c r="D119" s="2"/>
      <c r="E119" s="2"/>
      <c r="F119" s="2"/>
      <c r="H119" s="2"/>
    </row>
    <row r="120" spans="1:8" ht="13.5" customHeight="1" x14ac:dyDescent="0.25">
      <c r="A120" s="2"/>
      <c r="B120" s="2"/>
      <c r="C120" s="2"/>
      <c r="D120" s="2"/>
      <c r="E120" s="2"/>
      <c r="F120" s="2"/>
      <c r="H120" s="2"/>
    </row>
    <row r="121" spans="1:8" ht="13.5" customHeight="1" x14ac:dyDescent="0.25">
      <c r="A121" s="2"/>
      <c r="B121" s="2"/>
      <c r="C121" s="2"/>
      <c r="D121" s="2"/>
      <c r="E121" s="2"/>
      <c r="F121" s="2"/>
      <c r="H121" s="2"/>
    </row>
    <row r="122" spans="1:8" ht="13.5" customHeight="1" x14ac:dyDescent="0.25">
      <c r="A122" s="2"/>
      <c r="B122" s="2"/>
      <c r="C122" s="2"/>
      <c r="D122" s="2"/>
      <c r="E122" s="2"/>
      <c r="F122" s="2"/>
      <c r="H122" s="2"/>
    </row>
    <row r="123" spans="1:8" ht="13.5" customHeight="1" x14ac:dyDescent="0.25">
      <c r="A123" s="2"/>
      <c r="B123" s="2"/>
      <c r="C123" s="2"/>
      <c r="D123" s="2"/>
      <c r="E123" s="2"/>
      <c r="F123" s="2"/>
      <c r="H123" s="2"/>
    </row>
    <row r="124" spans="1:8" ht="13.5" customHeight="1" x14ac:dyDescent="0.25">
      <c r="A124" s="2"/>
      <c r="B124" s="2"/>
      <c r="C124" s="2"/>
      <c r="D124" s="2"/>
      <c r="E124" s="2"/>
      <c r="F124" s="2"/>
      <c r="H124" s="2"/>
    </row>
    <row r="125" spans="1:8" ht="13.5" customHeight="1" x14ac:dyDescent="0.25">
      <c r="A125" s="2"/>
      <c r="B125" s="2"/>
      <c r="C125" s="2"/>
      <c r="D125" s="2"/>
      <c r="E125" s="2"/>
      <c r="F125" s="2"/>
      <c r="H125" s="2"/>
    </row>
    <row r="126" spans="1:8" ht="13.5" customHeight="1" x14ac:dyDescent="0.25">
      <c r="A126" s="2"/>
      <c r="B126" s="2"/>
      <c r="C126" s="2"/>
      <c r="D126" s="2"/>
      <c r="E126" s="2"/>
      <c r="F126" s="2"/>
      <c r="H126" s="2"/>
    </row>
    <row r="127" spans="1:8" ht="13.5" customHeight="1" x14ac:dyDescent="0.25">
      <c r="A127" s="2"/>
      <c r="B127" s="2"/>
      <c r="C127" s="2"/>
      <c r="D127" s="2"/>
      <c r="E127" s="2"/>
      <c r="F127" s="2"/>
      <c r="H127" s="2"/>
    </row>
    <row r="128" spans="1:8" ht="13.5" customHeight="1" x14ac:dyDescent="0.25">
      <c r="A128" s="2"/>
      <c r="B128" s="2"/>
      <c r="C128" s="2"/>
      <c r="D128" s="2"/>
      <c r="E128" s="2"/>
      <c r="F128" s="2"/>
      <c r="H128" s="2"/>
    </row>
    <row r="129" spans="1:8" ht="13.5" customHeight="1" x14ac:dyDescent="0.25">
      <c r="A129" s="2"/>
      <c r="B129" s="2"/>
      <c r="C129" s="2"/>
      <c r="D129" s="2"/>
      <c r="E129" s="2"/>
      <c r="F129" s="2"/>
      <c r="H129" s="2"/>
    </row>
    <row r="130" spans="1:8" ht="13.5" customHeight="1" x14ac:dyDescent="0.25">
      <c r="A130" s="2"/>
      <c r="B130" s="2"/>
      <c r="C130" s="2"/>
      <c r="D130" s="2"/>
      <c r="E130" s="2"/>
      <c r="F130" s="2"/>
      <c r="H130" s="2"/>
    </row>
    <row r="131" spans="1:8" ht="13.5" customHeight="1" x14ac:dyDescent="0.25">
      <c r="A131" s="2"/>
      <c r="B131" s="2"/>
      <c r="C131" s="2"/>
      <c r="D131" s="2"/>
      <c r="E131" s="2"/>
      <c r="F131" s="2"/>
      <c r="H131" s="2"/>
    </row>
    <row r="132" spans="1:8" ht="13.5" customHeight="1" x14ac:dyDescent="0.25">
      <c r="A132" s="2"/>
      <c r="B132" s="2"/>
      <c r="C132" s="2"/>
      <c r="D132" s="2"/>
      <c r="E132" s="2"/>
      <c r="F132" s="2"/>
      <c r="H132" s="2"/>
    </row>
    <row r="133" spans="1:8" ht="13.5" customHeight="1" x14ac:dyDescent="0.25">
      <c r="A133" s="2"/>
      <c r="B133" s="2"/>
      <c r="C133" s="2"/>
      <c r="D133" s="2"/>
      <c r="E133" s="2"/>
      <c r="F133" s="2"/>
      <c r="H133" s="2"/>
    </row>
    <row r="134" spans="1:8" ht="13.5" customHeight="1" x14ac:dyDescent="0.25">
      <c r="A134" s="2"/>
      <c r="B134" s="2"/>
      <c r="C134" s="2"/>
      <c r="D134" s="2"/>
      <c r="E134" s="2"/>
      <c r="F134" s="2"/>
      <c r="H134" s="2"/>
    </row>
    <row r="135" spans="1:8" ht="13.5" customHeight="1" x14ac:dyDescent="0.25">
      <c r="A135" s="2"/>
      <c r="B135" s="2"/>
      <c r="C135" s="2"/>
      <c r="D135" s="2"/>
      <c r="E135" s="2"/>
      <c r="F135" s="2"/>
      <c r="H135" s="2"/>
    </row>
    <row r="136" spans="1:8" ht="13.5" customHeight="1" x14ac:dyDescent="0.25">
      <c r="A136" s="2"/>
      <c r="B136" s="2"/>
      <c r="C136" s="2"/>
      <c r="D136" s="2"/>
      <c r="E136" s="2"/>
      <c r="F136" s="2"/>
      <c r="H136" s="2"/>
    </row>
    <row r="137" spans="1:8" ht="13.5" customHeight="1" x14ac:dyDescent="0.25">
      <c r="A137" s="2"/>
      <c r="B137" s="2"/>
      <c r="C137" s="2"/>
      <c r="D137" s="2"/>
      <c r="E137" s="2"/>
      <c r="F137" s="2"/>
      <c r="H137" s="2"/>
    </row>
    <row r="138" spans="1:8" ht="13.5" customHeight="1" x14ac:dyDescent="0.25">
      <c r="A138" s="2"/>
      <c r="B138" s="2"/>
      <c r="C138" s="2"/>
      <c r="D138" s="2"/>
      <c r="E138" s="2"/>
      <c r="F138" s="2"/>
      <c r="H138" s="2"/>
    </row>
    <row r="139" spans="1:8" ht="13.5" customHeight="1" x14ac:dyDescent="0.25">
      <c r="A139" s="2"/>
      <c r="B139" s="2"/>
      <c r="C139" s="2"/>
      <c r="D139" s="2"/>
      <c r="E139" s="2"/>
      <c r="F139" s="2"/>
      <c r="H139" s="2"/>
    </row>
    <row r="140" spans="1:8" ht="13.5" customHeight="1" x14ac:dyDescent="0.25">
      <c r="A140" s="2"/>
      <c r="B140" s="2"/>
      <c r="C140" s="2"/>
      <c r="D140" s="2"/>
      <c r="E140" s="2"/>
      <c r="F140" s="2"/>
      <c r="H140" s="2"/>
    </row>
    <row r="141" spans="1:8" ht="13.5" customHeight="1" x14ac:dyDescent="0.25">
      <c r="A141" s="2"/>
      <c r="B141" s="2"/>
      <c r="C141" s="2"/>
      <c r="D141" s="2"/>
      <c r="E141" s="2"/>
      <c r="F141" s="2"/>
      <c r="H141" s="2"/>
    </row>
    <row r="142" spans="1:8" ht="13.5" customHeight="1" x14ac:dyDescent="0.25">
      <c r="A142" s="2"/>
      <c r="B142" s="2"/>
      <c r="C142" s="2"/>
      <c r="D142" s="2"/>
      <c r="E142" s="2"/>
      <c r="F142" s="2"/>
      <c r="H142" s="2"/>
    </row>
    <row r="143" spans="1:8" ht="13.5" customHeight="1" x14ac:dyDescent="0.25">
      <c r="A143" s="2"/>
      <c r="B143" s="2"/>
      <c r="C143" s="2"/>
      <c r="D143" s="2"/>
      <c r="E143" s="2"/>
      <c r="F143" s="2"/>
      <c r="H143" s="2"/>
    </row>
    <row r="144" spans="1:8" ht="13.5" customHeight="1" x14ac:dyDescent="0.25">
      <c r="A144" s="2"/>
      <c r="B144" s="2"/>
      <c r="C144" s="2"/>
      <c r="D144" s="2"/>
      <c r="E144" s="2"/>
      <c r="F144" s="2"/>
      <c r="H144" s="2"/>
    </row>
    <row r="145" spans="1:8" ht="13.5" customHeight="1" x14ac:dyDescent="0.25">
      <c r="A145" s="2"/>
      <c r="B145" s="2"/>
      <c r="C145" s="2"/>
      <c r="D145" s="2"/>
      <c r="E145" s="2"/>
      <c r="F145" s="2"/>
      <c r="H145" s="2"/>
    </row>
    <row r="146" spans="1:8" ht="13.5" customHeight="1" x14ac:dyDescent="0.25">
      <c r="A146" s="2"/>
      <c r="B146" s="2"/>
      <c r="C146" s="2"/>
      <c r="D146" s="2"/>
      <c r="E146" s="2"/>
      <c r="F146" s="2"/>
      <c r="H146" s="2"/>
    </row>
    <row r="147" spans="1:8" ht="13.5" customHeight="1" x14ac:dyDescent="0.25">
      <c r="A147" s="2"/>
      <c r="B147" s="2"/>
      <c r="C147" s="2"/>
      <c r="D147" s="2"/>
      <c r="E147" s="2"/>
      <c r="F147" s="2"/>
      <c r="H147" s="2"/>
    </row>
    <row r="148" spans="1:8" ht="13.5" customHeight="1" x14ac:dyDescent="0.25">
      <c r="A148" s="2"/>
      <c r="B148" s="2"/>
      <c r="C148" s="2"/>
      <c r="D148" s="2"/>
      <c r="E148" s="2"/>
      <c r="F148" s="2"/>
      <c r="H148" s="2"/>
    </row>
    <row r="149" spans="1:8" ht="13.5" customHeight="1" x14ac:dyDescent="0.25">
      <c r="A149" s="2"/>
      <c r="B149" s="2"/>
      <c r="C149" s="2"/>
      <c r="D149" s="2"/>
      <c r="E149" s="2"/>
      <c r="F149" s="2"/>
      <c r="H149" s="2"/>
    </row>
    <row r="150" spans="1:8" ht="13.5" customHeight="1" x14ac:dyDescent="0.25">
      <c r="A150" s="2"/>
      <c r="B150" s="2"/>
      <c r="C150" s="2"/>
      <c r="D150" s="2"/>
      <c r="E150" s="2"/>
      <c r="F150" s="2"/>
      <c r="H150" s="2"/>
    </row>
    <row r="151" spans="1:8" ht="13.5" customHeight="1" x14ac:dyDescent="0.25">
      <c r="A151" s="2"/>
      <c r="B151" s="2"/>
      <c r="C151" s="2"/>
      <c r="D151" s="2"/>
      <c r="E151" s="2"/>
      <c r="F151" s="2"/>
      <c r="H151" s="2"/>
    </row>
    <row r="152" spans="1:8" ht="13.5" customHeight="1" x14ac:dyDescent="0.25">
      <c r="A152" s="2"/>
      <c r="B152" s="2"/>
      <c r="C152" s="2"/>
      <c r="D152" s="2"/>
      <c r="E152" s="2"/>
      <c r="F152" s="2"/>
      <c r="H152" s="2"/>
    </row>
    <row r="153" spans="1:8" ht="13.5" customHeight="1" x14ac:dyDescent="0.25">
      <c r="A153" s="2"/>
      <c r="B153" s="2"/>
      <c r="C153" s="2"/>
      <c r="D153" s="2"/>
      <c r="E153" s="2"/>
      <c r="F153" s="2"/>
      <c r="H153" s="2"/>
    </row>
    <row r="154" spans="1:8" ht="13.5" customHeight="1" x14ac:dyDescent="0.25">
      <c r="A154" s="2"/>
      <c r="B154" s="2"/>
      <c r="C154" s="2"/>
      <c r="D154" s="2"/>
      <c r="E154" s="2"/>
      <c r="F154" s="2"/>
      <c r="H154" s="2"/>
    </row>
    <row r="155" spans="1:8" ht="13.5" customHeight="1" x14ac:dyDescent="0.25">
      <c r="A155" s="2"/>
      <c r="B155" s="2"/>
      <c r="C155" s="2"/>
      <c r="D155" s="2"/>
      <c r="E155" s="2"/>
      <c r="F155" s="2"/>
      <c r="H155" s="2"/>
    </row>
    <row r="156" spans="1:8" ht="13.5" customHeight="1" x14ac:dyDescent="0.25">
      <c r="A156" s="2"/>
      <c r="B156" s="2"/>
      <c r="C156" s="2"/>
      <c r="D156" s="2"/>
      <c r="E156" s="2"/>
      <c r="F156" s="2"/>
      <c r="H156" s="2"/>
    </row>
    <row r="157" spans="1:8" ht="13.5" customHeight="1" x14ac:dyDescent="0.25">
      <c r="A157" s="2"/>
      <c r="B157" s="2"/>
      <c r="C157" s="2"/>
      <c r="D157" s="2"/>
      <c r="E157" s="2"/>
      <c r="F157" s="2"/>
      <c r="H157" s="2"/>
    </row>
    <row r="158" spans="1:8" ht="13.5" customHeight="1" x14ac:dyDescent="0.25">
      <c r="A158" s="2"/>
      <c r="B158" s="2"/>
      <c r="C158" s="2"/>
      <c r="D158" s="2"/>
      <c r="E158" s="2"/>
      <c r="F158" s="2"/>
      <c r="H158" s="2"/>
    </row>
    <row r="159" spans="1:8" ht="13.5" customHeight="1" x14ac:dyDescent="0.25">
      <c r="A159" s="2"/>
      <c r="B159" s="2"/>
      <c r="C159" s="2"/>
      <c r="D159" s="2"/>
      <c r="E159" s="2"/>
      <c r="F159" s="2"/>
      <c r="H159" s="2"/>
    </row>
    <row r="160" spans="1:8" ht="13.5" customHeight="1" x14ac:dyDescent="0.25">
      <c r="A160" s="2"/>
      <c r="B160" s="2"/>
      <c r="C160" s="2"/>
      <c r="D160" s="2"/>
      <c r="E160" s="2"/>
      <c r="F160" s="2"/>
      <c r="H160" s="2"/>
    </row>
    <row r="161" spans="1:8" ht="13.5" customHeight="1" x14ac:dyDescent="0.25">
      <c r="A161" s="2"/>
      <c r="B161" s="2"/>
      <c r="C161" s="2"/>
      <c r="D161" s="2"/>
      <c r="E161" s="2"/>
      <c r="F161" s="2"/>
      <c r="H161" s="2"/>
    </row>
    <row r="162" spans="1:8" ht="13.5" customHeight="1" x14ac:dyDescent="0.25">
      <c r="A162" s="2"/>
      <c r="B162" s="2"/>
      <c r="C162" s="2"/>
      <c r="D162" s="2"/>
      <c r="E162" s="2"/>
      <c r="F162" s="2"/>
      <c r="H162" s="2"/>
    </row>
    <row r="163" spans="1:8" ht="13.5" customHeight="1" x14ac:dyDescent="0.25">
      <c r="A163" s="2"/>
      <c r="B163" s="2"/>
      <c r="C163" s="2"/>
      <c r="D163" s="2"/>
      <c r="E163" s="2"/>
      <c r="F163" s="2"/>
      <c r="H163" s="2"/>
    </row>
    <row r="164" spans="1:8" ht="13.5" customHeight="1" x14ac:dyDescent="0.25">
      <c r="A164" s="2"/>
      <c r="B164" s="2"/>
      <c r="C164" s="2"/>
      <c r="D164" s="2"/>
      <c r="E164" s="2"/>
      <c r="F164" s="2"/>
      <c r="H164" s="2"/>
    </row>
    <row r="165" spans="1:8" ht="13.5" customHeight="1" x14ac:dyDescent="0.25">
      <c r="A165" s="2"/>
      <c r="B165" s="2"/>
      <c r="C165" s="2"/>
      <c r="D165" s="2"/>
      <c r="E165" s="2"/>
      <c r="F165" s="2"/>
      <c r="H165" s="2"/>
    </row>
    <row r="166" spans="1:8" ht="13.5" customHeight="1" x14ac:dyDescent="0.25">
      <c r="A166" s="2"/>
      <c r="B166" s="2"/>
      <c r="C166" s="2"/>
      <c r="D166" s="2"/>
      <c r="E166" s="2"/>
      <c r="F166" s="2"/>
      <c r="H166" s="2"/>
    </row>
    <row r="167" spans="1:8" ht="13.5" customHeight="1" x14ac:dyDescent="0.25">
      <c r="A167" s="2"/>
      <c r="B167" s="2"/>
      <c r="C167" s="2"/>
      <c r="D167" s="2"/>
      <c r="E167" s="2"/>
      <c r="F167" s="2"/>
      <c r="H167" s="2"/>
    </row>
    <row r="168" spans="1:8" ht="13.5" customHeight="1" x14ac:dyDescent="0.25">
      <c r="A168" s="2"/>
      <c r="B168" s="2"/>
      <c r="C168" s="2"/>
      <c r="D168" s="2"/>
      <c r="E168" s="2"/>
      <c r="F168" s="2"/>
      <c r="H168" s="2"/>
    </row>
    <row r="169" spans="1:8" ht="13.5" customHeight="1" x14ac:dyDescent="0.25">
      <c r="A169" s="2"/>
      <c r="B169" s="2"/>
      <c r="C169" s="2"/>
      <c r="D169" s="2"/>
      <c r="E169" s="2"/>
      <c r="F169" s="2"/>
      <c r="H169" s="2"/>
    </row>
    <row r="170" spans="1:8" ht="13.5" customHeight="1" x14ac:dyDescent="0.25">
      <c r="A170" s="2"/>
      <c r="B170" s="2"/>
      <c r="C170" s="2"/>
      <c r="D170" s="2"/>
      <c r="E170" s="2"/>
      <c r="F170" s="2"/>
      <c r="H170" s="2"/>
    </row>
    <row r="171" spans="1:8" ht="13.5" customHeight="1" x14ac:dyDescent="0.25">
      <c r="A171" s="2"/>
      <c r="B171" s="2"/>
      <c r="C171" s="2"/>
      <c r="D171" s="2"/>
      <c r="E171" s="2"/>
      <c r="F171" s="2"/>
      <c r="H171" s="2"/>
    </row>
    <row r="172" spans="1:8" ht="13.5" customHeight="1" x14ac:dyDescent="0.25">
      <c r="A172" s="2"/>
      <c r="B172" s="2"/>
      <c r="C172" s="2"/>
      <c r="D172" s="2"/>
      <c r="E172" s="2"/>
      <c r="F172" s="2"/>
      <c r="H172" s="2"/>
    </row>
    <row r="173" spans="1:8" ht="13.5" customHeight="1" x14ac:dyDescent="0.25">
      <c r="A173" s="2"/>
      <c r="B173" s="2"/>
      <c r="C173" s="2"/>
      <c r="D173" s="2"/>
      <c r="E173" s="2"/>
      <c r="F173" s="2"/>
      <c r="H173" s="2"/>
    </row>
    <row r="174" spans="1:8" ht="13.5" customHeight="1" x14ac:dyDescent="0.25">
      <c r="A174" s="2"/>
      <c r="B174" s="2"/>
      <c r="C174" s="2"/>
      <c r="D174" s="2"/>
      <c r="E174" s="2"/>
      <c r="F174" s="2"/>
      <c r="H174" s="2"/>
    </row>
    <row r="175" spans="1:8" ht="13.5" customHeight="1" x14ac:dyDescent="0.25">
      <c r="A175" s="2"/>
      <c r="B175" s="2"/>
      <c r="C175" s="2"/>
      <c r="D175" s="2"/>
      <c r="E175" s="2"/>
      <c r="F175" s="2"/>
      <c r="H175" s="2"/>
    </row>
    <row r="176" spans="1:8" ht="13.5" customHeight="1" x14ac:dyDescent="0.25">
      <c r="A176" s="2"/>
      <c r="B176" s="2"/>
      <c r="C176" s="2"/>
      <c r="D176" s="2"/>
      <c r="E176" s="2"/>
      <c r="F176" s="2"/>
      <c r="H176" s="2"/>
    </row>
    <row r="177" spans="1:8" ht="13.5" customHeight="1" x14ac:dyDescent="0.25">
      <c r="A177" s="2"/>
      <c r="B177" s="2"/>
      <c r="C177" s="2"/>
      <c r="D177" s="2"/>
      <c r="E177" s="2"/>
      <c r="F177" s="2"/>
      <c r="H177" s="2"/>
    </row>
    <row r="178" spans="1:8" ht="13.5" customHeight="1" x14ac:dyDescent="0.25">
      <c r="A178" s="2"/>
      <c r="B178" s="2"/>
      <c r="C178" s="2"/>
      <c r="D178" s="2"/>
      <c r="E178" s="2"/>
      <c r="F178" s="2"/>
      <c r="H178" s="2"/>
    </row>
    <row r="179" spans="1:8" ht="13.5" customHeight="1" x14ac:dyDescent="0.25">
      <c r="A179" s="2"/>
      <c r="B179" s="2"/>
      <c r="C179" s="2"/>
      <c r="D179" s="2"/>
      <c r="E179" s="2"/>
      <c r="F179" s="2"/>
      <c r="H179" s="2"/>
    </row>
    <row r="180" spans="1:8" ht="13.5" customHeight="1" x14ac:dyDescent="0.25">
      <c r="A180" s="2"/>
      <c r="B180" s="2"/>
      <c r="C180" s="2"/>
      <c r="D180" s="2"/>
      <c r="E180" s="2"/>
      <c r="F180" s="2"/>
      <c r="H180" s="2"/>
    </row>
    <row r="181" spans="1:8" ht="13.5" customHeight="1" x14ac:dyDescent="0.25">
      <c r="A181" s="2"/>
      <c r="B181" s="2"/>
      <c r="C181" s="2"/>
      <c r="D181" s="2"/>
      <c r="E181" s="2"/>
      <c r="F181" s="2"/>
      <c r="H181" s="2"/>
    </row>
    <row r="182" spans="1:8" ht="13.5" customHeight="1" x14ac:dyDescent="0.25">
      <c r="A182" s="2"/>
      <c r="B182" s="2"/>
      <c r="C182" s="2"/>
      <c r="D182" s="2"/>
      <c r="E182" s="2"/>
      <c r="F182" s="2"/>
      <c r="H182" s="2"/>
    </row>
    <row r="183" spans="1:8" ht="13.5" customHeight="1" x14ac:dyDescent="0.25">
      <c r="A183" s="2"/>
      <c r="B183" s="2"/>
      <c r="C183" s="2"/>
      <c r="D183" s="2"/>
      <c r="E183" s="2"/>
      <c r="F183" s="2"/>
      <c r="H183" s="2"/>
    </row>
    <row r="184" spans="1:8" ht="13.5" customHeight="1" x14ac:dyDescent="0.25">
      <c r="A184" s="2"/>
      <c r="B184" s="2"/>
      <c r="C184" s="2"/>
      <c r="D184" s="2"/>
      <c r="E184" s="2"/>
      <c r="F184" s="2"/>
      <c r="H184" s="2"/>
    </row>
    <row r="185" spans="1:8" ht="13.5" customHeight="1" x14ac:dyDescent="0.25">
      <c r="A185" s="2"/>
      <c r="B185" s="2"/>
      <c r="C185" s="2"/>
      <c r="D185" s="2"/>
      <c r="E185" s="2"/>
      <c r="F185" s="2"/>
      <c r="H185" s="2"/>
    </row>
    <row r="186" spans="1:8" ht="13.5" customHeight="1" x14ac:dyDescent="0.25">
      <c r="A186" s="2"/>
      <c r="B186" s="2"/>
      <c r="C186" s="2"/>
      <c r="D186" s="2"/>
      <c r="E186" s="2"/>
      <c r="F186" s="2"/>
      <c r="H186" s="2"/>
    </row>
    <row r="187" spans="1:8" ht="13.5" customHeight="1" x14ac:dyDescent="0.25">
      <c r="A187" s="2"/>
      <c r="B187" s="2"/>
      <c r="C187" s="2"/>
      <c r="D187" s="2"/>
      <c r="E187" s="2"/>
      <c r="F187" s="2"/>
      <c r="H187" s="2"/>
    </row>
    <row r="188" spans="1:8" ht="13.5" customHeight="1" x14ac:dyDescent="0.25">
      <c r="A188" s="2"/>
      <c r="B188" s="2"/>
      <c r="C188" s="2"/>
      <c r="D188" s="2"/>
      <c r="E188" s="2"/>
      <c r="F188" s="2"/>
      <c r="H188" s="2"/>
    </row>
    <row r="189" spans="1:8" ht="13.5" customHeight="1" x14ac:dyDescent="0.25">
      <c r="A189" s="2"/>
      <c r="B189" s="2"/>
      <c r="C189" s="2"/>
      <c r="D189" s="2"/>
      <c r="E189" s="2"/>
      <c r="F189" s="2"/>
      <c r="H189" s="2"/>
    </row>
    <row r="190" spans="1:8" ht="13.5" customHeight="1" x14ac:dyDescent="0.25">
      <c r="A190" s="2"/>
      <c r="B190" s="2"/>
      <c r="C190" s="2"/>
      <c r="D190" s="2"/>
      <c r="E190" s="2"/>
      <c r="F190" s="2"/>
      <c r="H190" s="2"/>
    </row>
    <row r="191" spans="1:8" ht="13.5" customHeight="1" x14ac:dyDescent="0.25">
      <c r="A191" s="2"/>
      <c r="B191" s="2"/>
      <c r="C191" s="2"/>
      <c r="D191" s="2"/>
      <c r="E191" s="2"/>
      <c r="F191" s="2"/>
      <c r="H191" s="2"/>
    </row>
    <row r="192" spans="1:8" ht="13.5" customHeight="1" x14ac:dyDescent="0.25">
      <c r="A192" s="2"/>
      <c r="B192" s="2"/>
      <c r="C192" s="2"/>
      <c r="D192" s="2"/>
      <c r="E192" s="2"/>
      <c r="F192" s="2"/>
      <c r="H192" s="2"/>
    </row>
    <row r="193" spans="1:8" ht="13.5" customHeight="1" x14ac:dyDescent="0.25">
      <c r="A193" s="2"/>
      <c r="B193" s="2"/>
      <c r="C193" s="2"/>
      <c r="D193" s="2"/>
      <c r="E193" s="2"/>
      <c r="F193" s="2"/>
      <c r="H193" s="2"/>
    </row>
    <row r="194" spans="1:8" ht="13.5" customHeight="1" x14ac:dyDescent="0.25">
      <c r="A194" s="2"/>
      <c r="B194" s="2"/>
      <c r="C194" s="2"/>
      <c r="D194" s="2"/>
      <c r="E194" s="2"/>
      <c r="F194" s="2"/>
      <c r="H194" s="2"/>
    </row>
    <row r="195" spans="1:8" ht="13.5" customHeight="1" x14ac:dyDescent="0.25">
      <c r="A195" s="2"/>
      <c r="B195" s="2"/>
      <c r="C195" s="2"/>
      <c r="D195" s="2"/>
      <c r="E195" s="2"/>
      <c r="F195" s="2"/>
      <c r="H195" s="2"/>
    </row>
    <row r="196" spans="1:8" ht="13.5" customHeight="1" x14ac:dyDescent="0.25">
      <c r="A196" s="2"/>
      <c r="B196" s="2"/>
      <c r="C196" s="2"/>
      <c r="D196" s="2"/>
      <c r="E196" s="2"/>
      <c r="F196" s="2"/>
      <c r="H196" s="2"/>
    </row>
    <row r="197" spans="1:8" ht="13.5" customHeight="1" x14ac:dyDescent="0.25">
      <c r="A197" s="2"/>
      <c r="B197" s="2"/>
      <c r="C197" s="2"/>
      <c r="D197" s="2"/>
      <c r="E197" s="2"/>
      <c r="F197" s="2"/>
      <c r="H197" s="2"/>
    </row>
    <row r="198" spans="1:8" ht="13.5" customHeight="1" x14ac:dyDescent="0.25">
      <c r="A198" s="2"/>
      <c r="B198" s="2"/>
      <c r="C198" s="2"/>
      <c r="D198" s="2"/>
      <c r="E198" s="2"/>
      <c r="F198" s="2"/>
      <c r="H198" s="2"/>
    </row>
    <row r="199" spans="1:8" ht="13.5" customHeight="1" x14ac:dyDescent="0.25">
      <c r="A199" s="2"/>
      <c r="B199" s="2"/>
      <c r="C199" s="2"/>
      <c r="D199" s="2"/>
      <c r="E199" s="2"/>
      <c r="F199" s="2"/>
      <c r="H199" s="2"/>
    </row>
    <row r="200" spans="1:8" ht="13.5" customHeight="1" x14ac:dyDescent="0.25">
      <c r="A200" s="2"/>
      <c r="B200" s="2"/>
      <c r="C200" s="2"/>
      <c r="D200" s="2"/>
      <c r="E200" s="2"/>
      <c r="F200" s="2"/>
      <c r="H200" s="2"/>
    </row>
    <row r="201" spans="1:8" ht="13.5" customHeight="1" x14ac:dyDescent="0.25">
      <c r="A201" s="2"/>
      <c r="B201" s="2"/>
      <c r="C201" s="2"/>
      <c r="D201" s="2"/>
      <c r="E201" s="2"/>
      <c r="F201" s="2"/>
      <c r="H201" s="2"/>
    </row>
    <row r="202" spans="1:8" ht="13.5" customHeight="1" x14ac:dyDescent="0.25">
      <c r="A202" s="2"/>
      <c r="B202" s="2"/>
      <c r="C202" s="2"/>
      <c r="D202" s="2"/>
      <c r="E202" s="2"/>
      <c r="F202" s="2"/>
      <c r="H202" s="2"/>
    </row>
    <row r="203" spans="1:8" ht="13.5" customHeight="1" x14ac:dyDescent="0.25">
      <c r="A203" s="2"/>
      <c r="B203" s="2"/>
      <c r="C203" s="2"/>
      <c r="D203" s="2"/>
      <c r="E203" s="2"/>
      <c r="F203" s="2"/>
      <c r="H203" s="2"/>
    </row>
    <row r="204" spans="1:8" ht="13.5" customHeight="1" x14ac:dyDescent="0.25">
      <c r="A204" s="2"/>
      <c r="B204" s="2"/>
      <c r="C204" s="2"/>
      <c r="D204" s="2"/>
      <c r="E204" s="2"/>
      <c r="F204" s="2"/>
      <c r="H204" s="2"/>
    </row>
    <row r="205" spans="1:8" ht="13.5" customHeight="1" x14ac:dyDescent="0.25">
      <c r="A205" s="2"/>
      <c r="B205" s="2"/>
      <c r="C205" s="2"/>
      <c r="D205" s="2"/>
      <c r="E205" s="2"/>
      <c r="F205" s="2"/>
      <c r="H205" s="2"/>
    </row>
    <row r="206" spans="1:8" ht="13.5" customHeight="1" x14ac:dyDescent="0.25">
      <c r="A206" s="2"/>
      <c r="B206" s="2"/>
      <c r="C206" s="2"/>
      <c r="D206" s="2"/>
      <c r="E206" s="2"/>
      <c r="F206" s="2"/>
      <c r="H206" s="2"/>
    </row>
    <row r="207" spans="1:8" ht="13.5" customHeight="1" x14ac:dyDescent="0.25">
      <c r="A207" s="2"/>
      <c r="B207" s="2"/>
      <c r="C207" s="2"/>
      <c r="D207" s="2"/>
      <c r="E207" s="2"/>
      <c r="F207" s="2"/>
      <c r="H207" s="2"/>
    </row>
    <row r="208" spans="1:8" ht="13.5" customHeight="1" x14ac:dyDescent="0.25">
      <c r="A208" s="2"/>
      <c r="B208" s="2"/>
      <c r="C208" s="2"/>
      <c r="D208" s="2"/>
      <c r="E208" s="2"/>
      <c r="F208" s="2"/>
      <c r="H208" s="2"/>
    </row>
    <row r="209" spans="1:8" ht="13.5" customHeight="1" x14ac:dyDescent="0.25">
      <c r="A209" s="2"/>
      <c r="B209" s="2"/>
      <c r="C209" s="2"/>
      <c r="D209" s="2"/>
      <c r="E209" s="2"/>
      <c r="F209" s="2"/>
      <c r="H209" s="2"/>
    </row>
    <row r="210" spans="1:8" ht="13.5" customHeight="1" x14ac:dyDescent="0.25">
      <c r="A210" s="2"/>
      <c r="B210" s="2"/>
      <c r="C210" s="2"/>
      <c r="D210" s="2"/>
      <c r="E210" s="2"/>
      <c r="F210" s="2"/>
      <c r="H210" s="2"/>
    </row>
    <row r="211" spans="1:8" ht="13.5" customHeight="1" x14ac:dyDescent="0.25">
      <c r="A211" s="2"/>
      <c r="B211" s="2"/>
      <c r="C211" s="2"/>
      <c r="D211" s="2"/>
      <c r="E211" s="2"/>
      <c r="F211" s="2"/>
      <c r="H211" s="2"/>
    </row>
    <row r="212" spans="1:8" ht="13.5" customHeight="1" x14ac:dyDescent="0.25">
      <c r="A212" s="2"/>
      <c r="B212" s="2"/>
      <c r="C212" s="2"/>
      <c r="D212" s="2"/>
      <c r="E212" s="2"/>
      <c r="F212" s="2"/>
      <c r="H212" s="2"/>
    </row>
    <row r="213" spans="1:8" ht="13.5" customHeight="1" x14ac:dyDescent="0.25">
      <c r="A213" s="2"/>
      <c r="B213" s="2"/>
      <c r="C213" s="2"/>
      <c r="D213" s="2"/>
      <c r="E213" s="2"/>
      <c r="F213" s="2"/>
      <c r="H213" s="2"/>
    </row>
    <row r="214" spans="1:8" ht="13.5" customHeight="1" x14ac:dyDescent="0.25">
      <c r="A214" s="2"/>
      <c r="B214" s="2"/>
      <c r="C214" s="2"/>
      <c r="D214" s="2"/>
      <c r="E214" s="2"/>
      <c r="F214" s="2"/>
      <c r="H214" s="2"/>
    </row>
    <row r="215" spans="1:8" ht="13.5" customHeight="1" x14ac:dyDescent="0.25">
      <c r="A215" s="2"/>
      <c r="B215" s="2"/>
      <c r="C215" s="2"/>
      <c r="D215" s="2"/>
      <c r="E215" s="2"/>
      <c r="F215" s="2"/>
      <c r="H215" s="2"/>
    </row>
    <row r="216" spans="1:8" ht="13.5" customHeight="1" x14ac:dyDescent="0.25">
      <c r="A216" s="2"/>
      <c r="B216" s="2"/>
      <c r="C216" s="2"/>
      <c r="D216" s="2"/>
      <c r="E216" s="2"/>
      <c r="F216" s="2"/>
      <c r="H216" s="2"/>
    </row>
    <row r="217" spans="1:8" ht="13.5" customHeight="1" x14ac:dyDescent="0.25">
      <c r="A217" s="2"/>
      <c r="B217" s="2"/>
      <c r="C217" s="2"/>
      <c r="D217" s="2"/>
      <c r="E217" s="2"/>
      <c r="F217" s="2"/>
      <c r="H217" s="2"/>
    </row>
    <row r="218" spans="1:8" ht="13.5" customHeight="1" x14ac:dyDescent="0.25">
      <c r="A218" s="2"/>
      <c r="B218" s="2"/>
      <c r="C218" s="2"/>
      <c r="D218" s="2"/>
      <c r="E218" s="2"/>
      <c r="F218" s="2"/>
      <c r="H218" s="2"/>
    </row>
    <row r="219" spans="1:8" ht="13.5" customHeight="1" x14ac:dyDescent="0.25">
      <c r="A219" s="2"/>
      <c r="B219" s="2"/>
      <c r="C219" s="2"/>
      <c r="D219" s="2"/>
      <c r="E219" s="2"/>
      <c r="F219" s="2"/>
      <c r="H219" s="2"/>
    </row>
    <row r="220" spans="1:8" ht="13.5" customHeight="1" x14ac:dyDescent="0.25">
      <c r="A220" s="2"/>
      <c r="B220" s="2"/>
      <c r="C220" s="2"/>
      <c r="D220" s="2"/>
      <c r="E220" s="2"/>
      <c r="F220" s="2"/>
      <c r="H220" s="2"/>
    </row>
    <row r="221" spans="1:8" ht="13.5" customHeight="1" x14ac:dyDescent="0.25">
      <c r="A221" s="2"/>
      <c r="B221" s="2"/>
      <c r="C221" s="2"/>
      <c r="D221" s="2"/>
      <c r="E221" s="2"/>
      <c r="F221" s="2"/>
      <c r="H221" s="2"/>
    </row>
    <row r="222" spans="1:8" ht="13.5" customHeight="1" x14ac:dyDescent="0.25">
      <c r="A222" s="2"/>
      <c r="B222" s="2"/>
      <c r="C222" s="2"/>
      <c r="D222" s="2"/>
      <c r="E222" s="2"/>
      <c r="F222" s="2"/>
      <c r="H222" s="2"/>
    </row>
    <row r="223" spans="1:8" ht="13.5" customHeight="1" x14ac:dyDescent="0.25">
      <c r="A223" s="2"/>
      <c r="B223" s="2"/>
      <c r="C223" s="2"/>
      <c r="D223" s="2"/>
      <c r="E223" s="2"/>
      <c r="F223" s="2"/>
      <c r="H223" s="2"/>
    </row>
    <row r="224" spans="1:8" ht="13.5" customHeight="1" x14ac:dyDescent="0.25">
      <c r="A224" s="2"/>
      <c r="B224" s="2"/>
      <c r="C224" s="2"/>
      <c r="D224" s="2"/>
      <c r="E224" s="2"/>
      <c r="F224" s="2"/>
      <c r="H224" s="2"/>
    </row>
    <row r="225" spans="1:8" ht="13.5" customHeight="1" x14ac:dyDescent="0.25">
      <c r="A225" s="2"/>
      <c r="B225" s="2"/>
      <c r="C225" s="2"/>
      <c r="D225" s="2"/>
      <c r="E225" s="2"/>
      <c r="F225" s="2"/>
      <c r="H225" s="2"/>
    </row>
    <row r="226" spans="1:8" ht="13.5" customHeight="1" x14ac:dyDescent="0.25">
      <c r="A226" s="2"/>
      <c r="B226" s="2"/>
      <c r="C226" s="2"/>
      <c r="D226" s="2"/>
      <c r="E226" s="2"/>
      <c r="F226" s="2"/>
      <c r="H226" s="2"/>
    </row>
    <row r="227" spans="1:8" ht="13.5" customHeight="1" x14ac:dyDescent="0.25">
      <c r="A227" s="2"/>
      <c r="B227" s="2"/>
      <c r="C227" s="2"/>
      <c r="D227" s="2"/>
      <c r="E227" s="2"/>
      <c r="F227" s="2"/>
      <c r="H227" s="2"/>
    </row>
    <row r="228" spans="1:8" ht="13.5" customHeight="1" x14ac:dyDescent="0.25">
      <c r="A228" s="2"/>
      <c r="B228" s="2"/>
      <c r="C228" s="2"/>
      <c r="D228" s="2"/>
      <c r="E228" s="2"/>
      <c r="F228" s="2"/>
      <c r="H228" s="2"/>
    </row>
    <row r="229" spans="1:8" ht="13.5" customHeight="1" x14ac:dyDescent="0.25">
      <c r="A229" s="2"/>
      <c r="B229" s="2"/>
      <c r="C229" s="2"/>
      <c r="D229" s="2"/>
      <c r="E229" s="2"/>
      <c r="F229" s="2"/>
      <c r="H229" s="2"/>
    </row>
    <row r="230" spans="1:8" ht="13.5" customHeight="1" x14ac:dyDescent="0.25">
      <c r="A230" s="2"/>
      <c r="B230" s="2"/>
      <c r="C230" s="2"/>
      <c r="D230" s="2"/>
      <c r="E230" s="2"/>
      <c r="F230" s="2"/>
      <c r="H230" s="2"/>
    </row>
    <row r="231" spans="1:8" ht="13.5" customHeight="1" x14ac:dyDescent="0.25">
      <c r="A231" s="2"/>
      <c r="B231" s="2"/>
      <c r="C231" s="2"/>
      <c r="D231" s="2"/>
      <c r="E231" s="2"/>
      <c r="F231" s="2"/>
      <c r="H231" s="2"/>
    </row>
    <row r="232" spans="1:8" ht="13.5" customHeight="1" x14ac:dyDescent="0.25">
      <c r="A232" s="2"/>
      <c r="B232" s="2"/>
      <c r="C232" s="2"/>
      <c r="D232" s="2"/>
      <c r="E232" s="2"/>
      <c r="F232" s="2"/>
      <c r="H232" s="2"/>
    </row>
    <row r="233" spans="1:8" ht="13.5" customHeight="1" x14ac:dyDescent="0.25">
      <c r="A233" s="2"/>
      <c r="B233" s="2"/>
      <c r="C233" s="2"/>
      <c r="D233" s="2"/>
      <c r="E233" s="2"/>
      <c r="F233" s="2"/>
      <c r="H233" s="2"/>
    </row>
    <row r="234" spans="1:8" ht="13.5" customHeight="1" x14ac:dyDescent="0.25">
      <c r="A234" s="2"/>
      <c r="B234" s="2"/>
      <c r="C234" s="2"/>
      <c r="D234" s="2"/>
      <c r="E234" s="2"/>
      <c r="F234" s="2"/>
      <c r="H234" s="2"/>
    </row>
    <row r="235" spans="1:8" ht="13.5" customHeight="1" x14ac:dyDescent="0.25">
      <c r="A235" s="2"/>
      <c r="B235" s="2"/>
      <c r="C235" s="2"/>
      <c r="D235" s="2"/>
      <c r="E235" s="2"/>
      <c r="F235" s="2"/>
      <c r="H235" s="2"/>
    </row>
    <row r="236" spans="1:8" ht="13.5" customHeight="1" x14ac:dyDescent="0.25">
      <c r="A236" s="2"/>
      <c r="B236" s="2"/>
      <c r="C236" s="2"/>
      <c r="D236" s="2"/>
      <c r="E236" s="2"/>
      <c r="F236" s="2"/>
      <c r="H236" s="2"/>
    </row>
    <row r="237" spans="1:8" ht="13.5" customHeight="1" x14ac:dyDescent="0.25">
      <c r="A237" s="2"/>
      <c r="B237" s="2"/>
      <c r="C237" s="2"/>
      <c r="D237" s="2"/>
      <c r="E237" s="2"/>
      <c r="F237" s="2"/>
      <c r="H237" s="2"/>
    </row>
    <row r="238" spans="1:8" ht="13.5" customHeight="1" x14ac:dyDescent="0.25">
      <c r="A238" s="2"/>
      <c r="B238" s="2"/>
      <c r="C238" s="2"/>
      <c r="D238" s="2"/>
      <c r="E238" s="2"/>
      <c r="F238" s="2"/>
      <c r="H238" s="2"/>
    </row>
    <row r="239" spans="1:8" ht="13.5" customHeight="1" x14ac:dyDescent="0.25">
      <c r="A239" s="2"/>
      <c r="B239" s="2"/>
      <c r="C239" s="2"/>
      <c r="D239" s="2"/>
      <c r="E239" s="2"/>
      <c r="F239" s="2"/>
      <c r="H239" s="2"/>
    </row>
    <row r="240" spans="1:8" ht="13.5" customHeight="1" x14ac:dyDescent="0.25">
      <c r="A240" s="2"/>
      <c r="B240" s="2"/>
      <c r="C240" s="2"/>
      <c r="D240" s="2"/>
      <c r="E240" s="2"/>
      <c r="F240" s="2"/>
      <c r="H240" s="2"/>
    </row>
    <row r="241" spans="1:8" ht="13.5" customHeight="1" x14ac:dyDescent="0.25">
      <c r="A241" s="2"/>
      <c r="B241" s="2"/>
      <c r="C241" s="2"/>
      <c r="D241" s="2"/>
      <c r="E241" s="2"/>
      <c r="F241" s="2"/>
      <c r="H241" s="2"/>
    </row>
    <row r="242" spans="1:8" ht="13.5" customHeight="1" x14ac:dyDescent="0.25">
      <c r="A242" s="2"/>
      <c r="B242" s="2"/>
      <c r="C242" s="2"/>
      <c r="D242" s="2"/>
      <c r="E242" s="2"/>
      <c r="F242" s="2"/>
      <c r="H242" s="2"/>
    </row>
    <row r="243" spans="1:8" ht="13.5" customHeight="1" x14ac:dyDescent="0.25">
      <c r="A243" s="2"/>
      <c r="B243" s="2"/>
      <c r="C243" s="2"/>
      <c r="D243" s="2"/>
      <c r="E243" s="2"/>
      <c r="F243" s="2"/>
      <c r="H243" s="2"/>
    </row>
    <row r="244" spans="1:8" ht="13.5" customHeight="1" x14ac:dyDescent="0.25">
      <c r="A244" s="2"/>
      <c r="B244" s="2"/>
      <c r="C244" s="2"/>
      <c r="D244" s="2"/>
      <c r="E244" s="2"/>
      <c r="F244" s="2"/>
      <c r="H244" s="2"/>
    </row>
    <row r="245" spans="1:8" ht="13.5" customHeight="1" x14ac:dyDescent="0.25">
      <c r="A245" s="2"/>
      <c r="B245" s="2"/>
      <c r="C245" s="2"/>
      <c r="D245" s="2"/>
      <c r="E245" s="2"/>
      <c r="F245" s="2"/>
      <c r="H245" s="2"/>
    </row>
    <row r="246" spans="1:8" ht="13.5" customHeight="1" x14ac:dyDescent="0.25">
      <c r="A246" s="2"/>
      <c r="B246" s="2"/>
      <c r="C246" s="2"/>
      <c r="D246" s="2"/>
      <c r="E246" s="2"/>
      <c r="F246" s="2"/>
      <c r="H246" s="2"/>
    </row>
    <row r="247" spans="1:8" ht="13.5" customHeight="1" x14ac:dyDescent="0.25">
      <c r="A247" s="2"/>
      <c r="B247" s="2"/>
      <c r="C247" s="2"/>
      <c r="D247" s="2"/>
      <c r="E247" s="2"/>
      <c r="F247" s="2"/>
      <c r="H247" s="2"/>
    </row>
    <row r="248" spans="1:8" ht="13.5" customHeight="1" x14ac:dyDescent="0.25">
      <c r="A248" s="2"/>
      <c r="B248" s="2"/>
      <c r="C248" s="2"/>
      <c r="D248" s="2"/>
      <c r="E248" s="2"/>
      <c r="F248" s="2"/>
      <c r="H248" s="2"/>
    </row>
    <row r="249" spans="1:8" ht="13.5" customHeight="1" x14ac:dyDescent="0.25">
      <c r="A249" s="2"/>
      <c r="B249" s="2"/>
      <c r="C249" s="2"/>
      <c r="D249" s="2"/>
      <c r="E249" s="2"/>
      <c r="F249" s="2"/>
      <c r="H249" s="2"/>
    </row>
    <row r="250" spans="1:8" ht="13.5" customHeight="1" x14ac:dyDescent="0.25">
      <c r="A250" s="2"/>
      <c r="B250" s="2"/>
      <c r="C250" s="2"/>
      <c r="D250" s="2"/>
      <c r="E250" s="2"/>
      <c r="F250" s="2"/>
      <c r="H250" s="2"/>
    </row>
    <row r="251" spans="1:8" ht="13.5" customHeight="1" x14ac:dyDescent="0.25">
      <c r="A251" s="2"/>
      <c r="B251" s="2"/>
      <c r="C251" s="2"/>
      <c r="D251" s="2"/>
      <c r="E251" s="2"/>
      <c r="F251" s="2"/>
      <c r="H251" s="2"/>
    </row>
    <row r="252" spans="1:8" ht="13.5" customHeight="1" x14ac:dyDescent="0.25">
      <c r="A252" s="2"/>
      <c r="B252" s="2"/>
      <c r="C252" s="2"/>
      <c r="D252" s="2"/>
      <c r="E252" s="2"/>
      <c r="F252" s="2"/>
      <c r="H252" s="2"/>
    </row>
    <row r="253" spans="1:8" ht="13.5" customHeight="1" x14ac:dyDescent="0.25">
      <c r="A253" s="2"/>
      <c r="B253" s="2"/>
      <c r="C253" s="2"/>
      <c r="D253" s="2"/>
      <c r="E253" s="2"/>
      <c r="F253" s="2"/>
      <c r="H253" s="2"/>
    </row>
    <row r="254" spans="1:8" ht="13.5" customHeight="1" x14ac:dyDescent="0.25">
      <c r="A254" s="2"/>
      <c r="B254" s="2"/>
      <c r="C254" s="2"/>
      <c r="D254" s="2"/>
      <c r="E254" s="2"/>
      <c r="F254" s="2"/>
      <c r="H254" s="2"/>
    </row>
    <row r="255" spans="1:8" ht="13.5" customHeight="1" x14ac:dyDescent="0.25">
      <c r="A255" s="2"/>
      <c r="B255" s="2"/>
      <c r="C255" s="2"/>
      <c r="D255" s="2"/>
      <c r="E255" s="2"/>
      <c r="F255" s="2"/>
      <c r="H255" s="2"/>
    </row>
    <row r="256" spans="1:8" ht="13.5" customHeight="1" x14ac:dyDescent="0.25">
      <c r="A256" s="2"/>
      <c r="B256" s="2"/>
      <c r="C256" s="2"/>
      <c r="D256" s="2"/>
      <c r="E256" s="2"/>
      <c r="F256" s="2"/>
      <c r="H256" s="2"/>
    </row>
    <row r="257" spans="1:8" ht="13.5" customHeight="1" x14ac:dyDescent="0.25">
      <c r="A257" s="2"/>
      <c r="B257" s="2"/>
      <c r="C257" s="2"/>
      <c r="D257" s="2"/>
      <c r="E257" s="2"/>
      <c r="F257" s="2"/>
      <c r="H257" s="2"/>
    </row>
    <row r="258" spans="1:8" ht="13.5" customHeight="1" x14ac:dyDescent="0.25">
      <c r="A258" s="2"/>
      <c r="B258" s="2"/>
      <c r="C258" s="2"/>
      <c r="D258" s="2"/>
      <c r="E258" s="2"/>
      <c r="F258" s="2"/>
      <c r="H258" s="2"/>
    </row>
    <row r="259" spans="1:8" ht="13.5" customHeight="1" x14ac:dyDescent="0.25">
      <c r="A259" s="2"/>
      <c r="B259" s="2"/>
      <c r="C259" s="2"/>
      <c r="D259" s="2"/>
      <c r="E259" s="2"/>
      <c r="F259" s="2"/>
      <c r="H259" s="2"/>
    </row>
    <row r="260" spans="1:8" ht="13.5" customHeight="1" x14ac:dyDescent="0.25">
      <c r="A260" s="2"/>
      <c r="B260" s="2"/>
      <c r="C260" s="2"/>
      <c r="D260" s="2"/>
      <c r="E260" s="2"/>
      <c r="F260" s="2"/>
      <c r="H260" s="2"/>
    </row>
    <row r="261" spans="1:8" ht="13.5" customHeight="1" x14ac:dyDescent="0.25">
      <c r="A261" s="2"/>
      <c r="B261" s="2"/>
      <c r="C261" s="2"/>
      <c r="D261" s="2"/>
      <c r="E261" s="2"/>
      <c r="F261" s="2"/>
      <c r="H261" s="2"/>
    </row>
    <row r="262" spans="1:8" ht="13.5" customHeight="1" x14ac:dyDescent="0.25">
      <c r="A262" s="2"/>
      <c r="B262" s="2"/>
      <c r="C262" s="2"/>
      <c r="D262" s="2"/>
      <c r="E262" s="2"/>
      <c r="F262" s="2"/>
      <c r="H262" s="2"/>
    </row>
    <row r="263" spans="1:8" ht="13.5" customHeight="1" x14ac:dyDescent="0.25">
      <c r="A263" s="2"/>
      <c r="B263" s="2"/>
      <c r="C263" s="2"/>
      <c r="D263" s="2"/>
      <c r="E263" s="2"/>
      <c r="F263" s="2"/>
      <c r="H263" s="2"/>
    </row>
    <row r="264" spans="1:8" ht="13.5" customHeight="1" x14ac:dyDescent="0.25">
      <c r="A264" s="2"/>
      <c r="B264" s="2"/>
      <c r="C264" s="2"/>
      <c r="D264" s="2"/>
      <c r="E264" s="2"/>
      <c r="F264" s="2"/>
      <c r="H264" s="2"/>
    </row>
    <row r="265" spans="1:8" ht="13.5" customHeight="1" x14ac:dyDescent="0.25">
      <c r="A265" s="2"/>
      <c r="B265" s="2"/>
      <c r="C265" s="2"/>
      <c r="D265" s="2"/>
      <c r="E265" s="2"/>
      <c r="F265" s="2"/>
      <c r="H265" s="2"/>
    </row>
    <row r="266" spans="1:8" ht="13.5" customHeight="1" x14ac:dyDescent="0.25">
      <c r="A266" s="2"/>
      <c r="B266" s="2"/>
      <c r="C266" s="2"/>
      <c r="D266" s="2"/>
      <c r="E266" s="2"/>
      <c r="F266" s="2"/>
      <c r="H266" s="2"/>
    </row>
    <row r="267" spans="1:8" ht="13.5" customHeight="1" x14ac:dyDescent="0.25">
      <c r="A267" s="2"/>
      <c r="B267" s="2"/>
      <c r="C267" s="2"/>
      <c r="D267" s="2"/>
      <c r="E267" s="2"/>
      <c r="F267" s="2"/>
      <c r="H267" s="2"/>
    </row>
    <row r="268" spans="1:8" ht="13.5" customHeight="1" x14ac:dyDescent="0.25">
      <c r="A268" s="2"/>
      <c r="B268" s="2"/>
      <c r="C268" s="2"/>
      <c r="D268" s="2"/>
      <c r="E268" s="2"/>
      <c r="F268" s="2"/>
      <c r="H268" s="2"/>
    </row>
    <row r="269" spans="1:8" ht="13.5" customHeight="1" x14ac:dyDescent="0.25">
      <c r="A269" s="2"/>
      <c r="B269" s="2"/>
      <c r="C269" s="2"/>
      <c r="D269" s="2"/>
      <c r="E269" s="2"/>
      <c r="F269" s="2"/>
      <c r="H269" s="2"/>
    </row>
    <row r="270" spans="1:8" ht="13.5" customHeight="1" x14ac:dyDescent="0.25">
      <c r="A270" s="2"/>
      <c r="B270" s="2"/>
      <c r="C270" s="2"/>
      <c r="D270" s="2"/>
      <c r="E270" s="2"/>
      <c r="F270" s="2"/>
      <c r="H270" s="2"/>
    </row>
    <row r="271" spans="1:8" ht="13.5" customHeight="1" x14ac:dyDescent="0.25">
      <c r="A271" s="2"/>
      <c r="B271" s="2"/>
      <c r="C271" s="2"/>
      <c r="D271" s="2"/>
      <c r="E271" s="2"/>
      <c r="F271" s="2"/>
      <c r="H271" s="2"/>
    </row>
    <row r="272" spans="1:8" ht="13.5" customHeight="1" x14ac:dyDescent="0.25">
      <c r="A272" s="2"/>
      <c r="B272" s="2"/>
      <c r="C272" s="2"/>
      <c r="D272" s="2"/>
      <c r="E272" s="2"/>
      <c r="F272" s="2"/>
      <c r="H272" s="2"/>
    </row>
    <row r="273" spans="1:8" ht="13.5" customHeight="1" x14ac:dyDescent="0.25">
      <c r="A273" s="2"/>
      <c r="B273" s="2"/>
      <c r="C273" s="2"/>
      <c r="D273" s="2"/>
      <c r="E273" s="2"/>
      <c r="F273" s="2"/>
      <c r="H273" s="2"/>
    </row>
    <row r="274" spans="1:8" ht="13.5" customHeight="1" x14ac:dyDescent="0.25">
      <c r="A274" s="2"/>
      <c r="B274" s="2"/>
      <c r="C274" s="2"/>
      <c r="D274" s="2"/>
      <c r="E274" s="2"/>
      <c r="F274" s="2"/>
      <c r="H274" s="2"/>
    </row>
    <row r="275" spans="1:8" ht="13.5" customHeight="1" x14ac:dyDescent="0.25">
      <c r="A275" s="2"/>
      <c r="B275" s="2"/>
      <c r="C275" s="2"/>
      <c r="D275" s="2"/>
      <c r="E275" s="2"/>
      <c r="F275" s="2"/>
      <c r="H275" s="2"/>
    </row>
    <row r="276" spans="1:8" ht="13.5" customHeight="1" x14ac:dyDescent="0.25">
      <c r="A276" s="2"/>
      <c r="B276" s="2"/>
      <c r="C276" s="2"/>
      <c r="D276" s="2"/>
      <c r="E276" s="2"/>
      <c r="F276" s="2"/>
      <c r="H276" s="2"/>
    </row>
    <row r="277" spans="1:8" ht="13.5" customHeight="1" x14ac:dyDescent="0.25">
      <c r="A277" s="2"/>
      <c r="B277" s="2"/>
      <c r="C277" s="2"/>
      <c r="D277" s="2"/>
      <c r="E277" s="2"/>
      <c r="F277" s="2"/>
      <c r="H277" s="2"/>
    </row>
    <row r="278" spans="1:8" ht="13.5" customHeight="1" x14ac:dyDescent="0.25">
      <c r="A278" s="2"/>
      <c r="B278" s="2"/>
      <c r="C278" s="2"/>
      <c r="D278" s="2"/>
      <c r="E278" s="2"/>
      <c r="F278" s="2"/>
      <c r="H278" s="2"/>
    </row>
    <row r="279" spans="1:8" ht="13.5" customHeight="1" x14ac:dyDescent="0.25">
      <c r="A279" s="2"/>
      <c r="B279" s="2"/>
      <c r="C279" s="2"/>
      <c r="D279" s="2"/>
      <c r="E279" s="2"/>
      <c r="F279" s="2"/>
      <c r="H279" s="2"/>
    </row>
    <row r="280" spans="1:8" ht="13.5" customHeight="1" x14ac:dyDescent="0.25">
      <c r="A280" s="2"/>
      <c r="B280" s="2"/>
      <c r="C280" s="2"/>
      <c r="D280" s="2"/>
      <c r="E280" s="2"/>
      <c r="F280" s="2"/>
      <c r="H280" s="2"/>
    </row>
    <row r="281" spans="1:8" ht="13.5" customHeight="1" x14ac:dyDescent="0.25">
      <c r="A281" s="2"/>
      <c r="B281" s="2"/>
      <c r="C281" s="2"/>
      <c r="D281" s="2"/>
      <c r="E281" s="2"/>
      <c r="F281" s="2"/>
      <c r="H281" s="2"/>
    </row>
    <row r="282" spans="1:8" ht="13.5" customHeight="1" x14ac:dyDescent="0.25">
      <c r="A282" s="2"/>
      <c r="B282" s="2"/>
      <c r="C282" s="2"/>
      <c r="D282" s="2"/>
      <c r="E282" s="2"/>
      <c r="F282" s="2"/>
      <c r="H282" s="2"/>
    </row>
    <row r="283" spans="1:8" ht="13.5" customHeight="1" x14ac:dyDescent="0.25">
      <c r="A283" s="2"/>
      <c r="B283" s="2"/>
      <c r="C283" s="2"/>
      <c r="D283" s="2"/>
      <c r="E283" s="2"/>
      <c r="F283" s="2"/>
      <c r="H283" s="2"/>
    </row>
    <row r="284" spans="1:8" ht="13.5" customHeight="1" x14ac:dyDescent="0.25">
      <c r="A284" s="2"/>
      <c r="B284" s="2"/>
      <c r="C284" s="2"/>
      <c r="D284" s="2"/>
      <c r="E284" s="2"/>
      <c r="F284" s="2"/>
      <c r="H284" s="2"/>
    </row>
    <row r="285" spans="1:8" ht="13.5" customHeight="1" x14ac:dyDescent="0.25">
      <c r="A285" s="2"/>
      <c r="B285" s="2"/>
      <c r="C285" s="2"/>
      <c r="D285" s="2"/>
      <c r="E285" s="2"/>
      <c r="F285" s="2"/>
      <c r="H285" s="2"/>
    </row>
    <row r="286" spans="1:8" ht="13.5" customHeight="1" x14ac:dyDescent="0.25">
      <c r="A286" s="2"/>
      <c r="B286" s="2"/>
      <c r="C286" s="2"/>
      <c r="D286" s="2"/>
      <c r="E286" s="2"/>
      <c r="F286" s="2"/>
      <c r="H286" s="2"/>
    </row>
    <row r="287" spans="1:8" ht="13.5" customHeight="1" x14ac:dyDescent="0.25">
      <c r="A287" s="2"/>
      <c r="B287" s="2"/>
      <c r="C287" s="2"/>
      <c r="D287" s="2"/>
      <c r="E287" s="2"/>
      <c r="F287" s="2"/>
      <c r="H287" s="2"/>
    </row>
    <row r="288" spans="1:8" ht="13.5" customHeight="1" x14ac:dyDescent="0.25">
      <c r="A288" s="2"/>
      <c r="B288" s="2"/>
      <c r="C288" s="2"/>
      <c r="D288" s="2"/>
      <c r="E288" s="2"/>
      <c r="F288" s="2"/>
      <c r="H288" s="2"/>
    </row>
    <row r="289" spans="1:8" ht="13.5" customHeight="1" x14ac:dyDescent="0.25">
      <c r="A289" s="2"/>
      <c r="B289" s="2"/>
      <c r="C289" s="2"/>
      <c r="D289" s="2"/>
      <c r="E289" s="2"/>
      <c r="F289" s="2"/>
      <c r="H289" s="2"/>
    </row>
    <row r="290" spans="1:8" ht="13.5" customHeight="1" x14ac:dyDescent="0.25">
      <c r="A290" s="2"/>
      <c r="B290" s="2"/>
      <c r="C290" s="2"/>
      <c r="D290" s="2"/>
      <c r="E290" s="2"/>
      <c r="F290" s="2"/>
      <c r="H290" s="2"/>
    </row>
    <row r="291" spans="1:8" ht="13.5" customHeight="1" x14ac:dyDescent="0.25">
      <c r="A291" s="2"/>
      <c r="B291" s="2"/>
      <c r="C291" s="2"/>
      <c r="D291" s="2"/>
      <c r="E291" s="2"/>
      <c r="F291" s="2"/>
      <c r="H291" s="2"/>
    </row>
    <row r="292" spans="1:8" ht="13.5" customHeight="1" x14ac:dyDescent="0.25">
      <c r="A292" s="2"/>
      <c r="B292" s="2"/>
      <c r="C292" s="2"/>
      <c r="D292" s="2"/>
      <c r="E292" s="2"/>
      <c r="F292" s="2"/>
      <c r="H292" s="2"/>
    </row>
    <row r="293" spans="1:8" ht="13.5" customHeight="1" x14ac:dyDescent="0.25">
      <c r="A293" s="2"/>
      <c r="B293" s="2"/>
      <c r="C293" s="2"/>
      <c r="D293" s="2"/>
      <c r="E293" s="2"/>
      <c r="F293" s="2"/>
      <c r="H293" s="2"/>
    </row>
    <row r="294" spans="1:8" ht="13.5" customHeight="1" x14ac:dyDescent="0.25">
      <c r="A294" s="2"/>
      <c r="B294" s="2"/>
      <c r="C294" s="2"/>
      <c r="D294" s="2"/>
      <c r="E294" s="2"/>
      <c r="F294" s="2"/>
      <c r="H294" s="2"/>
    </row>
    <row r="295" spans="1:8" ht="13.5" customHeight="1" x14ac:dyDescent="0.25">
      <c r="A295" s="2"/>
      <c r="B295" s="2"/>
      <c r="C295" s="2"/>
      <c r="D295" s="2"/>
      <c r="E295" s="2"/>
      <c r="F295" s="2"/>
      <c r="H295" s="2"/>
    </row>
    <row r="296" spans="1:8" ht="13.5" customHeight="1" x14ac:dyDescent="0.25">
      <c r="A296" s="2"/>
      <c r="B296" s="2"/>
      <c r="C296" s="2"/>
      <c r="D296" s="2"/>
      <c r="E296" s="2"/>
      <c r="F296" s="2"/>
      <c r="H296" s="2"/>
    </row>
    <row r="297" spans="1:8" ht="13.5" customHeight="1" x14ac:dyDescent="0.25">
      <c r="A297" s="2"/>
      <c r="B297" s="2"/>
      <c r="C297" s="2"/>
      <c r="D297" s="2"/>
      <c r="E297" s="2"/>
      <c r="F297" s="2"/>
      <c r="H297" s="2"/>
    </row>
    <row r="298" spans="1:8" ht="13.5" customHeight="1" x14ac:dyDescent="0.25">
      <c r="A298" s="2"/>
      <c r="B298" s="2"/>
      <c r="C298" s="2"/>
      <c r="D298" s="2"/>
      <c r="E298" s="2"/>
      <c r="F298" s="2"/>
      <c r="H298" s="2"/>
    </row>
    <row r="299" spans="1:8" ht="13.5" customHeight="1" x14ac:dyDescent="0.25">
      <c r="A299" s="2"/>
      <c r="B299" s="2"/>
      <c r="C299" s="2"/>
      <c r="D299" s="2"/>
      <c r="E299" s="2"/>
      <c r="F299" s="2"/>
      <c r="H299" s="2"/>
    </row>
    <row r="300" spans="1:8" ht="13.5" customHeight="1" x14ac:dyDescent="0.25">
      <c r="A300" s="2"/>
      <c r="B300" s="2"/>
      <c r="C300" s="2"/>
      <c r="D300" s="2"/>
      <c r="E300" s="2"/>
      <c r="F300" s="2"/>
      <c r="H300" s="2"/>
    </row>
    <row r="301" spans="1:8" ht="13.5" customHeight="1" x14ac:dyDescent="0.25">
      <c r="A301" s="2"/>
      <c r="B301" s="2"/>
      <c r="C301" s="2"/>
      <c r="D301" s="2"/>
      <c r="E301" s="2"/>
      <c r="F301" s="2"/>
      <c r="H301" s="2"/>
    </row>
    <row r="302" spans="1:8" ht="13.5" customHeight="1" x14ac:dyDescent="0.25">
      <c r="A302" s="2"/>
      <c r="B302" s="2"/>
      <c r="C302" s="2"/>
      <c r="D302" s="2"/>
      <c r="E302" s="2"/>
      <c r="F302" s="2"/>
      <c r="H302" s="2"/>
    </row>
    <row r="303" spans="1:8" ht="13.5" customHeight="1" x14ac:dyDescent="0.25">
      <c r="A303" s="2"/>
      <c r="B303" s="2"/>
      <c r="C303" s="2"/>
      <c r="D303" s="2"/>
      <c r="E303" s="2"/>
      <c r="F303" s="2"/>
      <c r="H303" s="2"/>
    </row>
    <row r="304" spans="1:8" ht="13.5" customHeight="1" x14ac:dyDescent="0.25">
      <c r="A304" s="2"/>
      <c r="B304" s="2"/>
      <c r="C304" s="2"/>
      <c r="D304" s="2"/>
      <c r="E304" s="2"/>
      <c r="F304" s="2"/>
      <c r="H304" s="2"/>
    </row>
    <row r="305" spans="1:8" ht="13.5" customHeight="1" x14ac:dyDescent="0.25">
      <c r="A305" s="2"/>
      <c r="B305" s="2"/>
      <c r="C305" s="2"/>
      <c r="D305" s="2"/>
      <c r="E305" s="2"/>
      <c r="F305" s="2"/>
      <c r="H305" s="2"/>
    </row>
    <row r="306" spans="1:8" ht="13.5" customHeight="1" x14ac:dyDescent="0.25">
      <c r="A306" s="2"/>
      <c r="B306" s="2"/>
      <c r="C306" s="2"/>
      <c r="D306" s="2"/>
      <c r="E306" s="2"/>
      <c r="F306" s="2"/>
      <c r="H306" s="2"/>
    </row>
    <row r="307" spans="1:8" ht="13.5" customHeight="1" x14ac:dyDescent="0.25">
      <c r="A307" s="2"/>
      <c r="B307" s="2"/>
      <c r="C307" s="2"/>
      <c r="D307" s="2"/>
      <c r="E307" s="2"/>
      <c r="F307" s="2"/>
      <c r="H307" s="2"/>
    </row>
    <row r="308" spans="1:8" ht="13.5" customHeight="1" x14ac:dyDescent="0.25">
      <c r="A308" s="2"/>
      <c r="B308" s="2"/>
      <c r="C308" s="2"/>
      <c r="D308" s="2"/>
      <c r="E308" s="2"/>
      <c r="F308" s="2"/>
      <c r="H308" s="2"/>
    </row>
    <row r="309" spans="1:8" ht="13.5" customHeight="1" x14ac:dyDescent="0.25">
      <c r="A309" s="2"/>
      <c r="B309" s="2"/>
      <c r="C309" s="2"/>
      <c r="D309" s="2"/>
      <c r="E309" s="2"/>
      <c r="F309" s="2"/>
      <c r="H309" s="2"/>
    </row>
    <row r="310" spans="1:8" ht="13.5" customHeight="1" x14ac:dyDescent="0.25">
      <c r="A310" s="2"/>
      <c r="B310" s="2"/>
      <c r="C310" s="2"/>
      <c r="D310" s="2"/>
      <c r="E310" s="2"/>
      <c r="F310" s="2"/>
      <c r="H310" s="2"/>
    </row>
    <row r="311" spans="1:8" ht="13.5" customHeight="1" x14ac:dyDescent="0.25">
      <c r="A311" s="2"/>
      <c r="B311" s="2"/>
      <c r="C311" s="2"/>
      <c r="D311" s="2"/>
      <c r="E311" s="2"/>
      <c r="F311" s="2"/>
      <c r="H311" s="2"/>
    </row>
    <row r="312" spans="1:8" ht="13.5" customHeight="1" x14ac:dyDescent="0.25">
      <c r="A312" s="2"/>
      <c r="B312" s="2"/>
      <c r="C312" s="2"/>
      <c r="D312" s="2"/>
      <c r="E312" s="2"/>
      <c r="F312" s="2"/>
      <c r="H312" s="2"/>
    </row>
    <row r="313" spans="1:8" ht="13.5" customHeight="1" x14ac:dyDescent="0.25">
      <c r="A313" s="2"/>
      <c r="B313" s="2"/>
      <c r="C313" s="2"/>
      <c r="D313" s="2"/>
      <c r="E313" s="2"/>
      <c r="F313" s="2"/>
      <c r="H313" s="2"/>
    </row>
    <row r="314" spans="1:8" ht="13.5" customHeight="1" x14ac:dyDescent="0.25">
      <c r="A314" s="2"/>
      <c r="B314" s="2"/>
      <c r="C314" s="2"/>
      <c r="D314" s="2"/>
      <c r="E314" s="2"/>
      <c r="F314" s="2"/>
      <c r="H314" s="2"/>
    </row>
    <row r="315" spans="1:8" ht="13.5" customHeight="1" x14ac:dyDescent="0.25">
      <c r="A315" s="2"/>
      <c r="B315" s="2"/>
      <c r="C315" s="2"/>
      <c r="D315" s="2"/>
      <c r="E315" s="2"/>
      <c r="F315" s="2"/>
      <c r="H315" s="2"/>
    </row>
    <row r="316" spans="1:8" ht="13.5" customHeight="1" x14ac:dyDescent="0.25">
      <c r="A316" s="2"/>
      <c r="B316" s="2"/>
      <c r="C316" s="2"/>
      <c r="D316" s="2"/>
      <c r="E316" s="2"/>
      <c r="F316" s="2"/>
      <c r="H316" s="2"/>
    </row>
    <row r="317" spans="1:8" ht="13.5" customHeight="1" x14ac:dyDescent="0.25">
      <c r="A317" s="2"/>
      <c r="B317" s="2"/>
      <c r="C317" s="2"/>
      <c r="D317" s="2"/>
      <c r="E317" s="2"/>
      <c r="F317" s="2"/>
      <c r="H317" s="2"/>
    </row>
    <row r="318" spans="1:8" ht="13.5" customHeight="1" x14ac:dyDescent="0.25">
      <c r="A318" s="2"/>
      <c r="B318" s="2"/>
      <c r="C318" s="2"/>
      <c r="D318" s="2"/>
      <c r="E318" s="2"/>
      <c r="F318" s="2"/>
      <c r="H318" s="2"/>
    </row>
    <row r="319" spans="1:8" ht="13.5" customHeight="1" x14ac:dyDescent="0.25">
      <c r="A319" s="2"/>
      <c r="B319" s="2"/>
      <c r="C319" s="2"/>
      <c r="D319" s="2"/>
      <c r="E319" s="2"/>
      <c r="F319" s="2"/>
      <c r="H319" s="2"/>
    </row>
    <row r="320" spans="1:8" ht="13.5" customHeight="1" x14ac:dyDescent="0.25">
      <c r="A320" s="2"/>
      <c r="B320" s="2"/>
      <c r="C320" s="2"/>
      <c r="D320" s="2"/>
      <c r="E320" s="2"/>
      <c r="F320" s="2"/>
      <c r="H320" s="2"/>
    </row>
    <row r="321" spans="1:8" ht="13.5" customHeight="1" x14ac:dyDescent="0.25">
      <c r="A321" s="2"/>
      <c r="B321" s="2"/>
      <c r="C321" s="2"/>
      <c r="D321" s="2"/>
      <c r="E321" s="2"/>
      <c r="F321" s="2"/>
      <c r="H321" s="2"/>
    </row>
    <row r="322" spans="1:8" ht="13.5" customHeight="1" x14ac:dyDescent="0.25">
      <c r="A322" s="2"/>
      <c r="B322" s="2"/>
      <c r="C322" s="2"/>
      <c r="D322" s="2"/>
      <c r="E322" s="2"/>
      <c r="F322" s="2"/>
      <c r="H322" s="2"/>
    </row>
    <row r="323" spans="1:8" ht="13.5" customHeight="1" x14ac:dyDescent="0.25">
      <c r="A323" s="2"/>
      <c r="B323" s="2"/>
      <c r="C323" s="2"/>
      <c r="D323" s="2"/>
      <c r="E323" s="2"/>
      <c r="F323" s="2"/>
      <c r="H323" s="2"/>
    </row>
    <row r="324" spans="1:8" ht="13.5" customHeight="1" x14ac:dyDescent="0.25">
      <c r="A324" s="2"/>
      <c r="B324" s="2"/>
      <c r="C324" s="2"/>
      <c r="D324" s="2"/>
      <c r="E324" s="2"/>
      <c r="F324" s="2"/>
      <c r="H324" s="2"/>
    </row>
    <row r="325" spans="1:8" ht="13.5" customHeight="1" x14ac:dyDescent="0.25">
      <c r="A325" s="2"/>
      <c r="B325" s="2"/>
      <c r="C325" s="2"/>
      <c r="D325" s="2"/>
      <c r="E325" s="2"/>
      <c r="F325" s="2"/>
      <c r="H325" s="2"/>
    </row>
    <row r="326" spans="1:8" ht="13.5" customHeight="1" x14ac:dyDescent="0.25">
      <c r="A326" s="2"/>
      <c r="B326" s="2"/>
      <c r="C326" s="2"/>
      <c r="D326" s="2"/>
      <c r="E326" s="2"/>
      <c r="F326" s="2"/>
      <c r="H326" s="2"/>
    </row>
    <row r="327" spans="1:8" ht="13.5" customHeight="1" x14ac:dyDescent="0.25">
      <c r="A327" s="2"/>
      <c r="B327" s="2"/>
      <c r="C327" s="2"/>
      <c r="D327" s="2"/>
      <c r="E327" s="2"/>
      <c r="F327" s="2"/>
      <c r="H327" s="2"/>
    </row>
    <row r="328" spans="1:8" ht="13.5" customHeight="1" x14ac:dyDescent="0.25">
      <c r="A328" s="2"/>
      <c r="B328" s="2"/>
      <c r="C328" s="2"/>
      <c r="D328" s="2"/>
      <c r="E328" s="2"/>
      <c r="F328" s="2"/>
      <c r="H328" s="2"/>
    </row>
    <row r="329" spans="1:8" ht="13.5" customHeight="1" x14ac:dyDescent="0.25">
      <c r="A329" s="2"/>
      <c r="B329" s="2"/>
      <c r="C329" s="2"/>
      <c r="D329" s="2"/>
      <c r="E329" s="2"/>
      <c r="F329" s="2"/>
      <c r="H329" s="2"/>
    </row>
    <row r="330" spans="1:8" ht="13.5" customHeight="1" x14ac:dyDescent="0.25">
      <c r="A330" s="2"/>
      <c r="B330" s="2"/>
      <c r="C330" s="2"/>
      <c r="D330" s="2"/>
      <c r="E330" s="2"/>
      <c r="F330" s="2"/>
      <c r="H330" s="2"/>
    </row>
    <row r="331" spans="1:8" ht="13.5" customHeight="1" x14ac:dyDescent="0.25">
      <c r="A331" s="2"/>
      <c r="B331" s="2"/>
      <c r="C331" s="2"/>
      <c r="D331" s="2"/>
      <c r="E331" s="2"/>
      <c r="F331" s="2"/>
      <c r="H331" s="2"/>
    </row>
    <row r="332" spans="1:8" ht="13.5" customHeight="1" x14ac:dyDescent="0.25">
      <c r="A332" s="2"/>
      <c r="B332" s="2"/>
      <c r="C332" s="2"/>
      <c r="D332" s="2"/>
      <c r="E332" s="2"/>
      <c r="F332" s="2"/>
      <c r="H332" s="2"/>
    </row>
    <row r="333" spans="1:8" ht="13.5" customHeight="1" x14ac:dyDescent="0.25">
      <c r="A333" s="2"/>
      <c r="B333" s="2"/>
      <c r="C333" s="2"/>
      <c r="D333" s="2"/>
      <c r="E333" s="2"/>
      <c r="F333" s="2"/>
      <c r="H333" s="2"/>
    </row>
    <row r="334" spans="1:8" ht="13.5" customHeight="1" x14ac:dyDescent="0.25">
      <c r="A334" s="2"/>
      <c r="B334" s="2"/>
      <c r="C334" s="2"/>
      <c r="D334" s="2"/>
      <c r="E334" s="2"/>
      <c r="F334" s="2"/>
      <c r="H334" s="2"/>
    </row>
    <row r="335" spans="1:8" ht="13.5" customHeight="1" x14ac:dyDescent="0.25">
      <c r="A335" s="2"/>
      <c r="B335" s="2"/>
      <c r="C335" s="2"/>
      <c r="D335" s="2"/>
      <c r="E335" s="2"/>
      <c r="F335" s="2"/>
      <c r="H335" s="2"/>
    </row>
    <row r="336" spans="1:8" ht="13.5" customHeight="1" x14ac:dyDescent="0.25">
      <c r="A336" s="2"/>
      <c r="B336" s="2"/>
      <c r="C336" s="2"/>
      <c r="D336" s="2"/>
      <c r="E336" s="2"/>
      <c r="F336" s="2"/>
      <c r="H336" s="2"/>
    </row>
    <row r="337" spans="1:8" ht="13.5" customHeight="1" x14ac:dyDescent="0.25">
      <c r="A337" s="2"/>
      <c r="B337" s="2"/>
      <c r="C337" s="2"/>
      <c r="D337" s="2"/>
      <c r="E337" s="2"/>
      <c r="F337" s="2"/>
      <c r="H337" s="2"/>
    </row>
    <row r="338" spans="1:8" ht="13.5" customHeight="1" x14ac:dyDescent="0.25">
      <c r="A338" s="2"/>
      <c r="B338" s="2"/>
      <c r="C338" s="2"/>
      <c r="D338" s="2"/>
      <c r="E338" s="2"/>
      <c r="F338" s="2"/>
      <c r="H338" s="2"/>
    </row>
    <row r="339" spans="1:8" ht="13.5" customHeight="1" x14ac:dyDescent="0.25">
      <c r="A339" s="2"/>
      <c r="B339" s="2"/>
      <c r="C339" s="2"/>
      <c r="D339" s="2"/>
      <c r="E339" s="2"/>
      <c r="F339" s="2"/>
      <c r="H339" s="2"/>
    </row>
    <row r="340" spans="1:8" ht="13.5" customHeight="1" x14ac:dyDescent="0.25">
      <c r="A340" s="2"/>
      <c r="B340" s="2"/>
      <c r="C340" s="2"/>
      <c r="D340" s="2"/>
      <c r="E340" s="2"/>
      <c r="F340" s="2"/>
      <c r="H340" s="2"/>
    </row>
    <row r="341" spans="1:8" ht="13.5" customHeight="1" x14ac:dyDescent="0.25">
      <c r="A341" s="2"/>
      <c r="B341" s="2"/>
      <c r="C341" s="2"/>
      <c r="D341" s="2"/>
      <c r="E341" s="2"/>
      <c r="F341" s="2"/>
      <c r="H341" s="2"/>
    </row>
    <row r="342" spans="1:8" ht="13.5" customHeight="1" x14ac:dyDescent="0.25">
      <c r="A342" s="2"/>
      <c r="B342" s="2"/>
      <c r="C342" s="2"/>
      <c r="D342" s="2"/>
      <c r="E342" s="2"/>
      <c r="F342" s="2"/>
      <c r="H342" s="2"/>
    </row>
    <row r="343" spans="1:8" ht="13.5" customHeight="1" x14ac:dyDescent="0.25">
      <c r="A343" s="2"/>
      <c r="B343" s="2"/>
      <c r="C343" s="2"/>
      <c r="D343" s="2"/>
      <c r="E343" s="2"/>
      <c r="F343" s="2"/>
      <c r="H343" s="2"/>
    </row>
    <row r="344" spans="1:8" ht="13.5" customHeight="1" x14ac:dyDescent="0.25">
      <c r="A344" s="2"/>
      <c r="B344" s="2"/>
      <c r="C344" s="2"/>
      <c r="D344" s="2"/>
      <c r="E344" s="2"/>
      <c r="F344" s="2"/>
      <c r="H344" s="2"/>
    </row>
    <row r="345" spans="1:8" ht="13.5" customHeight="1" x14ac:dyDescent="0.25">
      <c r="A345" s="2"/>
      <c r="B345" s="2"/>
      <c r="C345" s="2"/>
      <c r="D345" s="2"/>
      <c r="E345" s="2"/>
      <c r="F345" s="2"/>
      <c r="H345" s="2"/>
    </row>
    <row r="346" spans="1:8" ht="13.5" customHeight="1" x14ac:dyDescent="0.25">
      <c r="A346" s="2"/>
      <c r="B346" s="2"/>
      <c r="C346" s="2"/>
      <c r="D346" s="2"/>
      <c r="E346" s="2"/>
      <c r="F346" s="2"/>
      <c r="H346" s="2"/>
    </row>
    <row r="347" spans="1:8" ht="13.5" customHeight="1" x14ac:dyDescent="0.25">
      <c r="A347" s="2"/>
      <c r="B347" s="2"/>
      <c r="C347" s="2"/>
      <c r="D347" s="2"/>
      <c r="E347" s="2"/>
      <c r="F347" s="2"/>
      <c r="H347" s="2"/>
    </row>
    <row r="348" spans="1:8" ht="13.5" customHeight="1" x14ac:dyDescent="0.25">
      <c r="A348" s="2"/>
      <c r="B348" s="2"/>
      <c r="C348" s="2"/>
      <c r="D348" s="2"/>
      <c r="E348" s="2"/>
      <c r="F348" s="2"/>
      <c r="H348" s="2"/>
    </row>
    <row r="349" spans="1:8" ht="13.5" customHeight="1" x14ac:dyDescent="0.25">
      <c r="A349" s="2"/>
      <c r="B349" s="2"/>
      <c r="C349" s="2"/>
      <c r="D349" s="2"/>
      <c r="E349" s="2"/>
      <c r="F349" s="2"/>
      <c r="H349" s="2"/>
    </row>
    <row r="350" spans="1:8" ht="13.5" customHeight="1" x14ac:dyDescent="0.25">
      <c r="A350" s="2"/>
      <c r="B350" s="2"/>
      <c r="C350" s="2"/>
      <c r="D350" s="2"/>
      <c r="E350" s="2"/>
      <c r="F350" s="2"/>
      <c r="H350" s="2"/>
    </row>
    <row r="351" spans="1:8" ht="13.5" customHeight="1" x14ac:dyDescent="0.25">
      <c r="A351" s="2"/>
      <c r="B351" s="2"/>
      <c r="C351" s="2"/>
      <c r="D351" s="2"/>
      <c r="E351" s="2"/>
      <c r="F351" s="2"/>
      <c r="H351" s="2"/>
    </row>
    <row r="352" spans="1:8" ht="13.5" customHeight="1" x14ac:dyDescent="0.25">
      <c r="A352" s="2"/>
      <c r="B352" s="2"/>
      <c r="C352" s="2"/>
      <c r="D352" s="2"/>
      <c r="E352" s="2"/>
      <c r="F352" s="2"/>
      <c r="H352" s="2"/>
    </row>
    <row r="353" spans="1:8" ht="13.5" customHeight="1" x14ac:dyDescent="0.25">
      <c r="A353" s="2"/>
      <c r="B353" s="2"/>
      <c r="C353" s="2"/>
      <c r="D353" s="2"/>
      <c r="E353" s="2"/>
      <c r="F353" s="2"/>
      <c r="H353" s="2"/>
    </row>
    <row r="354" spans="1:8" ht="13.5" customHeight="1" x14ac:dyDescent="0.25">
      <c r="A354" s="2"/>
      <c r="B354" s="2"/>
      <c r="C354" s="2"/>
      <c r="D354" s="2"/>
      <c r="E354" s="2"/>
      <c r="F354" s="2"/>
      <c r="H354" s="2"/>
    </row>
    <row r="355" spans="1:8" ht="13.5" customHeight="1" x14ac:dyDescent="0.25">
      <c r="A355" s="2"/>
      <c r="B355" s="2"/>
      <c r="C355" s="2"/>
      <c r="D355" s="2"/>
      <c r="E355" s="2"/>
      <c r="F355" s="2"/>
      <c r="H355" s="2"/>
    </row>
    <row r="356" spans="1:8" ht="13.5" customHeight="1" x14ac:dyDescent="0.25">
      <c r="A356" s="2"/>
      <c r="B356" s="2"/>
      <c r="C356" s="2"/>
      <c r="D356" s="2"/>
      <c r="E356" s="2"/>
      <c r="F356" s="2"/>
      <c r="H356" s="2"/>
    </row>
    <row r="357" spans="1:8" ht="13.5" customHeight="1" x14ac:dyDescent="0.25">
      <c r="A357" s="2"/>
      <c r="B357" s="2"/>
      <c r="C357" s="2"/>
      <c r="D357" s="2"/>
      <c r="E357" s="2"/>
      <c r="F357" s="2"/>
      <c r="H357" s="2"/>
    </row>
    <row r="358" spans="1:8" ht="13.5" customHeight="1" x14ac:dyDescent="0.25">
      <c r="A358" s="2"/>
      <c r="B358" s="2"/>
      <c r="C358" s="2"/>
      <c r="D358" s="2"/>
      <c r="E358" s="2"/>
      <c r="F358" s="2"/>
      <c r="H358" s="2"/>
    </row>
    <row r="359" spans="1:8" ht="13.5" customHeight="1" x14ac:dyDescent="0.25">
      <c r="A359" s="2"/>
      <c r="B359" s="2"/>
      <c r="C359" s="2"/>
      <c r="D359" s="2"/>
      <c r="E359" s="2"/>
      <c r="F359" s="2"/>
      <c r="H359" s="2"/>
    </row>
    <row r="360" spans="1:8" ht="13.5" customHeight="1" x14ac:dyDescent="0.25">
      <c r="A360" s="2"/>
      <c r="B360" s="2"/>
      <c r="C360" s="2"/>
      <c r="D360" s="2"/>
      <c r="E360" s="2"/>
      <c r="F360" s="2"/>
      <c r="H360" s="2"/>
    </row>
    <row r="361" spans="1:8" ht="13.5" customHeight="1" x14ac:dyDescent="0.25">
      <c r="A361" s="2"/>
      <c r="B361" s="2"/>
      <c r="C361" s="2"/>
      <c r="D361" s="2"/>
      <c r="E361" s="2"/>
      <c r="F361" s="2"/>
      <c r="H361" s="2"/>
    </row>
    <row r="362" spans="1:8" ht="13.5" customHeight="1" x14ac:dyDescent="0.25">
      <c r="A362" s="2"/>
      <c r="B362" s="2"/>
      <c r="C362" s="2"/>
      <c r="D362" s="2"/>
      <c r="E362" s="2"/>
      <c r="F362" s="2"/>
      <c r="H362" s="2"/>
    </row>
    <row r="363" spans="1:8" ht="13.5" customHeight="1" x14ac:dyDescent="0.25">
      <c r="A363" s="2"/>
      <c r="B363" s="2"/>
      <c r="C363" s="2"/>
      <c r="D363" s="2"/>
      <c r="E363" s="2"/>
      <c r="F363" s="2"/>
      <c r="H363" s="2"/>
    </row>
    <row r="364" spans="1:8" ht="13.5" customHeight="1" x14ac:dyDescent="0.25">
      <c r="A364" s="2"/>
      <c r="B364" s="2"/>
      <c r="C364" s="2"/>
      <c r="D364" s="2"/>
      <c r="E364" s="2"/>
      <c r="F364" s="2"/>
      <c r="H364" s="2"/>
    </row>
    <row r="365" spans="1:8" ht="13.5" customHeight="1" x14ac:dyDescent="0.25">
      <c r="A365" s="2"/>
      <c r="B365" s="2"/>
      <c r="C365" s="2"/>
      <c r="D365" s="2"/>
      <c r="E365" s="2"/>
      <c r="F365" s="2"/>
      <c r="H365" s="2"/>
    </row>
    <row r="366" spans="1:8" ht="13.5" customHeight="1" x14ac:dyDescent="0.25">
      <c r="A366" s="2"/>
      <c r="B366" s="2"/>
      <c r="C366" s="2"/>
      <c r="D366" s="2"/>
      <c r="E366" s="2"/>
      <c r="F366" s="2"/>
      <c r="H366" s="2"/>
    </row>
    <row r="367" spans="1:8" ht="13.5" customHeight="1" x14ac:dyDescent="0.25">
      <c r="A367" s="2"/>
      <c r="B367" s="2"/>
      <c r="C367" s="2"/>
      <c r="D367" s="2"/>
      <c r="E367" s="2"/>
      <c r="F367" s="2"/>
      <c r="H367" s="2"/>
    </row>
    <row r="368" spans="1:8" ht="13.5" customHeight="1" x14ac:dyDescent="0.25">
      <c r="A368" s="2"/>
      <c r="B368" s="2"/>
      <c r="C368" s="2"/>
      <c r="D368" s="2"/>
      <c r="E368" s="2"/>
      <c r="F368" s="2"/>
      <c r="H368" s="2"/>
    </row>
    <row r="369" spans="1:8" ht="13.5" customHeight="1" x14ac:dyDescent="0.25">
      <c r="A369" s="2"/>
      <c r="B369" s="2"/>
      <c r="C369" s="2"/>
      <c r="D369" s="2"/>
      <c r="E369" s="2"/>
      <c r="F369" s="2"/>
      <c r="H369" s="2"/>
    </row>
    <row r="370" spans="1:8" ht="13.5" customHeight="1" x14ac:dyDescent="0.25">
      <c r="A370" s="2"/>
      <c r="B370" s="2"/>
      <c r="C370" s="2"/>
      <c r="D370" s="2"/>
      <c r="E370" s="2"/>
      <c r="F370" s="2"/>
      <c r="H370" s="2"/>
    </row>
    <row r="371" spans="1:8" ht="13.5" customHeight="1" x14ac:dyDescent="0.25">
      <c r="A371" s="2"/>
      <c r="B371" s="2"/>
      <c r="C371" s="2"/>
      <c r="D371" s="2"/>
      <c r="E371" s="2"/>
      <c r="F371" s="2"/>
      <c r="H371" s="2"/>
    </row>
    <row r="372" spans="1:8" ht="13.5" customHeight="1" x14ac:dyDescent="0.25">
      <c r="A372" s="2"/>
      <c r="B372" s="2"/>
      <c r="C372" s="2"/>
      <c r="D372" s="2"/>
      <c r="E372" s="2"/>
      <c r="F372" s="2"/>
      <c r="H372" s="2"/>
    </row>
    <row r="373" spans="1:8" ht="13.5" customHeight="1" x14ac:dyDescent="0.25">
      <c r="A373" s="2"/>
      <c r="B373" s="2"/>
      <c r="C373" s="2"/>
      <c r="D373" s="2"/>
      <c r="E373" s="2"/>
      <c r="F373" s="2"/>
      <c r="H373" s="2"/>
    </row>
    <row r="374" spans="1:8" ht="13.5" customHeight="1" x14ac:dyDescent="0.25">
      <c r="A374" s="2"/>
      <c r="B374" s="2"/>
      <c r="C374" s="2"/>
      <c r="D374" s="2"/>
      <c r="E374" s="2"/>
      <c r="F374" s="2"/>
      <c r="H374" s="2"/>
    </row>
    <row r="375" spans="1:8" ht="13.5" customHeight="1" x14ac:dyDescent="0.25">
      <c r="A375" s="2"/>
      <c r="B375" s="2"/>
      <c r="C375" s="2"/>
      <c r="D375" s="2"/>
      <c r="E375" s="2"/>
      <c r="F375" s="2"/>
      <c r="H375" s="2"/>
    </row>
    <row r="376" spans="1:8" ht="13.5" customHeight="1" x14ac:dyDescent="0.25">
      <c r="A376" s="2"/>
      <c r="B376" s="2"/>
      <c r="C376" s="2"/>
      <c r="D376" s="2"/>
      <c r="E376" s="2"/>
      <c r="F376" s="2"/>
      <c r="H376" s="2"/>
    </row>
    <row r="377" spans="1:8" ht="13.5" customHeight="1" x14ac:dyDescent="0.25">
      <c r="A377" s="2"/>
      <c r="B377" s="2"/>
      <c r="C377" s="2"/>
      <c r="D377" s="2"/>
      <c r="E377" s="2"/>
      <c r="F377" s="2"/>
      <c r="H377" s="2"/>
    </row>
    <row r="378" spans="1:8" ht="13.5" customHeight="1" x14ac:dyDescent="0.25">
      <c r="A378" s="2"/>
      <c r="B378" s="2"/>
      <c r="C378" s="2"/>
      <c r="D378" s="2"/>
      <c r="E378" s="2"/>
      <c r="F378" s="2"/>
      <c r="H378" s="2"/>
    </row>
    <row r="379" spans="1:8" ht="13.5" customHeight="1" x14ac:dyDescent="0.25">
      <c r="A379" s="2"/>
      <c r="B379" s="2"/>
      <c r="C379" s="2"/>
      <c r="D379" s="2"/>
      <c r="E379" s="2"/>
      <c r="F379" s="2"/>
      <c r="H379" s="2"/>
    </row>
    <row r="380" spans="1:8" ht="13.5" customHeight="1" x14ac:dyDescent="0.25">
      <c r="A380" s="2"/>
      <c r="B380" s="2"/>
      <c r="C380" s="2"/>
      <c r="D380" s="2"/>
      <c r="E380" s="2"/>
      <c r="F380" s="2"/>
      <c r="H380" s="2"/>
    </row>
    <row r="381" spans="1:8" ht="13.5" customHeight="1" x14ac:dyDescent="0.25">
      <c r="A381" s="2"/>
      <c r="B381" s="2"/>
      <c r="C381" s="2"/>
      <c r="D381" s="2"/>
      <c r="E381" s="2"/>
      <c r="F381" s="2"/>
      <c r="H381" s="2"/>
    </row>
    <row r="382" spans="1:8" ht="13.5" customHeight="1" x14ac:dyDescent="0.25">
      <c r="A382" s="2"/>
      <c r="B382" s="2"/>
      <c r="C382" s="2"/>
      <c r="D382" s="2"/>
      <c r="E382" s="2"/>
      <c r="F382" s="2"/>
      <c r="H382" s="2"/>
    </row>
    <row r="383" spans="1:8" ht="13.5" customHeight="1" x14ac:dyDescent="0.25">
      <c r="A383" s="2"/>
      <c r="B383" s="2"/>
      <c r="C383" s="2"/>
      <c r="D383" s="2"/>
      <c r="E383" s="2"/>
      <c r="F383" s="2"/>
      <c r="H383" s="2"/>
    </row>
    <row r="384" spans="1:8" ht="13.5" customHeight="1" x14ac:dyDescent="0.25">
      <c r="A384" s="2"/>
      <c r="B384" s="2"/>
      <c r="C384" s="2"/>
      <c r="D384" s="2"/>
      <c r="E384" s="2"/>
      <c r="F384" s="2"/>
      <c r="H384" s="2"/>
    </row>
    <row r="385" spans="1:8" ht="13.5" customHeight="1" x14ac:dyDescent="0.25">
      <c r="A385" s="2"/>
      <c r="B385" s="2"/>
      <c r="C385" s="2"/>
      <c r="D385" s="2"/>
      <c r="E385" s="2"/>
      <c r="F385" s="2"/>
      <c r="H385" s="2"/>
    </row>
    <row r="386" spans="1:8" ht="13.5" customHeight="1" x14ac:dyDescent="0.25">
      <c r="A386" s="2"/>
      <c r="B386" s="2"/>
      <c r="C386" s="2"/>
      <c r="D386" s="2"/>
      <c r="E386" s="2"/>
      <c r="F386" s="2"/>
      <c r="H386" s="2"/>
    </row>
    <row r="387" spans="1:8" ht="13.5" customHeight="1" x14ac:dyDescent="0.25">
      <c r="A387" s="2"/>
      <c r="B387" s="2"/>
      <c r="C387" s="2"/>
      <c r="D387" s="2"/>
      <c r="E387" s="2"/>
      <c r="F387" s="2"/>
      <c r="H387" s="2"/>
    </row>
    <row r="388" spans="1:8" ht="13.5" customHeight="1" x14ac:dyDescent="0.25">
      <c r="A388" s="2"/>
      <c r="B388" s="2"/>
      <c r="C388" s="2"/>
      <c r="D388" s="2"/>
      <c r="E388" s="2"/>
      <c r="F388" s="2"/>
      <c r="H388" s="2"/>
    </row>
    <row r="389" spans="1:8" ht="13.5" customHeight="1" x14ac:dyDescent="0.25">
      <c r="A389" s="2"/>
      <c r="B389" s="2"/>
      <c r="C389" s="2"/>
      <c r="D389" s="2"/>
      <c r="E389" s="2"/>
      <c r="F389" s="2"/>
      <c r="H389" s="2"/>
    </row>
    <row r="390" spans="1:8" ht="13.5" customHeight="1" x14ac:dyDescent="0.25">
      <c r="A390" s="2"/>
      <c r="B390" s="2"/>
      <c r="C390" s="2"/>
      <c r="D390" s="2"/>
      <c r="E390" s="2"/>
      <c r="F390" s="2"/>
      <c r="H390" s="2"/>
    </row>
    <row r="391" spans="1:8" ht="13.5" customHeight="1" x14ac:dyDescent="0.25">
      <c r="A391" s="2"/>
      <c r="B391" s="2"/>
      <c r="C391" s="2"/>
      <c r="D391" s="2"/>
      <c r="E391" s="2"/>
      <c r="F391" s="2"/>
      <c r="H391" s="2"/>
    </row>
    <row r="392" spans="1:8" ht="13.5" customHeight="1" x14ac:dyDescent="0.25">
      <c r="A392" s="2"/>
      <c r="B392" s="2"/>
      <c r="C392" s="2"/>
      <c r="D392" s="2"/>
      <c r="E392" s="2"/>
      <c r="F392" s="2"/>
      <c r="H392" s="2"/>
    </row>
    <row r="393" spans="1:8" ht="13.5" customHeight="1" x14ac:dyDescent="0.25">
      <c r="A393" s="2"/>
      <c r="B393" s="2"/>
      <c r="C393" s="2"/>
      <c r="D393" s="2"/>
      <c r="E393" s="2"/>
      <c r="F393" s="2"/>
      <c r="H393" s="2"/>
    </row>
    <row r="394" spans="1:8" ht="13.5" customHeight="1" x14ac:dyDescent="0.25">
      <c r="A394" s="2"/>
      <c r="B394" s="2"/>
      <c r="C394" s="2"/>
      <c r="D394" s="2"/>
      <c r="E394" s="2"/>
      <c r="F394" s="2"/>
      <c r="H394" s="2"/>
    </row>
    <row r="395" spans="1:8" ht="13.5" customHeight="1" x14ac:dyDescent="0.25">
      <c r="A395" s="2"/>
      <c r="B395" s="2"/>
      <c r="C395" s="2"/>
      <c r="D395" s="2"/>
      <c r="E395" s="2"/>
      <c r="F395" s="2"/>
      <c r="H395" s="2"/>
    </row>
    <row r="396" spans="1:8" ht="13.5" customHeight="1" x14ac:dyDescent="0.25">
      <c r="A396" s="2"/>
      <c r="B396" s="2"/>
      <c r="C396" s="2"/>
      <c r="D396" s="2"/>
      <c r="E396" s="2"/>
      <c r="F396" s="2"/>
      <c r="H396" s="2"/>
    </row>
    <row r="397" spans="1:8" ht="13.5" customHeight="1" x14ac:dyDescent="0.25">
      <c r="A397" s="2"/>
      <c r="B397" s="2"/>
      <c r="C397" s="2"/>
      <c r="D397" s="2"/>
      <c r="E397" s="2"/>
      <c r="F397" s="2"/>
      <c r="H397" s="2"/>
    </row>
    <row r="398" spans="1:8" ht="13.5" customHeight="1" x14ac:dyDescent="0.25">
      <c r="A398" s="2"/>
      <c r="B398" s="2"/>
      <c r="C398" s="2"/>
      <c r="D398" s="2"/>
      <c r="E398" s="2"/>
      <c r="F398" s="2"/>
      <c r="H398" s="2"/>
    </row>
    <row r="399" spans="1:8" ht="13.5" customHeight="1" x14ac:dyDescent="0.25">
      <c r="A399" s="2"/>
      <c r="B399" s="2"/>
      <c r="C399" s="2"/>
      <c r="D399" s="2"/>
      <c r="E399" s="2"/>
      <c r="F399" s="2"/>
      <c r="H399" s="2"/>
    </row>
    <row r="400" spans="1:8" ht="13.5" customHeight="1" x14ac:dyDescent="0.25">
      <c r="A400" s="2"/>
      <c r="B400" s="2"/>
      <c r="C400" s="2"/>
      <c r="D400" s="2"/>
      <c r="E400" s="2"/>
      <c r="F400" s="2"/>
      <c r="H400" s="2"/>
    </row>
    <row r="401" spans="1:8" ht="13.5" customHeight="1" x14ac:dyDescent="0.25">
      <c r="A401" s="2"/>
      <c r="B401" s="2"/>
      <c r="C401" s="2"/>
      <c r="D401" s="2"/>
      <c r="E401" s="2"/>
      <c r="F401" s="2"/>
      <c r="H401" s="2"/>
    </row>
    <row r="402" spans="1:8" ht="13.5" customHeight="1" x14ac:dyDescent="0.25">
      <c r="A402" s="2"/>
      <c r="B402" s="2"/>
      <c r="C402" s="2"/>
      <c r="D402" s="2"/>
      <c r="E402" s="2"/>
      <c r="F402" s="2"/>
      <c r="H402" s="2"/>
    </row>
    <row r="403" spans="1:8" ht="13.5" customHeight="1" x14ac:dyDescent="0.25">
      <c r="A403" s="2"/>
      <c r="B403" s="2"/>
      <c r="C403" s="2"/>
      <c r="D403" s="2"/>
      <c r="E403" s="2"/>
      <c r="F403" s="2"/>
      <c r="H403" s="2"/>
    </row>
    <row r="404" spans="1:8" ht="13.5" customHeight="1" x14ac:dyDescent="0.25">
      <c r="A404" s="2"/>
      <c r="B404" s="2"/>
      <c r="C404" s="2"/>
      <c r="D404" s="2"/>
      <c r="E404" s="2"/>
      <c r="F404" s="2"/>
      <c r="H404" s="2"/>
    </row>
    <row r="405" spans="1:8" ht="13.5" customHeight="1" x14ac:dyDescent="0.25">
      <c r="A405" s="2"/>
      <c r="B405" s="2"/>
      <c r="C405" s="2"/>
      <c r="D405" s="2"/>
      <c r="E405" s="2"/>
      <c r="F405" s="2"/>
      <c r="H405" s="2"/>
    </row>
    <row r="406" spans="1:8" ht="13.5" customHeight="1" x14ac:dyDescent="0.25">
      <c r="A406" s="2"/>
      <c r="B406" s="2"/>
      <c r="C406" s="2"/>
      <c r="D406" s="2"/>
      <c r="E406" s="2"/>
      <c r="F406" s="2"/>
      <c r="H406" s="2"/>
    </row>
    <row r="407" spans="1:8" ht="13.5" customHeight="1" x14ac:dyDescent="0.25">
      <c r="A407" s="2"/>
      <c r="B407" s="2"/>
      <c r="C407" s="2"/>
      <c r="D407" s="2"/>
      <c r="E407" s="2"/>
      <c r="F407" s="2"/>
      <c r="H407" s="2"/>
    </row>
    <row r="408" spans="1:8" ht="13.5" customHeight="1" x14ac:dyDescent="0.25">
      <c r="A408" s="2"/>
      <c r="B408" s="2"/>
      <c r="C408" s="2"/>
      <c r="D408" s="2"/>
      <c r="E408" s="2"/>
      <c r="F408" s="2"/>
      <c r="H408" s="2"/>
    </row>
    <row r="409" spans="1:8" ht="13.5" customHeight="1" x14ac:dyDescent="0.25">
      <c r="A409" s="2"/>
      <c r="B409" s="2"/>
      <c r="C409" s="2"/>
      <c r="D409" s="2"/>
      <c r="E409" s="2"/>
      <c r="F409" s="2"/>
      <c r="H409" s="2"/>
    </row>
    <row r="410" spans="1:8" ht="13.5" customHeight="1" x14ac:dyDescent="0.25">
      <c r="A410" s="2"/>
      <c r="B410" s="2"/>
      <c r="C410" s="2"/>
      <c r="D410" s="2"/>
      <c r="E410" s="2"/>
      <c r="F410" s="2"/>
      <c r="H410" s="2"/>
    </row>
    <row r="411" spans="1:8" ht="13.5" customHeight="1" x14ac:dyDescent="0.25">
      <c r="A411" s="2"/>
      <c r="B411" s="2"/>
      <c r="C411" s="2"/>
      <c r="D411" s="2"/>
      <c r="E411" s="2"/>
      <c r="F411" s="2"/>
      <c r="H411" s="2"/>
    </row>
    <row r="412" spans="1:8" ht="13.5" customHeight="1" x14ac:dyDescent="0.25">
      <c r="A412" s="2"/>
      <c r="B412" s="2"/>
      <c r="C412" s="2"/>
      <c r="D412" s="2"/>
      <c r="E412" s="2"/>
      <c r="F412" s="2"/>
      <c r="H412" s="2"/>
    </row>
    <row r="413" spans="1:8" ht="13.5" customHeight="1" x14ac:dyDescent="0.25">
      <c r="A413" s="2"/>
      <c r="B413" s="2"/>
      <c r="C413" s="2"/>
      <c r="D413" s="2"/>
      <c r="E413" s="2"/>
      <c r="F413" s="2"/>
      <c r="H413" s="2"/>
    </row>
    <row r="414" spans="1:8" ht="13.5" customHeight="1" x14ac:dyDescent="0.25">
      <c r="A414" s="2"/>
      <c r="B414" s="2"/>
      <c r="C414" s="2"/>
      <c r="D414" s="2"/>
      <c r="E414" s="2"/>
      <c r="F414" s="2"/>
      <c r="H414" s="2"/>
    </row>
    <row r="415" spans="1:8" ht="13.5" customHeight="1" x14ac:dyDescent="0.25">
      <c r="A415" s="2"/>
      <c r="B415" s="2"/>
      <c r="C415" s="2"/>
      <c r="D415" s="2"/>
      <c r="E415" s="2"/>
      <c r="F415" s="2"/>
      <c r="H415" s="2"/>
    </row>
    <row r="416" spans="1:8" ht="13.5" customHeight="1" x14ac:dyDescent="0.25">
      <c r="A416" s="2"/>
      <c r="B416" s="2"/>
      <c r="C416" s="2"/>
      <c r="D416" s="2"/>
      <c r="E416" s="2"/>
      <c r="F416" s="2"/>
      <c r="H416" s="2"/>
    </row>
    <row r="417" spans="1:8" ht="13.5" customHeight="1" x14ac:dyDescent="0.25">
      <c r="A417" s="2"/>
      <c r="B417" s="2"/>
      <c r="C417" s="2"/>
      <c r="D417" s="2"/>
      <c r="E417" s="2"/>
      <c r="F417" s="2"/>
      <c r="H417" s="2"/>
    </row>
    <row r="418" spans="1:8" ht="13.5" customHeight="1" x14ac:dyDescent="0.25">
      <c r="A418" s="2"/>
      <c r="B418" s="2"/>
      <c r="C418" s="2"/>
      <c r="D418" s="2"/>
      <c r="E418" s="2"/>
      <c r="F418" s="2"/>
      <c r="H418" s="2"/>
    </row>
    <row r="419" spans="1:8" ht="13.5" customHeight="1" x14ac:dyDescent="0.25">
      <c r="A419" s="2"/>
      <c r="B419" s="2"/>
      <c r="C419" s="2"/>
      <c r="D419" s="2"/>
      <c r="E419" s="2"/>
      <c r="F419" s="2"/>
      <c r="H419" s="2"/>
    </row>
    <row r="420" spans="1:8" ht="13.5" customHeight="1" x14ac:dyDescent="0.25">
      <c r="A420" s="2"/>
      <c r="B420" s="2"/>
      <c r="C420" s="2"/>
      <c r="D420" s="2"/>
      <c r="E420" s="2"/>
      <c r="F420" s="2"/>
      <c r="H420" s="2"/>
    </row>
    <row r="421" spans="1:8" ht="13.5" customHeight="1" x14ac:dyDescent="0.25">
      <c r="A421" s="2"/>
      <c r="B421" s="2"/>
      <c r="C421" s="2"/>
      <c r="D421" s="2"/>
      <c r="E421" s="2"/>
      <c r="F421" s="2"/>
      <c r="H421" s="2"/>
    </row>
    <row r="422" spans="1:8" ht="13.5" customHeight="1" x14ac:dyDescent="0.25">
      <c r="A422" s="2"/>
      <c r="B422" s="2"/>
      <c r="C422" s="2"/>
      <c r="D422" s="2"/>
      <c r="E422" s="2"/>
      <c r="F422" s="2"/>
      <c r="H422" s="2"/>
    </row>
    <row r="423" spans="1:8" ht="13.5" customHeight="1" x14ac:dyDescent="0.25">
      <c r="A423" s="2"/>
      <c r="B423" s="2"/>
      <c r="C423" s="2"/>
      <c r="D423" s="2"/>
      <c r="E423" s="2"/>
      <c r="F423" s="2"/>
      <c r="H423" s="2"/>
    </row>
    <row r="424" spans="1:8" ht="13.5" customHeight="1" x14ac:dyDescent="0.25">
      <c r="A424" s="2"/>
      <c r="B424" s="2"/>
      <c r="C424" s="2"/>
      <c r="D424" s="2"/>
      <c r="E424" s="2"/>
      <c r="F424" s="2"/>
      <c r="H424" s="2"/>
    </row>
    <row r="425" spans="1:8" ht="13.5" customHeight="1" x14ac:dyDescent="0.25">
      <c r="A425" s="2"/>
      <c r="B425" s="2"/>
      <c r="C425" s="2"/>
      <c r="D425" s="2"/>
      <c r="E425" s="2"/>
      <c r="F425" s="2"/>
      <c r="H425" s="2"/>
    </row>
    <row r="426" spans="1:8" ht="13.5" customHeight="1" x14ac:dyDescent="0.25">
      <c r="A426" s="2"/>
      <c r="B426" s="2"/>
      <c r="C426" s="2"/>
      <c r="D426" s="2"/>
      <c r="E426" s="2"/>
      <c r="F426" s="2"/>
      <c r="H426" s="2"/>
    </row>
    <row r="427" spans="1:8" ht="13.5" customHeight="1" x14ac:dyDescent="0.25">
      <c r="A427" s="2"/>
      <c r="B427" s="2"/>
      <c r="C427" s="2"/>
      <c r="D427" s="2"/>
      <c r="E427" s="2"/>
      <c r="F427" s="2"/>
      <c r="H427" s="2"/>
    </row>
    <row r="428" spans="1:8" ht="13.5" customHeight="1" x14ac:dyDescent="0.25">
      <c r="A428" s="2"/>
      <c r="B428" s="2"/>
      <c r="C428" s="2"/>
      <c r="D428" s="2"/>
      <c r="E428" s="2"/>
      <c r="F428" s="2"/>
      <c r="H428" s="2"/>
    </row>
    <row r="429" spans="1:8" ht="13.5" customHeight="1" x14ac:dyDescent="0.25">
      <c r="A429" s="2"/>
      <c r="B429" s="2"/>
      <c r="C429" s="2"/>
      <c r="D429" s="2"/>
      <c r="E429" s="2"/>
      <c r="F429" s="2"/>
      <c r="H429" s="2"/>
    </row>
    <row r="430" spans="1:8" ht="13.5" customHeight="1" x14ac:dyDescent="0.25">
      <c r="A430" s="2"/>
      <c r="B430" s="2"/>
      <c r="C430" s="2"/>
      <c r="D430" s="2"/>
      <c r="E430" s="2"/>
      <c r="F430" s="2"/>
      <c r="H430" s="2"/>
    </row>
    <row r="431" spans="1:8" ht="13.5" customHeight="1" x14ac:dyDescent="0.25">
      <c r="A431" s="2"/>
      <c r="B431" s="2"/>
      <c r="C431" s="2"/>
      <c r="D431" s="2"/>
      <c r="E431" s="2"/>
      <c r="F431" s="2"/>
      <c r="H431" s="2"/>
    </row>
    <row r="432" spans="1:8" ht="13.5" customHeight="1" x14ac:dyDescent="0.25">
      <c r="A432" s="2"/>
      <c r="B432" s="2"/>
      <c r="C432" s="2"/>
      <c r="D432" s="2"/>
      <c r="E432" s="2"/>
      <c r="F432" s="2"/>
      <c r="H432" s="2"/>
    </row>
    <row r="433" spans="1:8" ht="13.5" customHeight="1" x14ac:dyDescent="0.25">
      <c r="A433" s="2"/>
      <c r="B433" s="2"/>
      <c r="C433" s="2"/>
      <c r="D433" s="2"/>
      <c r="E433" s="2"/>
      <c r="F433" s="2"/>
      <c r="H433" s="2"/>
    </row>
    <row r="434" spans="1:8" ht="13.5" customHeight="1" x14ac:dyDescent="0.25">
      <c r="A434" s="2"/>
      <c r="B434" s="2"/>
      <c r="C434" s="2"/>
      <c r="D434" s="2"/>
      <c r="E434" s="2"/>
      <c r="F434" s="2"/>
      <c r="H434" s="2"/>
    </row>
    <row r="435" spans="1:8" ht="13.5" customHeight="1" x14ac:dyDescent="0.25">
      <c r="A435" s="2"/>
      <c r="B435" s="2"/>
      <c r="C435" s="2"/>
      <c r="D435" s="2"/>
      <c r="E435" s="2"/>
      <c r="F435" s="2"/>
      <c r="H435" s="2"/>
    </row>
    <row r="436" spans="1:8" ht="13.5" customHeight="1" x14ac:dyDescent="0.25">
      <c r="A436" s="2"/>
      <c r="B436" s="2"/>
      <c r="C436" s="2"/>
      <c r="D436" s="2"/>
      <c r="E436" s="2"/>
      <c r="F436" s="2"/>
      <c r="H436" s="2"/>
    </row>
    <row r="437" spans="1:8" ht="13.5" customHeight="1" x14ac:dyDescent="0.25">
      <c r="A437" s="2"/>
      <c r="B437" s="2"/>
      <c r="C437" s="2"/>
      <c r="D437" s="2"/>
      <c r="E437" s="2"/>
      <c r="F437" s="2"/>
      <c r="H437" s="2"/>
    </row>
    <row r="438" spans="1:8" ht="13.5" customHeight="1" x14ac:dyDescent="0.25">
      <c r="A438" s="2"/>
      <c r="B438" s="2"/>
      <c r="C438" s="2"/>
      <c r="D438" s="2"/>
      <c r="E438" s="2"/>
      <c r="F438" s="2"/>
      <c r="H438" s="2"/>
    </row>
    <row r="439" spans="1:8" ht="13.5" customHeight="1" x14ac:dyDescent="0.25">
      <c r="A439" s="2"/>
      <c r="B439" s="2"/>
      <c r="C439" s="2"/>
      <c r="D439" s="2"/>
      <c r="E439" s="2"/>
      <c r="F439" s="2"/>
      <c r="H439" s="2"/>
    </row>
    <row r="440" spans="1:8" ht="13.5" customHeight="1" x14ac:dyDescent="0.25">
      <c r="A440" s="2"/>
      <c r="B440" s="2"/>
      <c r="C440" s="2"/>
      <c r="D440" s="2"/>
      <c r="E440" s="2"/>
      <c r="F440" s="2"/>
      <c r="H440" s="2"/>
    </row>
    <row r="441" spans="1:8" ht="13.5" customHeight="1" x14ac:dyDescent="0.25">
      <c r="A441" s="2"/>
      <c r="B441" s="2"/>
      <c r="C441" s="2"/>
      <c r="D441" s="2"/>
      <c r="E441" s="2"/>
      <c r="F441" s="2"/>
      <c r="H441" s="2"/>
    </row>
    <row r="442" spans="1:8" ht="13.5" customHeight="1" x14ac:dyDescent="0.25">
      <c r="A442" s="2"/>
      <c r="B442" s="2"/>
      <c r="C442" s="2"/>
      <c r="D442" s="2"/>
      <c r="E442" s="2"/>
      <c r="F442" s="2"/>
      <c r="H442" s="2"/>
    </row>
    <row r="443" spans="1:8" ht="13.5" customHeight="1" x14ac:dyDescent="0.25">
      <c r="A443" s="2"/>
      <c r="B443" s="2"/>
      <c r="C443" s="2"/>
      <c r="D443" s="2"/>
      <c r="E443" s="2"/>
      <c r="F443" s="2"/>
      <c r="H443" s="2"/>
    </row>
    <row r="444" spans="1:8" ht="13.5" customHeight="1" x14ac:dyDescent="0.25">
      <c r="A444" s="2"/>
      <c r="B444" s="2"/>
      <c r="C444" s="2"/>
      <c r="D444" s="2"/>
      <c r="E444" s="2"/>
      <c r="F444" s="2"/>
      <c r="H444" s="2"/>
    </row>
    <row r="445" spans="1:8" ht="13.5" customHeight="1" x14ac:dyDescent="0.25">
      <c r="A445" s="2"/>
      <c r="B445" s="2"/>
      <c r="C445" s="2"/>
      <c r="D445" s="2"/>
      <c r="E445" s="2"/>
      <c r="F445" s="2"/>
      <c r="H445" s="2"/>
    </row>
    <row r="446" spans="1:8" ht="13.5" customHeight="1" x14ac:dyDescent="0.25">
      <c r="A446" s="2"/>
      <c r="B446" s="2"/>
      <c r="C446" s="2"/>
      <c r="D446" s="2"/>
      <c r="E446" s="2"/>
      <c r="F446" s="2"/>
      <c r="H446" s="2"/>
    </row>
    <row r="447" spans="1:8" ht="13.5" customHeight="1" x14ac:dyDescent="0.25">
      <c r="A447" s="2"/>
      <c r="B447" s="2"/>
      <c r="C447" s="2"/>
      <c r="D447" s="2"/>
      <c r="E447" s="2"/>
      <c r="F447" s="2"/>
      <c r="H447" s="2"/>
    </row>
    <row r="448" spans="1:8" ht="13.5" customHeight="1" x14ac:dyDescent="0.25">
      <c r="A448" s="2"/>
      <c r="B448" s="2"/>
      <c r="C448" s="2"/>
      <c r="D448" s="2"/>
      <c r="E448" s="2"/>
      <c r="F448" s="2"/>
      <c r="H448" s="2"/>
    </row>
    <row r="449" spans="1:8" ht="13.5" customHeight="1" x14ac:dyDescent="0.25">
      <c r="A449" s="2"/>
      <c r="B449" s="2"/>
      <c r="C449" s="2"/>
      <c r="D449" s="2"/>
      <c r="E449" s="2"/>
      <c r="F449" s="2"/>
      <c r="H449" s="2"/>
    </row>
    <row r="450" spans="1:8" ht="13.5" customHeight="1" x14ac:dyDescent="0.25">
      <c r="A450" s="2"/>
      <c r="B450" s="2"/>
      <c r="C450" s="2"/>
      <c r="D450" s="2"/>
      <c r="E450" s="2"/>
      <c r="F450" s="2"/>
      <c r="H450" s="2"/>
    </row>
    <row r="451" spans="1:8" ht="13.5" customHeight="1" x14ac:dyDescent="0.25">
      <c r="A451" s="2"/>
      <c r="B451" s="2"/>
      <c r="C451" s="2"/>
      <c r="D451" s="2"/>
      <c r="E451" s="2"/>
      <c r="F451" s="2"/>
      <c r="H451" s="2"/>
    </row>
    <row r="452" spans="1:8" ht="13.5" customHeight="1" x14ac:dyDescent="0.25">
      <c r="A452" s="2"/>
      <c r="B452" s="2"/>
      <c r="C452" s="2"/>
      <c r="D452" s="2"/>
      <c r="E452" s="2"/>
      <c r="F452" s="2"/>
      <c r="H452" s="2"/>
    </row>
    <row r="453" spans="1:8" ht="13.5" customHeight="1" x14ac:dyDescent="0.25">
      <c r="A453" s="2"/>
      <c r="B453" s="2"/>
      <c r="C453" s="2"/>
      <c r="D453" s="2"/>
      <c r="E453" s="2"/>
      <c r="F453" s="2"/>
      <c r="H453" s="2"/>
    </row>
    <row r="454" spans="1:8" ht="13.5" customHeight="1" x14ac:dyDescent="0.25">
      <c r="A454" s="2"/>
      <c r="B454" s="2"/>
      <c r="C454" s="2"/>
      <c r="D454" s="2"/>
      <c r="E454" s="2"/>
      <c r="F454" s="2"/>
      <c r="H454" s="2"/>
    </row>
    <row r="455" spans="1:8" ht="13.5" customHeight="1" x14ac:dyDescent="0.25">
      <c r="A455" s="2"/>
      <c r="B455" s="2"/>
      <c r="C455" s="2"/>
      <c r="D455" s="2"/>
      <c r="E455" s="2"/>
      <c r="F455" s="2"/>
      <c r="H455" s="2"/>
    </row>
    <row r="456" spans="1:8" ht="13.5" customHeight="1" x14ac:dyDescent="0.25">
      <c r="A456" s="2"/>
      <c r="B456" s="2"/>
      <c r="C456" s="2"/>
      <c r="D456" s="2"/>
      <c r="E456" s="2"/>
      <c r="F456" s="2"/>
      <c r="H456" s="2"/>
    </row>
    <row r="457" spans="1:8" ht="13.5" customHeight="1" x14ac:dyDescent="0.25">
      <c r="A457" s="2"/>
      <c r="B457" s="2"/>
      <c r="C457" s="2"/>
      <c r="D457" s="2"/>
      <c r="E457" s="2"/>
      <c r="F457" s="2"/>
      <c r="H457" s="2"/>
    </row>
    <row r="458" spans="1:8" ht="13.5" customHeight="1" x14ac:dyDescent="0.25">
      <c r="A458" s="2"/>
      <c r="B458" s="2"/>
      <c r="C458" s="2"/>
      <c r="D458" s="2"/>
      <c r="E458" s="2"/>
      <c r="F458" s="2"/>
      <c r="H458" s="2"/>
    </row>
    <row r="459" spans="1:8" ht="13.5" customHeight="1" x14ac:dyDescent="0.25">
      <c r="A459" s="2"/>
      <c r="B459" s="2"/>
      <c r="C459" s="2"/>
      <c r="D459" s="2"/>
      <c r="E459" s="2"/>
      <c r="F459" s="2"/>
      <c r="H459" s="2"/>
    </row>
    <row r="460" spans="1:8" ht="13.5" customHeight="1" x14ac:dyDescent="0.25">
      <c r="A460" s="2"/>
      <c r="B460" s="2"/>
      <c r="C460" s="2"/>
      <c r="D460" s="2"/>
      <c r="E460" s="2"/>
      <c r="F460" s="2"/>
      <c r="H460" s="2"/>
    </row>
    <row r="461" spans="1:8" ht="13.5" customHeight="1" x14ac:dyDescent="0.25">
      <c r="A461" s="2"/>
      <c r="B461" s="2"/>
      <c r="C461" s="2"/>
      <c r="D461" s="2"/>
      <c r="E461" s="2"/>
      <c r="F461" s="2"/>
      <c r="H461" s="2"/>
    </row>
    <row r="462" spans="1:8" ht="13.5" customHeight="1" x14ac:dyDescent="0.25">
      <c r="A462" s="2"/>
      <c r="B462" s="2"/>
      <c r="C462" s="2"/>
      <c r="D462" s="2"/>
      <c r="E462" s="2"/>
      <c r="F462" s="2"/>
      <c r="H462" s="2"/>
    </row>
    <row r="463" spans="1:8" ht="13.5" customHeight="1" x14ac:dyDescent="0.25">
      <c r="A463" s="2"/>
      <c r="B463" s="2"/>
      <c r="C463" s="2"/>
      <c r="D463" s="2"/>
      <c r="E463" s="2"/>
      <c r="F463" s="2"/>
      <c r="H463" s="2"/>
    </row>
    <row r="464" spans="1:8" ht="13.5" customHeight="1" x14ac:dyDescent="0.25">
      <c r="A464" s="2"/>
      <c r="B464" s="2"/>
      <c r="C464" s="2"/>
      <c r="D464" s="2"/>
      <c r="E464" s="2"/>
      <c r="F464" s="2"/>
      <c r="H464" s="2"/>
    </row>
    <row r="465" spans="1:8" ht="13.5" customHeight="1" x14ac:dyDescent="0.25">
      <c r="A465" s="2"/>
      <c r="B465" s="2"/>
      <c r="C465" s="2"/>
      <c r="D465" s="2"/>
      <c r="E465" s="2"/>
      <c r="F465" s="2"/>
      <c r="H465" s="2"/>
    </row>
    <row r="466" spans="1:8" ht="13.5" customHeight="1" x14ac:dyDescent="0.25">
      <c r="A466" s="2"/>
      <c r="B466" s="2"/>
      <c r="C466" s="2"/>
      <c r="D466" s="2"/>
      <c r="E466" s="2"/>
      <c r="F466" s="2"/>
      <c r="H466" s="2"/>
    </row>
    <row r="467" spans="1:8" ht="13.5" customHeight="1" x14ac:dyDescent="0.25">
      <c r="A467" s="2"/>
      <c r="B467" s="2"/>
      <c r="C467" s="2"/>
      <c r="D467" s="2"/>
      <c r="E467" s="2"/>
      <c r="F467" s="2"/>
      <c r="H467" s="2"/>
    </row>
    <row r="468" spans="1:8" ht="13.5" customHeight="1" x14ac:dyDescent="0.25">
      <c r="A468" s="2"/>
      <c r="B468" s="2"/>
      <c r="C468" s="2"/>
      <c r="D468" s="2"/>
      <c r="E468" s="2"/>
      <c r="F468" s="2"/>
      <c r="H468" s="2"/>
    </row>
    <row r="469" spans="1:8" ht="13.5" customHeight="1" x14ac:dyDescent="0.25">
      <c r="A469" s="2"/>
      <c r="B469" s="2"/>
      <c r="C469" s="2"/>
      <c r="D469" s="2"/>
      <c r="E469" s="2"/>
      <c r="F469" s="2"/>
      <c r="H469" s="2"/>
    </row>
    <row r="470" spans="1:8" ht="13.5" customHeight="1" x14ac:dyDescent="0.25">
      <c r="A470" s="2"/>
      <c r="B470" s="2"/>
      <c r="C470" s="2"/>
      <c r="D470" s="2"/>
      <c r="E470" s="2"/>
      <c r="F470" s="2"/>
      <c r="H470" s="2"/>
    </row>
    <row r="471" spans="1:8" ht="13.5" customHeight="1" x14ac:dyDescent="0.25">
      <c r="A471" s="2"/>
      <c r="B471" s="2"/>
      <c r="C471" s="2"/>
      <c r="D471" s="2"/>
      <c r="E471" s="2"/>
      <c r="F471" s="2"/>
      <c r="H471" s="2"/>
    </row>
    <row r="472" spans="1:8" ht="13.5" customHeight="1" x14ac:dyDescent="0.25">
      <c r="A472" s="2"/>
      <c r="B472" s="2"/>
      <c r="C472" s="2"/>
      <c r="D472" s="2"/>
      <c r="E472" s="2"/>
      <c r="F472" s="2"/>
      <c r="H472" s="2"/>
    </row>
    <row r="473" spans="1:8" ht="13.5" customHeight="1" x14ac:dyDescent="0.25">
      <c r="A473" s="2"/>
      <c r="B473" s="2"/>
      <c r="C473" s="2"/>
      <c r="D473" s="2"/>
      <c r="E473" s="2"/>
      <c r="F473" s="2"/>
      <c r="H473" s="2"/>
    </row>
    <row r="474" spans="1:8" ht="13.5" customHeight="1" x14ac:dyDescent="0.25">
      <c r="A474" s="2"/>
      <c r="B474" s="2"/>
      <c r="C474" s="2"/>
      <c r="D474" s="2"/>
      <c r="E474" s="2"/>
      <c r="F474" s="2"/>
      <c r="H474" s="2"/>
    </row>
    <row r="475" spans="1:8" ht="13.5" customHeight="1" x14ac:dyDescent="0.25">
      <c r="A475" s="2"/>
      <c r="B475" s="2"/>
      <c r="C475" s="2"/>
      <c r="D475" s="2"/>
      <c r="E475" s="2"/>
      <c r="F475" s="2"/>
      <c r="H475" s="2"/>
    </row>
    <row r="476" spans="1:8" ht="13.5" customHeight="1" x14ac:dyDescent="0.25">
      <c r="A476" s="2"/>
      <c r="B476" s="2"/>
      <c r="C476" s="2"/>
      <c r="D476" s="2"/>
      <c r="E476" s="2"/>
      <c r="F476" s="2"/>
      <c r="H476" s="2"/>
    </row>
    <row r="477" spans="1:8" ht="13.5" customHeight="1" x14ac:dyDescent="0.25">
      <c r="A477" s="2"/>
      <c r="B477" s="2"/>
      <c r="C477" s="2"/>
      <c r="D477" s="2"/>
      <c r="E477" s="2"/>
      <c r="F477" s="2"/>
      <c r="H477" s="2"/>
    </row>
    <row r="478" spans="1:8" ht="13.5" customHeight="1" x14ac:dyDescent="0.25">
      <c r="A478" s="2"/>
      <c r="B478" s="2"/>
      <c r="C478" s="2"/>
      <c r="D478" s="2"/>
      <c r="E478" s="2"/>
      <c r="F478" s="2"/>
      <c r="H478" s="2"/>
    </row>
    <row r="479" spans="1:8" ht="13.5" customHeight="1" x14ac:dyDescent="0.25">
      <c r="A479" s="2"/>
      <c r="B479" s="2"/>
      <c r="C479" s="2"/>
      <c r="D479" s="2"/>
      <c r="E479" s="2"/>
      <c r="F479" s="2"/>
      <c r="H479" s="2"/>
    </row>
    <row r="480" spans="1:8" ht="13.5" customHeight="1" x14ac:dyDescent="0.25">
      <c r="A480" s="2"/>
      <c r="B480" s="2"/>
      <c r="C480" s="2"/>
      <c r="D480" s="2"/>
      <c r="E480" s="2"/>
      <c r="F480" s="2"/>
      <c r="H480" s="2"/>
    </row>
    <row r="481" spans="1:8" ht="13.5" customHeight="1" x14ac:dyDescent="0.25">
      <c r="A481" s="2"/>
      <c r="B481" s="2"/>
      <c r="C481" s="2"/>
      <c r="D481" s="2"/>
      <c r="E481" s="2"/>
      <c r="F481" s="2"/>
      <c r="H481" s="2"/>
    </row>
    <row r="482" spans="1:8" ht="13.5" customHeight="1" x14ac:dyDescent="0.25">
      <c r="A482" s="2"/>
      <c r="B482" s="2"/>
      <c r="C482" s="2"/>
      <c r="D482" s="2"/>
      <c r="E482" s="2"/>
      <c r="F482" s="2"/>
      <c r="H482" s="2"/>
    </row>
    <row r="483" spans="1:8" ht="13.5" customHeight="1" x14ac:dyDescent="0.25">
      <c r="A483" s="2"/>
      <c r="B483" s="2"/>
      <c r="C483" s="2"/>
      <c r="D483" s="2"/>
      <c r="E483" s="2"/>
      <c r="F483" s="2"/>
      <c r="H483" s="2"/>
    </row>
    <row r="484" spans="1:8" ht="13.5" customHeight="1" x14ac:dyDescent="0.25">
      <c r="A484" s="2"/>
      <c r="B484" s="2"/>
      <c r="C484" s="2"/>
      <c r="D484" s="2"/>
      <c r="E484" s="2"/>
      <c r="F484" s="2"/>
      <c r="H484" s="2"/>
    </row>
    <row r="485" spans="1:8" ht="13.5" customHeight="1" x14ac:dyDescent="0.25">
      <c r="A485" s="2"/>
      <c r="B485" s="2"/>
      <c r="C485" s="2"/>
      <c r="D485" s="2"/>
      <c r="E485" s="2"/>
      <c r="F485" s="2"/>
      <c r="H485" s="2"/>
    </row>
    <row r="486" spans="1:8" ht="13.5" customHeight="1" x14ac:dyDescent="0.25">
      <c r="A486" s="2"/>
      <c r="B486" s="2"/>
      <c r="C486" s="2"/>
      <c r="D486" s="2"/>
      <c r="E486" s="2"/>
      <c r="F486" s="2"/>
      <c r="H486" s="2"/>
    </row>
    <row r="487" spans="1:8" ht="13.5" customHeight="1" x14ac:dyDescent="0.25">
      <c r="A487" s="2"/>
      <c r="B487" s="2"/>
      <c r="C487" s="2"/>
      <c r="D487" s="2"/>
      <c r="E487" s="2"/>
      <c r="F487" s="2"/>
      <c r="H487" s="2"/>
    </row>
    <row r="488" spans="1:8" ht="13.5" customHeight="1" x14ac:dyDescent="0.25">
      <c r="A488" s="2"/>
      <c r="B488" s="2"/>
      <c r="C488" s="2"/>
      <c r="D488" s="2"/>
      <c r="E488" s="2"/>
      <c r="F488" s="2"/>
      <c r="H488" s="2"/>
    </row>
    <row r="489" spans="1:8" ht="13.5" customHeight="1" x14ac:dyDescent="0.25">
      <c r="A489" s="2"/>
      <c r="B489" s="2"/>
      <c r="C489" s="2"/>
      <c r="D489" s="2"/>
      <c r="E489" s="2"/>
      <c r="F489" s="2"/>
      <c r="H489" s="2"/>
    </row>
    <row r="490" spans="1:8" ht="13.5" customHeight="1" x14ac:dyDescent="0.25">
      <c r="A490" s="2"/>
      <c r="B490" s="2"/>
      <c r="C490" s="2"/>
      <c r="D490" s="2"/>
      <c r="E490" s="2"/>
      <c r="F490" s="2"/>
      <c r="H490" s="2"/>
    </row>
    <row r="491" spans="1:8" ht="13.5" customHeight="1" x14ac:dyDescent="0.25">
      <c r="A491" s="2"/>
      <c r="B491" s="2"/>
      <c r="C491" s="2"/>
      <c r="D491" s="2"/>
      <c r="E491" s="2"/>
      <c r="F491" s="2"/>
      <c r="H491" s="2"/>
    </row>
    <row r="492" spans="1:8" ht="13.5" customHeight="1" x14ac:dyDescent="0.25">
      <c r="A492" s="2"/>
      <c r="B492" s="2"/>
      <c r="C492" s="2"/>
      <c r="D492" s="2"/>
      <c r="E492" s="2"/>
      <c r="F492" s="2"/>
      <c r="H492" s="2"/>
    </row>
    <row r="493" spans="1:8" ht="13.5" customHeight="1" x14ac:dyDescent="0.25">
      <c r="A493" s="2"/>
      <c r="B493" s="2"/>
      <c r="C493" s="2"/>
      <c r="D493" s="2"/>
      <c r="E493" s="2"/>
      <c r="F493" s="2"/>
      <c r="H493" s="2"/>
    </row>
    <row r="494" spans="1:8" ht="13.5" customHeight="1" x14ac:dyDescent="0.25">
      <c r="A494" s="2"/>
      <c r="B494" s="2"/>
      <c r="C494" s="2"/>
      <c r="D494" s="2"/>
      <c r="E494" s="2"/>
      <c r="F494" s="2"/>
      <c r="H494" s="2"/>
    </row>
    <row r="495" spans="1:8" ht="13.5" customHeight="1" x14ac:dyDescent="0.25">
      <c r="A495" s="2"/>
      <c r="B495" s="2"/>
      <c r="C495" s="2"/>
      <c r="D495" s="2"/>
      <c r="E495" s="2"/>
      <c r="F495" s="2"/>
      <c r="H495" s="2"/>
    </row>
    <row r="496" spans="1:8" ht="13.5" customHeight="1" x14ac:dyDescent="0.25">
      <c r="A496" s="2"/>
      <c r="B496" s="2"/>
      <c r="C496" s="2"/>
      <c r="D496" s="2"/>
      <c r="E496" s="2"/>
      <c r="F496" s="2"/>
      <c r="H496" s="2"/>
    </row>
    <row r="497" spans="1:8" ht="13.5" customHeight="1" x14ac:dyDescent="0.25">
      <c r="A497" s="2"/>
      <c r="B497" s="2"/>
      <c r="C497" s="2"/>
      <c r="D497" s="2"/>
      <c r="E497" s="2"/>
      <c r="F497" s="2"/>
      <c r="H497" s="2"/>
    </row>
    <row r="498" spans="1:8" ht="13.5" customHeight="1" x14ac:dyDescent="0.25">
      <c r="A498" s="2"/>
      <c r="B498" s="2"/>
      <c r="C498" s="2"/>
      <c r="D498" s="2"/>
      <c r="E498" s="2"/>
      <c r="F498" s="2"/>
      <c r="H498" s="2"/>
    </row>
    <row r="499" spans="1:8" ht="13.5" customHeight="1" x14ac:dyDescent="0.25">
      <c r="A499" s="2"/>
      <c r="B499" s="2"/>
      <c r="C499" s="2"/>
      <c r="D499" s="2"/>
      <c r="E499" s="2"/>
      <c r="F499" s="2"/>
      <c r="H499" s="2"/>
    </row>
    <row r="500" spans="1:8" ht="13.5" customHeight="1" x14ac:dyDescent="0.25">
      <c r="A500" s="2"/>
      <c r="B500" s="2"/>
      <c r="C500" s="2"/>
      <c r="D500" s="2"/>
      <c r="E500" s="2"/>
      <c r="F500" s="2"/>
      <c r="H500" s="2"/>
    </row>
    <row r="501" spans="1:8" ht="13.5" customHeight="1" x14ac:dyDescent="0.25">
      <c r="A501" s="2"/>
      <c r="B501" s="2"/>
      <c r="C501" s="2"/>
      <c r="D501" s="2"/>
      <c r="E501" s="2"/>
      <c r="F501" s="2"/>
      <c r="H501" s="2"/>
    </row>
    <row r="502" spans="1:8" ht="13.5" customHeight="1" x14ac:dyDescent="0.25">
      <c r="A502" s="2"/>
      <c r="B502" s="2"/>
      <c r="C502" s="2"/>
      <c r="D502" s="2"/>
      <c r="E502" s="2"/>
      <c r="F502" s="2"/>
      <c r="H502" s="2"/>
    </row>
    <row r="503" spans="1:8" ht="13.5" customHeight="1" x14ac:dyDescent="0.25">
      <c r="A503" s="2"/>
      <c r="B503" s="2"/>
      <c r="C503" s="2"/>
      <c r="D503" s="2"/>
      <c r="E503" s="2"/>
      <c r="F503" s="2"/>
      <c r="H503" s="2"/>
    </row>
    <row r="504" spans="1:8" ht="13.5" customHeight="1" x14ac:dyDescent="0.25">
      <c r="A504" s="2"/>
      <c r="B504" s="2"/>
      <c r="C504" s="2"/>
      <c r="D504" s="2"/>
      <c r="E504" s="2"/>
      <c r="F504" s="2"/>
      <c r="H504" s="2"/>
    </row>
    <row r="505" spans="1:8" ht="13.5" customHeight="1" x14ac:dyDescent="0.25">
      <c r="A505" s="2"/>
      <c r="B505" s="2"/>
      <c r="C505" s="2"/>
      <c r="D505" s="2"/>
      <c r="E505" s="2"/>
      <c r="F505" s="2"/>
      <c r="H505" s="2"/>
    </row>
    <row r="506" spans="1:8" ht="13.5" customHeight="1" x14ac:dyDescent="0.25">
      <c r="A506" s="2"/>
      <c r="B506" s="2"/>
      <c r="C506" s="2"/>
      <c r="D506" s="2"/>
      <c r="E506" s="2"/>
      <c r="F506" s="2"/>
      <c r="H506" s="2"/>
    </row>
    <row r="507" spans="1:8" ht="13.5" customHeight="1" x14ac:dyDescent="0.25">
      <c r="A507" s="2"/>
      <c r="B507" s="2"/>
      <c r="C507" s="2"/>
      <c r="D507" s="2"/>
      <c r="E507" s="2"/>
      <c r="F507" s="2"/>
      <c r="H507" s="2"/>
    </row>
    <row r="508" spans="1:8" ht="13.5" customHeight="1" x14ac:dyDescent="0.25">
      <c r="A508" s="2"/>
      <c r="B508" s="2"/>
      <c r="C508" s="2"/>
      <c r="D508" s="2"/>
      <c r="E508" s="2"/>
      <c r="F508" s="2"/>
      <c r="H508" s="2"/>
    </row>
    <row r="509" spans="1:8" ht="13.5" customHeight="1" x14ac:dyDescent="0.25">
      <c r="A509" s="2"/>
      <c r="B509" s="2"/>
      <c r="C509" s="2"/>
      <c r="D509" s="2"/>
      <c r="E509" s="2"/>
      <c r="F509" s="2"/>
      <c r="H509" s="2"/>
    </row>
    <row r="510" spans="1:8" ht="13.5" customHeight="1" x14ac:dyDescent="0.25">
      <c r="A510" s="2"/>
      <c r="B510" s="2"/>
      <c r="C510" s="2"/>
      <c r="D510" s="2"/>
      <c r="E510" s="2"/>
      <c r="F510" s="2"/>
      <c r="H510" s="2"/>
    </row>
    <row r="511" spans="1:8" ht="13.5" customHeight="1" x14ac:dyDescent="0.25">
      <c r="A511" s="2"/>
      <c r="B511" s="2"/>
      <c r="C511" s="2"/>
      <c r="D511" s="2"/>
      <c r="E511" s="2"/>
      <c r="F511" s="2"/>
      <c r="H511" s="2"/>
    </row>
    <row r="512" spans="1:8" ht="13.5" customHeight="1" x14ac:dyDescent="0.25">
      <c r="A512" s="2"/>
      <c r="B512" s="2"/>
      <c r="C512" s="2"/>
      <c r="D512" s="2"/>
      <c r="E512" s="2"/>
      <c r="F512" s="2"/>
      <c r="H512" s="2"/>
    </row>
    <row r="513" spans="1:8" ht="13.5" customHeight="1" x14ac:dyDescent="0.25">
      <c r="A513" s="2"/>
      <c r="B513" s="2"/>
      <c r="C513" s="2"/>
      <c r="D513" s="2"/>
      <c r="E513" s="2"/>
      <c r="F513" s="2"/>
      <c r="H513" s="2"/>
    </row>
    <row r="514" spans="1:8" ht="13.5" customHeight="1" x14ac:dyDescent="0.25">
      <c r="A514" s="2"/>
      <c r="B514" s="2"/>
      <c r="C514" s="2"/>
      <c r="D514" s="2"/>
      <c r="E514" s="2"/>
      <c r="F514" s="2"/>
      <c r="H514" s="2"/>
    </row>
    <row r="515" spans="1:8" ht="13.5" customHeight="1" x14ac:dyDescent="0.25">
      <c r="A515" s="2"/>
      <c r="B515" s="2"/>
      <c r="C515" s="2"/>
      <c r="D515" s="2"/>
      <c r="E515" s="2"/>
      <c r="F515" s="2"/>
      <c r="H515" s="2"/>
    </row>
    <row r="516" spans="1:8" ht="13.5" customHeight="1" x14ac:dyDescent="0.25">
      <c r="A516" s="2"/>
      <c r="B516" s="2"/>
      <c r="C516" s="2"/>
      <c r="D516" s="2"/>
      <c r="E516" s="2"/>
      <c r="F516" s="2"/>
      <c r="H516" s="2"/>
    </row>
    <row r="517" spans="1:8" ht="13.5" customHeight="1" x14ac:dyDescent="0.25">
      <c r="A517" s="2"/>
      <c r="B517" s="2"/>
      <c r="C517" s="2"/>
      <c r="D517" s="2"/>
      <c r="E517" s="2"/>
      <c r="F517" s="2"/>
      <c r="H517" s="2"/>
    </row>
    <row r="518" spans="1:8" ht="13.5" customHeight="1" x14ac:dyDescent="0.25">
      <c r="A518" s="2"/>
      <c r="B518" s="2"/>
      <c r="C518" s="2"/>
      <c r="D518" s="2"/>
      <c r="E518" s="2"/>
      <c r="F518" s="2"/>
      <c r="H518" s="2"/>
    </row>
    <row r="519" spans="1:8" ht="13.5" customHeight="1" x14ac:dyDescent="0.25">
      <c r="A519" s="2"/>
      <c r="B519" s="2"/>
      <c r="C519" s="2"/>
      <c r="D519" s="2"/>
      <c r="E519" s="2"/>
      <c r="F519" s="2"/>
      <c r="H519" s="2"/>
    </row>
    <row r="520" spans="1:8" ht="13.5" customHeight="1" x14ac:dyDescent="0.25">
      <c r="A520" s="2"/>
      <c r="B520" s="2"/>
      <c r="C520" s="2"/>
      <c r="D520" s="2"/>
      <c r="E520" s="2"/>
      <c r="F520" s="2"/>
      <c r="H520" s="2"/>
    </row>
    <row r="521" spans="1:8" ht="13.5" customHeight="1" x14ac:dyDescent="0.25">
      <c r="A521" s="2"/>
      <c r="B521" s="2"/>
      <c r="C521" s="2"/>
      <c r="D521" s="2"/>
      <c r="E521" s="2"/>
      <c r="F521" s="2"/>
      <c r="H521" s="2"/>
    </row>
    <row r="522" spans="1:8" ht="13.5" customHeight="1" x14ac:dyDescent="0.25">
      <c r="A522" s="2"/>
      <c r="B522" s="2"/>
      <c r="C522" s="2"/>
      <c r="D522" s="2"/>
      <c r="E522" s="2"/>
      <c r="F522" s="2"/>
      <c r="H522" s="2"/>
    </row>
    <row r="523" spans="1:8" ht="13.5" customHeight="1" x14ac:dyDescent="0.25">
      <c r="A523" s="2"/>
      <c r="B523" s="2"/>
      <c r="C523" s="2"/>
      <c r="D523" s="2"/>
      <c r="E523" s="2"/>
      <c r="F523" s="2"/>
      <c r="H523" s="2"/>
    </row>
    <row r="524" spans="1:8" ht="13.5" customHeight="1" x14ac:dyDescent="0.25">
      <c r="A524" s="2"/>
      <c r="B524" s="2"/>
      <c r="C524" s="2"/>
      <c r="D524" s="2"/>
      <c r="E524" s="2"/>
      <c r="F524" s="2"/>
      <c r="H524" s="2"/>
    </row>
    <row r="525" spans="1:8" ht="13.5" customHeight="1" x14ac:dyDescent="0.25">
      <c r="A525" s="2"/>
      <c r="B525" s="2"/>
      <c r="C525" s="2"/>
      <c r="D525" s="2"/>
      <c r="E525" s="2"/>
      <c r="F525" s="2"/>
      <c r="H525" s="2"/>
    </row>
    <row r="526" spans="1:8" ht="13.5" customHeight="1" x14ac:dyDescent="0.25">
      <c r="A526" s="2"/>
      <c r="B526" s="2"/>
      <c r="C526" s="2"/>
      <c r="D526" s="2"/>
      <c r="E526" s="2"/>
      <c r="F526" s="2"/>
      <c r="H526" s="2"/>
    </row>
    <row r="527" spans="1:8" ht="13.5" customHeight="1" x14ac:dyDescent="0.25">
      <c r="A527" s="2"/>
      <c r="B527" s="2"/>
      <c r="C527" s="2"/>
      <c r="D527" s="2"/>
      <c r="E527" s="2"/>
      <c r="F527" s="2"/>
      <c r="H527" s="2"/>
    </row>
    <row r="528" spans="1:8" ht="13.5" customHeight="1" x14ac:dyDescent="0.25">
      <c r="A528" s="2"/>
      <c r="B528" s="2"/>
      <c r="C528" s="2"/>
      <c r="D528" s="2"/>
      <c r="E528" s="2"/>
      <c r="F528" s="2"/>
      <c r="H528" s="2"/>
    </row>
    <row r="529" spans="1:8" ht="13.5" customHeight="1" x14ac:dyDescent="0.25">
      <c r="A529" s="2"/>
      <c r="B529" s="2"/>
      <c r="C529" s="2"/>
      <c r="D529" s="2"/>
      <c r="E529" s="2"/>
      <c r="F529" s="2"/>
      <c r="H529" s="2"/>
    </row>
    <row r="530" spans="1:8" ht="13.5" customHeight="1" x14ac:dyDescent="0.25">
      <c r="A530" s="2"/>
      <c r="B530" s="2"/>
      <c r="C530" s="2"/>
      <c r="D530" s="2"/>
      <c r="E530" s="2"/>
      <c r="F530" s="2"/>
      <c r="H530" s="2"/>
    </row>
    <row r="531" spans="1:8" ht="13.5" customHeight="1" x14ac:dyDescent="0.25">
      <c r="A531" s="2"/>
      <c r="B531" s="2"/>
      <c r="C531" s="2"/>
      <c r="D531" s="2"/>
      <c r="E531" s="2"/>
      <c r="F531" s="2"/>
      <c r="H531" s="2"/>
    </row>
    <row r="532" spans="1:8" ht="13.5" customHeight="1" x14ac:dyDescent="0.25">
      <c r="A532" s="2"/>
      <c r="B532" s="2"/>
      <c r="C532" s="2"/>
      <c r="D532" s="2"/>
      <c r="E532" s="2"/>
      <c r="F532" s="2"/>
      <c r="H532" s="2"/>
    </row>
    <row r="533" spans="1:8" ht="13.5" customHeight="1" x14ac:dyDescent="0.25">
      <c r="A533" s="2"/>
      <c r="B533" s="2"/>
      <c r="C533" s="2"/>
      <c r="D533" s="2"/>
      <c r="E533" s="2"/>
      <c r="F533" s="2"/>
      <c r="H533" s="2"/>
    </row>
    <row r="534" spans="1:8" ht="13.5" customHeight="1" x14ac:dyDescent="0.25">
      <c r="A534" s="2"/>
      <c r="B534" s="2"/>
      <c r="C534" s="2"/>
      <c r="D534" s="2"/>
      <c r="E534" s="2"/>
      <c r="F534" s="2"/>
      <c r="H534" s="2"/>
    </row>
    <row r="535" spans="1:8" ht="13.5" customHeight="1" x14ac:dyDescent="0.25">
      <c r="A535" s="2"/>
      <c r="B535" s="2"/>
      <c r="C535" s="2"/>
      <c r="D535" s="2"/>
      <c r="E535" s="2"/>
      <c r="F535" s="2"/>
      <c r="H535" s="2"/>
    </row>
    <row r="536" spans="1:8" ht="13.5" customHeight="1" x14ac:dyDescent="0.25">
      <c r="A536" s="2"/>
      <c r="B536" s="2"/>
      <c r="C536" s="2"/>
      <c r="D536" s="2"/>
      <c r="E536" s="2"/>
      <c r="F536" s="2"/>
      <c r="H536" s="2"/>
    </row>
    <row r="537" spans="1:8" ht="13.5" customHeight="1" x14ac:dyDescent="0.25">
      <c r="A537" s="2"/>
      <c r="B537" s="2"/>
      <c r="C537" s="2"/>
      <c r="D537" s="2"/>
      <c r="E537" s="2"/>
      <c r="F537" s="2"/>
      <c r="H537" s="2"/>
    </row>
    <row r="538" spans="1:8" ht="13.5" customHeight="1" x14ac:dyDescent="0.25">
      <c r="A538" s="2"/>
      <c r="B538" s="2"/>
      <c r="C538" s="2"/>
      <c r="D538" s="2"/>
      <c r="E538" s="2"/>
      <c r="F538" s="2"/>
      <c r="H538" s="2"/>
    </row>
    <row r="539" spans="1:8" ht="13.5" customHeight="1" x14ac:dyDescent="0.25">
      <c r="A539" s="2"/>
      <c r="B539" s="2"/>
      <c r="C539" s="2"/>
      <c r="D539" s="2"/>
      <c r="E539" s="2"/>
      <c r="F539" s="2"/>
      <c r="H539" s="2"/>
    </row>
    <row r="540" spans="1:8" ht="13.5" customHeight="1" x14ac:dyDescent="0.25">
      <c r="A540" s="2"/>
      <c r="B540" s="2"/>
      <c r="C540" s="2"/>
      <c r="D540" s="2"/>
      <c r="E540" s="2"/>
      <c r="F540" s="2"/>
      <c r="H540" s="2"/>
    </row>
    <row r="541" spans="1:8" ht="13.5" customHeight="1" x14ac:dyDescent="0.25">
      <c r="A541" s="2"/>
      <c r="B541" s="2"/>
      <c r="C541" s="2"/>
      <c r="D541" s="2"/>
      <c r="E541" s="2"/>
      <c r="F541" s="2"/>
      <c r="H541" s="2"/>
    </row>
    <row r="542" spans="1:8" ht="13.5" customHeight="1" x14ac:dyDescent="0.25">
      <c r="A542" s="2"/>
      <c r="B542" s="2"/>
      <c r="C542" s="2"/>
      <c r="D542" s="2"/>
      <c r="E542" s="2"/>
      <c r="F542" s="2"/>
      <c r="H542" s="2"/>
    </row>
    <row r="543" spans="1:8" ht="13.5" customHeight="1" x14ac:dyDescent="0.25">
      <c r="A543" s="2"/>
      <c r="B543" s="2"/>
      <c r="C543" s="2"/>
      <c r="D543" s="2"/>
      <c r="E543" s="2"/>
      <c r="F543" s="2"/>
      <c r="H543" s="2"/>
    </row>
    <row r="544" spans="1:8" ht="13.5" customHeight="1" x14ac:dyDescent="0.25">
      <c r="A544" s="2"/>
      <c r="B544" s="2"/>
      <c r="C544" s="2"/>
      <c r="D544" s="2"/>
      <c r="E544" s="2"/>
      <c r="F544" s="2"/>
      <c r="H544" s="2"/>
    </row>
    <row r="545" spans="1:8" ht="13.5" customHeight="1" x14ac:dyDescent="0.25">
      <c r="A545" s="2"/>
      <c r="B545" s="2"/>
      <c r="C545" s="2"/>
      <c r="D545" s="2"/>
      <c r="E545" s="2"/>
      <c r="F545" s="2"/>
      <c r="H545" s="2"/>
    </row>
    <row r="546" spans="1:8" ht="13.5" customHeight="1" x14ac:dyDescent="0.25">
      <c r="A546" s="2"/>
      <c r="B546" s="2"/>
      <c r="C546" s="2"/>
      <c r="D546" s="2"/>
      <c r="E546" s="2"/>
      <c r="F546" s="2"/>
      <c r="H546" s="2"/>
    </row>
    <row r="547" spans="1:8" ht="13.5" customHeight="1" x14ac:dyDescent="0.25">
      <c r="A547" s="2"/>
      <c r="B547" s="2"/>
      <c r="C547" s="2"/>
      <c r="D547" s="2"/>
      <c r="E547" s="2"/>
      <c r="F547" s="2"/>
      <c r="H547" s="2"/>
    </row>
    <row r="548" spans="1:8" ht="13.5" customHeight="1" x14ac:dyDescent="0.25">
      <c r="A548" s="2"/>
      <c r="B548" s="2"/>
      <c r="C548" s="2"/>
      <c r="D548" s="2"/>
      <c r="E548" s="2"/>
      <c r="F548" s="2"/>
      <c r="H548" s="2"/>
    </row>
    <row r="549" spans="1:8" ht="13.5" customHeight="1" x14ac:dyDescent="0.25">
      <c r="A549" s="2"/>
      <c r="B549" s="2"/>
      <c r="C549" s="2"/>
      <c r="D549" s="2"/>
      <c r="E549" s="2"/>
      <c r="F549" s="2"/>
      <c r="H549" s="2"/>
    </row>
    <row r="550" spans="1:8" ht="13.5" customHeight="1" x14ac:dyDescent="0.25">
      <c r="A550" s="2"/>
      <c r="B550" s="2"/>
      <c r="C550" s="2"/>
      <c r="D550" s="2"/>
      <c r="E550" s="2"/>
      <c r="F550" s="2"/>
      <c r="H550" s="2"/>
    </row>
    <row r="551" spans="1:8" ht="13.5" customHeight="1" x14ac:dyDescent="0.25">
      <c r="A551" s="2"/>
      <c r="B551" s="2"/>
      <c r="C551" s="2"/>
      <c r="D551" s="2"/>
      <c r="E551" s="2"/>
      <c r="F551" s="2"/>
      <c r="H551" s="2"/>
    </row>
    <row r="552" spans="1:8" ht="13.5" customHeight="1" x14ac:dyDescent="0.25">
      <c r="A552" s="2"/>
      <c r="B552" s="2"/>
      <c r="C552" s="2"/>
      <c r="D552" s="2"/>
      <c r="E552" s="2"/>
      <c r="F552" s="2"/>
      <c r="H552" s="2"/>
    </row>
    <row r="553" spans="1:8" ht="13.5" customHeight="1" x14ac:dyDescent="0.25">
      <c r="A553" s="2"/>
      <c r="B553" s="2"/>
      <c r="C553" s="2"/>
      <c r="D553" s="2"/>
      <c r="E553" s="2"/>
      <c r="F553" s="2"/>
      <c r="H553" s="2"/>
    </row>
    <row r="554" spans="1:8" ht="13.5" customHeight="1" x14ac:dyDescent="0.25">
      <c r="A554" s="2"/>
      <c r="B554" s="2"/>
      <c r="C554" s="2"/>
      <c r="D554" s="2"/>
      <c r="E554" s="2"/>
      <c r="F554" s="2"/>
      <c r="H554" s="2"/>
    </row>
    <row r="555" spans="1:8" ht="13.5" customHeight="1" x14ac:dyDescent="0.25">
      <c r="A555" s="2"/>
      <c r="B555" s="2"/>
      <c r="C555" s="2"/>
      <c r="D555" s="2"/>
      <c r="E555" s="2"/>
      <c r="F555" s="2"/>
      <c r="H555" s="2"/>
    </row>
    <row r="556" spans="1:8" ht="13.5" customHeight="1" x14ac:dyDescent="0.25">
      <c r="A556" s="2"/>
      <c r="B556" s="2"/>
      <c r="C556" s="2"/>
      <c r="D556" s="2"/>
      <c r="E556" s="2"/>
      <c r="F556" s="2"/>
      <c r="H556" s="2"/>
    </row>
    <row r="557" spans="1:8" ht="13.5" customHeight="1" x14ac:dyDescent="0.25">
      <c r="A557" s="2"/>
      <c r="B557" s="2"/>
      <c r="C557" s="2"/>
      <c r="D557" s="2"/>
      <c r="E557" s="2"/>
      <c r="F557" s="2"/>
      <c r="H557" s="2"/>
    </row>
    <row r="558" spans="1:8" ht="13.5" customHeight="1" x14ac:dyDescent="0.25">
      <c r="A558" s="2"/>
      <c r="B558" s="2"/>
      <c r="C558" s="2"/>
      <c r="D558" s="2"/>
      <c r="E558" s="2"/>
      <c r="F558" s="2"/>
      <c r="H558" s="2"/>
    </row>
    <row r="559" spans="1:8" ht="13.5" customHeight="1" x14ac:dyDescent="0.25">
      <c r="A559" s="2"/>
      <c r="B559" s="2"/>
      <c r="C559" s="2"/>
      <c r="D559" s="2"/>
      <c r="E559" s="2"/>
      <c r="F559" s="2"/>
      <c r="H559" s="2"/>
    </row>
    <row r="560" spans="1:8" ht="13.5" customHeight="1" x14ac:dyDescent="0.25">
      <c r="A560" s="2"/>
      <c r="B560" s="2"/>
      <c r="C560" s="2"/>
      <c r="D560" s="2"/>
      <c r="E560" s="2"/>
      <c r="F560" s="2"/>
      <c r="H560" s="2"/>
    </row>
    <row r="561" spans="1:8" ht="13.5" customHeight="1" x14ac:dyDescent="0.25">
      <c r="A561" s="2"/>
      <c r="B561" s="2"/>
      <c r="C561" s="2"/>
      <c r="D561" s="2"/>
      <c r="E561" s="2"/>
      <c r="F561" s="2"/>
      <c r="H561" s="2"/>
    </row>
    <row r="562" spans="1:8" ht="13.5" customHeight="1" x14ac:dyDescent="0.25">
      <c r="A562" s="2"/>
      <c r="B562" s="2"/>
      <c r="C562" s="2"/>
      <c r="D562" s="2"/>
      <c r="E562" s="2"/>
      <c r="F562" s="2"/>
      <c r="H562" s="2"/>
    </row>
    <row r="563" spans="1:8" ht="13.5" customHeight="1" x14ac:dyDescent="0.25">
      <c r="A563" s="2"/>
      <c r="B563" s="2"/>
      <c r="C563" s="2"/>
      <c r="D563" s="2"/>
      <c r="E563" s="2"/>
      <c r="F563" s="2"/>
      <c r="H563" s="2"/>
    </row>
    <row r="564" spans="1:8" ht="13.5" customHeight="1" x14ac:dyDescent="0.25">
      <c r="A564" s="2"/>
      <c r="B564" s="2"/>
      <c r="C564" s="2"/>
      <c r="D564" s="2"/>
      <c r="E564" s="2"/>
      <c r="F564" s="2"/>
      <c r="H564" s="2"/>
    </row>
    <row r="565" spans="1:8" ht="13.5" customHeight="1" x14ac:dyDescent="0.25">
      <c r="A565" s="2"/>
      <c r="B565" s="2"/>
      <c r="C565" s="2"/>
      <c r="D565" s="2"/>
      <c r="E565" s="2"/>
      <c r="F565" s="2"/>
      <c r="H565" s="2"/>
    </row>
    <row r="566" spans="1:8" ht="13.5" customHeight="1" x14ac:dyDescent="0.25">
      <c r="A566" s="2"/>
      <c r="B566" s="2"/>
      <c r="C566" s="2"/>
      <c r="D566" s="2"/>
      <c r="E566" s="2"/>
      <c r="F566" s="2"/>
      <c r="H566" s="2"/>
    </row>
    <row r="567" spans="1:8" ht="13.5" customHeight="1" x14ac:dyDescent="0.25">
      <c r="A567" s="2"/>
      <c r="B567" s="2"/>
      <c r="C567" s="2"/>
      <c r="D567" s="2"/>
      <c r="E567" s="2"/>
      <c r="F567" s="2"/>
      <c r="H567" s="2"/>
    </row>
    <row r="568" spans="1:8" ht="13.5" customHeight="1" x14ac:dyDescent="0.25">
      <c r="A568" s="2"/>
      <c r="B568" s="2"/>
      <c r="C568" s="2"/>
      <c r="D568" s="2"/>
      <c r="E568" s="2"/>
      <c r="F568" s="2"/>
      <c r="H568" s="2"/>
    </row>
    <row r="569" spans="1:8" ht="13.5" customHeight="1" x14ac:dyDescent="0.25">
      <c r="A569" s="2"/>
      <c r="B569" s="2"/>
      <c r="C569" s="2"/>
      <c r="D569" s="2"/>
      <c r="E569" s="2"/>
      <c r="F569" s="2"/>
      <c r="H569" s="2"/>
    </row>
    <row r="570" spans="1:8" ht="13.5" customHeight="1" x14ac:dyDescent="0.25">
      <c r="A570" s="2"/>
      <c r="B570" s="2"/>
      <c r="C570" s="2"/>
      <c r="D570" s="2"/>
      <c r="E570" s="2"/>
      <c r="F570" s="2"/>
      <c r="H570" s="2"/>
    </row>
    <row r="571" spans="1:8" ht="13.5" customHeight="1" x14ac:dyDescent="0.25">
      <c r="A571" s="2"/>
      <c r="B571" s="2"/>
      <c r="C571" s="2"/>
      <c r="D571" s="2"/>
      <c r="E571" s="2"/>
      <c r="F571" s="2"/>
      <c r="H571" s="2"/>
    </row>
    <row r="572" spans="1:8" ht="13.5" customHeight="1" x14ac:dyDescent="0.25">
      <c r="A572" s="2"/>
      <c r="B572" s="2"/>
      <c r="C572" s="2"/>
      <c r="D572" s="2"/>
      <c r="E572" s="2"/>
      <c r="F572" s="2"/>
      <c r="H572" s="2"/>
    </row>
    <row r="573" spans="1:8" ht="13.5" customHeight="1" x14ac:dyDescent="0.25">
      <c r="A573" s="2"/>
      <c r="B573" s="2"/>
      <c r="C573" s="2"/>
      <c r="D573" s="2"/>
      <c r="E573" s="2"/>
      <c r="F573" s="2"/>
      <c r="H573" s="2"/>
    </row>
    <row r="574" spans="1:8" ht="13.5" customHeight="1" x14ac:dyDescent="0.25">
      <c r="A574" s="2"/>
      <c r="B574" s="2"/>
      <c r="C574" s="2"/>
      <c r="D574" s="2"/>
      <c r="E574" s="2"/>
      <c r="F574" s="2"/>
      <c r="H574" s="2"/>
    </row>
    <row r="575" spans="1:8" ht="13.5" customHeight="1" x14ac:dyDescent="0.25">
      <c r="A575" s="2"/>
      <c r="B575" s="2"/>
      <c r="C575" s="2"/>
      <c r="D575" s="2"/>
      <c r="E575" s="2"/>
      <c r="F575" s="2"/>
      <c r="H575" s="2"/>
    </row>
    <row r="576" spans="1:8" ht="13.5" customHeight="1" x14ac:dyDescent="0.25">
      <c r="A576" s="2"/>
      <c r="B576" s="2"/>
      <c r="C576" s="2"/>
      <c r="D576" s="2"/>
      <c r="E576" s="2"/>
      <c r="F576" s="2"/>
      <c r="H576" s="2"/>
    </row>
    <row r="577" spans="1:8" ht="13.5" customHeight="1" x14ac:dyDescent="0.25">
      <c r="A577" s="2"/>
      <c r="B577" s="2"/>
      <c r="C577" s="2"/>
      <c r="D577" s="2"/>
      <c r="E577" s="2"/>
      <c r="F577" s="2"/>
      <c r="H577" s="2"/>
    </row>
    <row r="578" spans="1:8" ht="13.5" customHeight="1" x14ac:dyDescent="0.25">
      <c r="A578" s="2"/>
      <c r="B578" s="2"/>
      <c r="C578" s="2"/>
      <c r="D578" s="2"/>
      <c r="E578" s="2"/>
      <c r="F578" s="2"/>
      <c r="H578" s="2"/>
    </row>
    <row r="579" spans="1:8" ht="13.5" customHeight="1" x14ac:dyDescent="0.25">
      <c r="A579" s="2"/>
      <c r="B579" s="2"/>
      <c r="C579" s="2"/>
      <c r="D579" s="2"/>
      <c r="E579" s="2"/>
      <c r="F579" s="2"/>
      <c r="H579" s="2"/>
    </row>
    <row r="580" spans="1:8" ht="13.5" customHeight="1" x14ac:dyDescent="0.25">
      <c r="A580" s="2"/>
      <c r="B580" s="2"/>
      <c r="C580" s="2"/>
      <c r="D580" s="2"/>
      <c r="E580" s="2"/>
      <c r="F580" s="2"/>
      <c r="H580" s="2"/>
    </row>
    <row r="581" spans="1:8" ht="13.5" customHeight="1" x14ac:dyDescent="0.25">
      <c r="A581" s="2"/>
      <c r="B581" s="2"/>
      <c r="C581" s="2"/>
      <c r="D581" s="2"/>
      <c r="E581" s="2"/>
      <c r="F581" s="2"/>
      <c r="H581" s="2"/>
    </row>
    <row r="582" spans="1:8" ht="13.5" customHeight="1" x14ac:dyDescent="0.25">
      <c r="A582" s="2"/>
      <c r="B582" s="2"/>
      <c r="C582" s="2"/>
      <c r="D582" s="2"/>
      <c r="E582" s="2"/>
      <c r="F582" s="2"/>
      <c r="H582" s="2"/>
    </row>
    <row r="583" spans="1:8" ht="13.5" customHeight="1" x14ac:dyDescent="0.25">
      <c r="A583" s="2"/>
      <c r="B583" s="2"/>
      <c r="C583" s="2"/>
      <c r="D583" s="2"/>
      <c r="E583" s="2"/>
      <c r="F583" s="2"/>
      <c r="H583" s="2"/>
    </row>
    <row r="584" spans="1:8" ht="13.5" customHeight="1" x14ac:dyDescent="0.25">
      <c r="A584" s="2"/>
      <c r="B584" s="2"/>
      <c r="C584" s="2"/>
      <c r="D584" s="2"/>
      <c r="E584" s="2"/>
      <c r="F584" s="2"/>
      <c r="H584" s="2"/>
    </row>
    <row r="585" spans="1:8" ht="13.5" customHeight="1" x14ac:dyDescent="0.25">
      <c r="A585" s="2"/>
      <c r="B585" s="2"/>
      <c r="C585" s="2"/>
      <c r="D585" s="2"/>
      <c r="E585" s="2"/>
      <c r="F585" s="2"/>
      <c r="H585" s="2"/>
    </row>
    <row r="586" spans="1:8" ht="13.5" customHeight="1" x14ac:dyDescent="0.25">
      <c r="A586" s="2"/>
      <c r="B586" s="2"/>
      <c r="C586" s="2"/>
      <c r="D586" s="2"/>
      <c r="E586" s="2"/>
      <c r="F586" s="2"/>
      <c r="H586" s="2"/>
    </row>
    <row r="587" spans="1:8" ht="13.5" customHeight="1" x14ac:dyDescent="0.25">
      <c r="A587" s="2"/>
      <c r="B587" s="2"/>
      <c r="C587" s="2"/>
      <c r="D587" s="2"/>
      <c r="E587" s="2"/>
      <c r="F587" s="2"/>
      <c r="H587" s="2"/>
    </row>
    <row r="588" spans="1:8" ht="13.5" customHeight="1" x14ac:dyDescent="0.25">
      <c r="A588" s="2"/>
      <c r="B588" s="2"/>
      <c r="C588" s="2"/>
      <c r="D588" s="2"/>
      <c r="E588" s="2"/>
      <c r="F588" s="2"/>
      <c r="H588" s="2"/>
    </row>
    <row r="589" spans="1:8" ht="13.5" customHeight="1" x14ac:dyDescent="0.25">
      <c r="A589" s="2"/>
      <c r="B589" s="2"/>
      <c r="C589" s="2"/>
      <c r="D589" s="2"/>
      <c r="E589" s="2"/>
      <c r="F589" s="2"/>
      <c r="H589" s="2"/>
    </row>
    <row r="590" spans="1:8" ht="13.5" customHeight="1" x14ac:dyDescent="0.25">
      <c r="A590" s="2"/>
      <c r="B590" s="2"/>
      <c r="C590" s="2"/>
      <c r="D590" s="2"/>
      <c r="E590" s="2"/>
      <c r="F590" s="2"/>
      <c r="H590" s="2"/>
    </row>
    <row r="591" spans="1:8" ht="13.5" customHeight="1" x14ac:dyDescent="0.25">
      <c r="A591" s="2"/>
      <c r="B591" s="2"/>
      <c r="C591" s="2"/>
      <c r="D591" s="2"/>
      <c r="E591" s="2"/>
      <c r="F591" s="2"/>
      <c r="H591" s="2"/>
    </row>
    <row r="592" spans="1:8" ht="13.5" customHeight="1" x14ac:dyDescent="0.25">
      <c r="A592" s="2"/>
      <c r="B592" s="2"/>
      <c r="C592" s="2"/>
      <c r="D592" s="2"/>
      <c r="E592" s="2"/>
      <c r="F592" s="2"/>
      <c r="H592" s="2"/>
    </row>
    <row r="593" spans="1:8" ht="13.5" customHeight="1" x14ac:dyDescent="0.25">
      <c r="A593" s="2"/>
      <c r="B593" s="2"/>
      <c r="C593" s="2"/>
      <c r="D593" s="2"/>
      <c r="E593" s="2"/>
      <c r="F593" s="2"/>
      <c r="H593" s="2"/>
    </row>
    <row r="594" spans="1:8" ht="13.5" customHeight="1" x14ac:dyDescent="0.25">
      <c r="A594" s="2"/>
      <c r="B594" s="2"/>
      <c r="C594" s="2"/>
      <c r="D594" s="2"/>
      <c r="E594" s="2"/>
      <c r="F594" s="2"/>
      <c r="H594" s="2"/>
    </row>
    <row r="595" spans="1:8" ht="13.5" customHeight="1" x14ac:dyDescent="0.25">
      <c r="A595" s="2"/>
      <c r="B595" s="2"/>
      <c r="C595" s="2"/>
      <c r="D595" s="2"/>
      <c r="E595" s="2"/>
      <c r="F595" s="2"/>
      <c r="H595" s="2"/>
    </row>
    <row r="596" spans="1:8" ht="13.5" customHeight="1" x14ac:dyDescent="0.25">
      <c r="A596" s="2"/>
      <c r="B596" s="2"/>
      <c r="C596" s="2"/>
      <c r="D596" s="2"/>
      <c r="E596" s="2"/>
      <c r="F596" s="2"/>
      <c r="H596" s="2"/>
    </row>
    <row r="597" spans="1:8" ht="13.5" customHeight="1" x14ac:dyDescent="0.25">
      <c r="A597" s="2"/>
      <c r="B597" s="2"/>
      <c r="C597" s="2"/>
      <c r="D597" s="2"/>
      <c r="E597" s="2"/>
      <c r="F597" s="2"/>
      <c r="H597" s="2"/>
    </row>
    <row r="598" spans="1:8" ht="13.5" customHeight="1" x14ac:dyDescent="0.25">
      <c r="A598" s="2"/>
      <c r="B598" s="2"/>
      <c r="C598" s="2"/>
      <c r="D598" s="2"/>
      <c r="E598" s="2"/>
      <c r="F598" s="2"/>
      <c r="H598" s="2"/>
    </row>
    <row r="599" spans="1:8" ht="13.5" customHeight="1" x14ac:dyDescent="0.25">
      <c r="A599" s="2"/>
      <c r="B599" s="2"/>
      <c r="C599" s="2"/>
      <c r="D599" s="2"/>
      <c r="E599" s="2"/>
      <c r="F599" s="2"/>
      <c r="H599" s="2"/>
    </row>
    <row r="600" spans="1:8" ht="13.5" customHeight="1" x14ac:dyDescent="0.25">
      <c r="A600" s="2"/>
      <c r="B600" s="2"/>
      <c r="C600" s="2"/>
      <c r="D600" s="2"/>
      <c r="E600" s="2"/>
      <c r="F600" s="2"/>
      <c r="H600" s="2"/>
    </row>
    <row r="601" spans="1:8" ht="13.5" customHeight="1" x14ac:dyDescent="0.25">
      <c r="A601" s="2"/>
      <c r="B601" s="2"/>
      <c r="C601" s="2"/>
      <c r="D601" s="2"/>
      <c r="E601" s="2"/>
      <c r="F601" s="2"/>
      <c r="H601" s="2"/>
    </row>
    <row r="602" spans="1:8" ht="13.5" customHeight="1" x14ac:dyDescent="0.25">
      <c r="A602" s="2"/>
      <c r="B602" s="2"/>
      <c r="C602" s="2"/>
      <c r="D602" s="2"/>
      <c r="E602" s="2"/>
      <c r="F602" s="2"/>
      <c r="H602" s="2"/>
    </row>
    <row r="603" spans="1:8" ht="13.5" customHeight="1" x14ac:dyDescent="0.25">
      <c r="A603" s="2"/>
      <c r="B603" s="2"/>
      <c r="C603" s="2"/>
      <c r="D603" s="2"/>
      <c r="E603" s="2"/>
      <c r="F603" s="2"/>
      <c r="H603" s="2"/>
    </row>
    <row r="604" spans="1:8" ht="13.5" customHeight="1" x14ac:dyDescent="0.25">
      <c r="A604" s="2"/>
      <c r="B604" s="2"/>
      <c r="C604" s="2"/>
      <c r="D604" s="2"/>
      <c r="E604" s="2"/>
      <c r="F604" s="2"/>
      <c r="H604" s="2"/>
    </row>
    <row r="605" spans="1:8" ht="13.5" customHeight="1" x14ac:dyDescent="0.25">
      <c r="A605" s="2"/>
      <c r="B605" s="2"/>
      <c r="C605" s="2"/>
      <c r="D605" s="2"/>
      <c r="E605" s="2"/>
      <c r="F605" s="2"/>
      <c r="H605" s="2"/>
    </row>
    <row r="606" spans="1:8" ht="13.5" customHeight="1" x14ac:dyDescent="0.25">
      <c r="A606" s="2"/>
      <c r="B606" s="2"/>
      <c r="C606" s="2"/>
      <c r="D606" s="2"/>
      <c r="E606" s="2"/>
      <c r="F606" s="2"/>
      <c r="H606" s="2"/>
    </row>
    <row r="607" spans="1:8" ht="13.5" customHeight="1" x14ac:dyDescent="0.25">
      <c r="A607" s="2"/>
      <c r="B607" s="2"/>
      <c r="C607" s="2"/>
      <c r="D607" s="2"/>
      <c r="E607" s="2"/>
      <c r="F607" s="2"/>
      <c r="H607" s="2"/>
    </row>
    <row r="608" spans="1:8" ht="13.5" customHeight="1" x14ac:dyDescent="0.25">
      <c r="A608" s="2"/>
      <c r="B608" s="2"/>
      <c r="C608" s="2"/>
      <c r="D608" s="2"/>
      <c r="E608" s="2"/>
      <c r="F608" s="2"/>
      <c r="H608" s="2"/>
    </row>
    <row r="609" spans="1:8" ht="13.5" customHeight="1" x14ac:dyDescent="0.25">
      <c r="A609" s="2"/>
      <c r="B609" s="2"/>
      <c r="C609" s="2"/>
      <c r="D609" s="2"/>
      <c r="E609" s="2"/>
      <c r="F609" s="2"/>
      <c r="H609" s="2"/>
    </row>
    <row r="610" spans="1:8" ht="13.5" customHeight="1" x14ac:dyDescent="0.25">
      <c r="A610" s="2"/>
      <c r="B610" s="2"/>
      <c r="C610" s="2"/>
      <c r="D610" s="2"/>
      <c r="E610" s="2"/>
      <c r="F610" s="2"/>
      <c r="H610" s="2"/>
    </row>
    <row r="611" spans="1:8" ht="13.5" customHeight="1" x14ac:dyDescent="0.25">
      <c r="A611" s="2"/>
      <c r="B611" s="2"/>
      <c r="C611" s="2"/>
      <c r="D611" s="2"/>
      <c r="E611" s="2"/>
      <c r="F611" s="2"/>
      <c r="H611" s="2"/>
    </row>
    <row r="612" spans="1:8" ht="13.5" customHeight="1" x14ac:dyDescent="0.25">
      <c r="A612" s="2"/>
      <c r="B612" s="2"/>
      <c r="C612" s="2"/>
      <c r="D612" s="2"/>
      <c r="E612" s="2"/>
      <c r="F612" s="2"/>
      <c r="H612" s="2"/>
    </row>
    <row r="613" spans="1:8" ht="13.5" customHeight="1" x14ac:dyDescent="0.25">
      <c r="A613" s="2"/>
      <c r="B613" s="2"/>
      <c r="C613" s="2"/>
      <c r="D613" s="2"/>
      <c r="E613" s="2"/>
      <c r="F613" s="2"/>
      <c r="H613" s="2"/>
    </row>
    <row r="614" spans="1:8" ht="13.5" customHeight="1" x14ac:dyDescent="0.25">
      <c r="A614" s="2"/>
      <c r="B614" s="2"/>
      <c r="C614" s="2"/>
      <c r="D614" s="2"/>
      <c r="E614" s="2"/>
      <c r="F614" s="2"/>
      <c r="H614" s="2"/>
    </row>
    <row r="615" spans="1:8" ht="13.5" customHeight="1" x14ac:dyDescent="0.25">
      <c r="A615" s="2"/>
      <c r="B615" s="2"/>
      <c r="C615" s="2"/>
      <c r="D615" s="2"/>
      <c r="E615" s="2"/>
      <c r="F615" s="2"/>
      <c r="H615" s="2"/>
    </row>
    <row r="616" spans="1:8" ht="13.5" customHeight="1" x14ac:dyDescent="0.25">
      <c r="A616" s="2"/>
      <c r="B616" s="2"/>
      <c r="C616" s="2"/>
      <c r="D616" s="2"/>
      <c r="E616" s="2"/>
      <c r="F616" s="2"/>
      <c r="H616" s="2"/>
    </row>
    <row r="617" spans="1:8" ht="13.5" customHeight="1" x14ac:dyDescent="0.25">
      <c r="A617" s="2"/>
      <c r="B617" s="2"/>
      <c r="C617" s="2"/>
      <c r="D617" s="2"/>
      <c r="E617" s="2"/>
      <c r="F617" s="2"/>
      <c r="H617" s="2"/>
    </row>
    <row r="618" spans="1:8" ht="13.5" customHeight="1" x14ac:dyDescent="0.25">
      <c r="A618" s="2"/>
      <c r="B618" s="2"/>
      <c r="C618" s="2"/>
      <c r="D618" s="2"/>
      <c r="E618" s="2"/>
      <c r="F618" s="2"/>
      <c r="H618" s="2"/>
    </row>
    <row r="619" spans="1:8" ht="13.5" customHeight="1" x14ac:dyDescent="0.25">
      <c r="A619" s="2"/>
      <c r="B619" s="2"/>
      <c r="C619" s="2"/>
      <c r="D619" s="2"/>
      <c r="E619" s="2"/>
      <c r="F619" s="2"/>
      <c r="H619" s="2"/>
    </row>
    <row r="620" spans="1:8" ht="13.5" customHeight="1" x14ac:dyDescent="0.25">
      <c r="A620" s="2"/>
      <c r="B620" s="2"/>
      <c r="C620" s="2"/>
      <c r="D620" s="2"/>
      <c r="E620" s="2"/>
      <c r="F620" s="2"/>
      <c r="H620" s="2"/>
    </row>
    <row r="621" spans="1:8" ht="13.5" customHeight="1" x14ac:dyDescent="0.25">
      <c r="A621" s="2"/>
      <c r="B621" s="2"/>
      <c r="C621" s="2"/>
      <c r="D621" s="2"/>
      <c r="E621" s="2"/>
      <c r="F621" s="2"/>
      <c r="H621" s="2"/>
    </row>
    <row r="622" spans="1:8" ht="13.5" customHeight="1" x14ac:dyDescent="0.25">
      <c r="A622" s="2"/>
      <c r="B622" s="2"/>
      <c r="C622" s="2"/>
      <c r="D622" s="2"/>
      <c r="E622" s="2"/>
      <c r="F622" s="2"/>
      <c r="H622" s="2"/>
    </row>
    <row r="623" spans="1:8" ht="13.5" customHeight="1" x14ac:dyDescent="0.25">
      <c r="A623" s="2"/>
      <c r="B623" s="2"/>
      <c r="C623" s="2"/>
      <c r="D623" s="2"/>
      <c r="E623" s="2"/>
      <c r="F623" s="2"/>
      <c r="H623" s="2"/>
    </row>
    <row r="624" spans="1:8" ht="13.5" customHeight="1" x14ac:dyDescent="0.25">
      <c r="A624" s="2"/>
      <c r="B624" s="2"/>
      <c r="C624" s="2"/>
      <c r="D624" s="2"/>
      <c r="E624" s="2"/>
      <c r="F624" s="2"/>
      <c r="H624" s="2"/>
    </row>
    <row r="625" spans="1:8" ht="13.5" customHeight="1" x14ac:dyDescent="0.25">
      <c r="A625" s="2"/>
      <c r="B625" s="2"/>
      <c r="C625" s="2"/>
      <c r="D625" s="2"/>
      <c r="E625" s="2"/>
      <c r="F625" s="2"/>
      <c r="H625" s="2"/>
    </row>
    <row r="626" spans="1:8" ht="13.5" customHeight="1" x14ac:dyDescent="0.25">
      <c r="A626" s="2"/>
      <c r="B626" s="2"/>
      <c r="C626" s="2"/>
      <c r="D626" s="2"/>
      <c r="E626" s="2"/>
      <c r="F626" s="2"/>
      <c r="H626" s="2"/>
    </row>
    <row r="627" spans="1:8" ht="13.5" customHeight="1" x14ac:dyDescent="0.25">
      <c r="A627" s="2"/>
      <c r="B627" s="2"/>
      <c r="C627" s="2"/>
      <c r="D627" s="2"/>
      <c r="E627" s="2"/>
      <c r="F627" s="2"/>
      <c r="H627" s="2"/>
    </row>
    <row r="628" spans="1:8" ht="13.5" customHeight="1" x14ac:dyDescent="0.25">
      <c r="A628" s="2"/>
      <c r="B628" s="2"/>
      <c r="C628" s="2"/>
      <c r="D628" s="2"/>
      <c r="E628" s="2"/>
      <c r="F628" s="2"/>
      <c r="H628" s="2"/>
    </row>
    <row r="629" spans="1:8" ht="13.5" customHeight="1" x14ac:dyDescent="0.25">
      <c r="A629" s="2"/>
      <c r="B629" s="2"/>
      <c r="C629" s="2"/>
      <c r="D629" s="2"/>
      <c r="E629" s="2"/>
      <c r="F629" s="2"/>
      <c r="H629" s="2"/>
    </row>
    <row r="630" spans="1:8" ht="13.5" customHeight="1" x14ac:dyDescent="0.25">
      <c r="A630" s="2"/>
      <c r="B630" s="2"/>
      <c r="C630" s="2"/>
      <c r="D630" s="2"/>
      <c r="E630" s="2"/>
      <c r="F630" s="2"/>
      <c r="H630" s="2"/>
    </row>
    <row r="631" spans="1:8" ht="13.5" customHeight="1" x14ac:dyDescent="0.25">
      <c r="A631" s="2"/>
      <c r="B631" s="2"/>
      <c r="C631" s="2"/>
      <c r="D631" s="2"/>
      <c r="E631" s="2"/>
      <c r="F631" s="2"/>
      <c r="H631" s="2"/>
    </row>
    <row r="632" spans="1:8" ht="13.5" customHeight="1" x14ac:dyDescent="0.25">
      <c r="A632" s="2"/>
      <c r="B632" s="2"/>
      <c r="C632" s="2"/>
      <c r="D632" s="2"/>
      <c r="E632" s="2"/>
      <c r="F632" s="2"/>
      <c r="H632" s="2"/>
    </row>
    <row r="633" spans="1:8" ht="13.5" customHeight="1" x14ac:dyDescent="0.25">
      <c r="A633" s="2"/>
      <c r="B633" s="2"/>
      <c r="C633" s="2"/>
      <c r="D633" s="2"/>
      <c r="E633" s="2"/>
      <c r="F633" s="2"/>
      <c r="H633" s="2"/>
    </row>
    <row r="634" spans="1:8" ht="13.5" customHeight="1" x14ac:dyDescent="0.25">
      <c r="A634" s="2"/>
      <c r="B634" s="2"/>
      <c r="C634" s="2"/>
      <c r="D634" s="2"/>
      <c r="E634" s="2"/>
      <c r="F634" s="2"/>
      <c r="H634" s="2"/>
    </row>
    <row r="635" spans="1:8" ht="13.5" customHeight="1" x14ac:dyDescent="0.25">
      <c r="A635" s="2"/>
      <c r="B635" s="2"/>
      <c r="C635" s="2"/>
      <c r="D635" s="2"/>
      <c r="E635" s="2"/>
      <c r="F635" s="2"/>
      <c r="H635" s="2"/>
    </row>
    <row r="636" spans="1:8" ht="13.5" customHeight="1" x14ac:dyDescent="0.25">
      <c r="A636" s="2"/>
      <c r="B636" s="2"/>
      <c r="C636" s="2"/>
      <c r="D636" s="2"/>
      <c r="E636" s="2"/>
      <c r="F636" s="2"/>
      <c r="H636" s="2"/>
    </row>
    <row r="637" spans="1:8" ht="13.5" customHeight="1" x14ac:dyDescent="0.25">
      <c r="A637" s="2"/>
      <c r="B637" s="2"/>
      <c r="C637" s="2"/>
      <c r="D637" s="2"/>
      <c r="E637" s="2"/>
      <c r="F637" s="2"/>
      <c r="H637" s="2"/>
    </row>
    <row r="638" spans="1:8" ht="13.5" customHeight="1" x14ac:dyDescent="0.25">
      <c r="A638" s="2"/>
      <c r="B638" s="2"/>
      <c r="C638" s="2"/>
      <c r="D638" s="2"/>
      <c r="E638" s="2"/>
      <c r="F638" s="2"/>
      <c r="H638" s="2"/>
    </row>
    <row r="639" spans="1:8" ht="13.5" customHeight="1" x14ac:dyDescent="0.25">
      <c r="A639" s="2"/>
      <c r="B639" s="2"/>
      <c r="C639" s="2"/>
      <c r="D639" s="2"/>
      <c r="E639" s="2"/>
      <c r="F639" s="2"/>
      <c r="H639" s="2"/>
    </row>
    <row r="640" spans="1:8" ht="13.5" customHeight="1" x14ac:dyDescent="0.25">
      <c r="A640" s="2"/>
      <c r="B640" s="2"/>
      <c r="C640" s="2"/>
      <c r="D640" s="2"/>
      <c r="E640" s="2"/>
      <c r="F640" s="2"/>
      <c r="H640" s="2"/>
    </row>
    <row r="641" spans="1:8" ht="13.5" customHeight="1" x14ac:dyDescent="0.25">
      <c r="A641" s="2"/>
      <c r="B641" s="2"/>
      <c r="C641" s="2"/>
      <c r="D641" s="2"/>
      <c r="E641" s="2"/>
      <c r="F641" s="2"/>
      <c r="H641" s="2"/>
    </row>
    <row r="642" spans="1:8" ht="13.5" customHeight="1" x14ac:dyDescent="0.25">
      <c r="A642" s="2"/>
      <c r="B642" s="2"/>
      <c r="C642" s="2"/>
      <c r="D642" s="2"/>
      <c r="E642" s="2"/>
      <c r="F642" s="2"/>
      <c r="H642" s="2"/>
    </row>
    <row r="643" spans="1:8" ht="13.5" customHeight="1" x14ac:dyDescent="0.25">
      <c r="A643" s="2"/>
      <c r="B643" s="2"/>
      <c r="C643" s="2"/>
      <c r="D643" s="2"/>
      <c r="E643" s="2"/>
      <c r="F643" s="2"/>
      <c r="H643" s="2"/>
    </row>
    <row r="644" spans="1:8" ht="13.5" customHeight="1" x14ac:dyDescent="0.25">
      <c r="A644" s="2"/>
      <c r="B644" s="2"/>
      <c r="C644" s="2"/>
      <c r="D644" s="2"/>
      <c r="E644" s="2"/>
      <c r="F644" s="2"/>
      <c r="H644" s="2"/>
    </row>
    <row r="645" spans="1:8" ht="13.5" customHeight="1" x14ac:dyDescent="0.25">
      <c r="A645" s="2"/>
      <c r="B645" s="2"/>
      <c r="C645" s="2"/>
      <c r="D645" s="2"/>
      <c r="E645" s="2"/>
      <c r="F645" s="2"/>
      <c r="H645" s="2"/>
    </row>
    <row r="646" spans="1:8" ht="13.5" customHeight="1" x14ac:dyDescent="0.25">
      <c r="A646" s="2"/>
      <c r="B646" s="2"/>
      <c r="C646" s="2"/>
      <c r="D646" s="2"/>
      <c r="E646" s="2"/>
      <c r="F646" s="2"/>
      <c r="H646" s="2"/>
    </row>
    <row r="647" spans="1:8" ht="13.5" customHeight="1" x14ac:dyDescent="0.25">
      <c r="A647" s="2"/>
      <c r="B647" s="2"/>
      <c r="C647" s="2"/>
      <c r="D647" s="2"/>
      <c r="E647" s="2"/>
      <c r="F647" s="2"/>
      <c r="H647" s="2"/>
    </row>
    <row r="648" spans="1:8" ht="13.5" customHeight="1" x14ac:dyDescent="0.25">
      <c r="A648" s="2"/>
      <c r="B648" s="2"/>
      <c r="C648" s="2"/>
      <c r="D648" s="2"/>
      <c r="E648" s="2"/>
      <c r="F648" s="2"/>
      <c r="H648" s="2"/>
    </row>
    <row r="649" spans="1:8" ht="13.5" customHeight="1" x14ac:dyDescent="0.25">
      <c r="A649" s="2"/>
      <c r="B649" s="2"/>
      <c r="C649" s="2"/>
      <c r="D649" s="2"/>
      <c r="E649" s="2"/>
      <c r="F649" s="2"/>
      <c r="H649" s="2"/>
    </row>
    <row r="650" spans="1:8" ht="13.5" customHeight="1" x14ac:dyDescent="0.25">
      <c r="A650" s="2"/>
      <c r="B650" s="2"/>
      <c r="C650" s="2"/>
      <c r="D650" s="2"/>
      <c r="E650" s="2"/>
      <c r="F650" s="2"/>
      <c r="H650" s="2"/>
    </row>
    <row r="651" spans="1:8" ht="13.5" customHeight="1" x14ac:dyDescent="0.25">
      <c r="A651" s="2"/>
      <c r="B651" s="2"/>
      <c r="C651" s="2"/>
      <c r="D651" s="2"/>
      <c r="E651" s="2"/>
      <c r="F651" s="2"/>
      <c r="H651" s="2"/>
    </row>
    <row r="652" spans="1:8" ht="13.5" customHeight="1" x14ac:dyDescent="0.25">
      <c r="A652" s="2"/>
      <c r="B652" s="2"/>
      <c r="C652" s="2"/>
      <c r="D652" s="2"/>
      <c r="E652" s="2"/>
      <c r="F652" s="2"/>
      <c r="H652" s="2"/>
    </row>
    <row r="653" spans="1:8" ht="13.5" customHeight="1" x14ac:dyDescent="0.25">
      <c r="A653" s="2"/>
      <c r="B653" s="2"/>
      <c r="C653" s="2"/>
      <c r="D653" s="2"/>
      <c r="E653" s="2"/>
      <c r="F653" s="2"/>
      <c r="H653" s="2"/>
    </row>
    <row r="654" spans="1:8" ht="13.5" customHeight="1" x14ac:dyDescent="0.25">
      <c r="A654" s="2"/>
      <c r="B654" s="2"/>
      <c r="C654" s="2"/>
      <c r="D654" s="2"/>
      <c r="E654" s="2"/>
      <c r="F654" s="2"/>
      <c r="H654" s="2"/>
    </row>
    <row r="655" spans="1:8" ht="13.5" customHeight="1" x14ac:dyDescent="0.25">
      <c r="A655" s="2"/>
      <c r="B655" s="2"/>
      <c r="C655" s="2"/>
      <c r="D655" s="2"/>
      <c r="E655" s="2"/>
      <c r="F655" s="2"/>
      <c r="H655" s="2"/>
    </row>
    <row r="656" spans="1:8" ht="13.5" customHeight="1" x14ac:dyDescent="0.25">
      <c r="A656" s="2"/>
      <c r="B656" s="2"/>
      <c r="C656" s="2"/>
      <c r="D656" s="2"/>
      <c r="E656" s="2"/>
      <c r="F656" s="2"/>
      <c r="H656" s="2"/>
    </row>
    <row r="657" spans="1:8" ht="13.5" customHeight="1" x14ac:dyDescent="0.25">
      <c r="A657" s="2"/>
      <c r="B657" s="2"/>
      <c r="C657" s="2"/>
      <c r="D657" s="2"/>
      <c r="E657" s="2"/>
      <c r="F657" s="2"/>
      <c r="H657" s="2"/>
    </row>
    <row r="658" spans="1:8" ht="13.5" customHeight="1" x14ac:dyDescent="0.25">
      <c r="A658" s="2"/>
      <c r="B658" s="2"/>
      <c r="C658" s="2"/>
      <c r="D658" s="2"/>
      <c r="E658" s="2"/>
      <c r="F658" s="2"/>
      <c r="H658" s="2"/>
    </row>
    <row r="659" spans="1:8" ht="13.5" customHeight="1" x14ac:dyDescent="0.25">
      <c r="A659" s="2"/>
      <c r="B659" s="2"/>
      <c r="C659" s="2"/>
      <c r="D659" s="2"/>
      <c r="E659" s="2"/>
      <c r="F659" s="2"/>
      <c r="H659" s="2"/>
    </row>
    <row r="660" spans="1:8" ht="13.5" customHeight="1" x14ac:dyDescent="0.25">
      <c r="A660" s="2"/>
      <c r="B660" s="2"/>
      <c r="C660" s="2"/>
      <c r="D660" s="2"/>
      <c r="E660" s="2"/>
      <c r="F660" s="2"/>
      <c r="H660" s="2"/>
    </row>
    <row r="661" spans="1:8" ht="13.5" customHeight="1" x14ac:dyDescent="0.25">
      <c r="A661" s="2"/>
      <c r="B661" s="2"/>
      <c r="C661" s="2"/>
      <c r="D661" s="2"/>
      <c r="E661" s="2"/>
      <c r="F661" s="2"/>
      <c r="H661" s="2"/>
    </row>
    <row r="662" spans="1:8" ht="13.5" customHeight="1" x14ac:dyDescent="0.25">
      <c r="A662" s="2"/>
      <c r="B662" s="2"/>
      <c r="C662" s="2"/>
      <c r="D662" s="2"/>
      <c r="E662" s="2"/>
      <c r="F662" s="2"/>
      <c r="H662" s="2"/>
    </row>
    <row r="663" spans="1:8" ht="13.5" customHeight="1" x14ac:dyDescent="0.25">
      <c r="A663" s="2"/>
      <c r="B663" s="2"/>
      <c r="C663" s="2"/>
      <c r="D663" s="2"/>
      <c r="E663" s="2"/>
      <c r="F663" s="2"/>
      <c r="H663" s="2"/>
    </row>
    <row r="664" spans="1:8" ht="13.5" customHeight="1" x14ac:dyDescent="0.25">
      <c r="A664" s="2"/>
      <c r="B664" s="2"/>
      <c r="C664" s="2"/>
      <c r="D664" s="2"/>
      <c r="E664" s="2"/>
      <c r="F664" s="2"/>
      <c r="H664" s="2"/>
    </row>
    <row r="665" spans="1:8" ht="13.5" customHeight="1" x14ac:dyDescent="0.25">
      <c r="A665" s="2"/>
      <c r="B665" s="2"/>
      <c r="C665" s="2"/>
      <c r="D665" s="2"/>
      <c r="E665" s="2"/>
      <c r="F665" s="2"/>
      <c r="H665" s="2"/>
    </row>
    <row r="666" spans="1:8" ht="13.5" customHeight="1" x14ac:dyDescent="0.25">
      <c r="A666" s="2"/>
      <c r="B666" s="2"/>
      <c r="C666" s="2"/>
      <c r="D666" s="2"/>
      <c r="E666" s="2"/>
      <c r="F666" s="2"/>
      <c r="H666" s="2"/>
    </row>
    <row r="667" spans="1:8" ht="13.5" customHeight="1" x14ac:dyDescent="0.25">
      <c r="A667" s="2"/>
      <c r="B667" s="2"/>
      <c r="C667" s="2"/>
      <c r="D667" s="2"/>
      <c r="E667" s="2"/>
      <c r="F667" s="2"/>
      <c r="H667" s="2"/>
    </row>
    <row r="668" spans="1:8" ht="13.5" customHeight="1" x14ac:dyDescent="0.25">
      <c r="A668" s="2"/>
      <c r="B668" s="2"/>
      <c r="C668" s="2"/>
      <c r="D668" s="2"/>
      <c r="E668" s="2"/>
      <c r="F668" s="2"/>
      <c r="H668" s="2"/>
    </row>
    <row r="669" spans="1:8" ht="13.5" customHeight="1" x14ac:dyDescent="0.25">
      <c r="A669" s="2"/>
      <c r="B669" s="2"/>
      <c r="C669" s="2"/>
      <c r="D669" s="2"/>
      <c r="E669" s="2"/>
      <c r="F669" s="2"/>
      <c r="H669" s="2"/>
    </row>
    <row r="670" spans="1:8" ht="13.5" customHeight="1" x14ac:dyDescent="0.25">
      <c r="A670" s="2"/>
      <c r="B670" s="2"/>
      <c r="C670" s="2"/>
      <c r="D670" s="2"/>
      <c r="E670" s="2"/>
      <c r="F670" s="2"/>
      <c r="H670" s="2"/>
    </row>
    <row r="671" spans="1:8" ht="13.5" customHeight="1" x14ac:dyDescent="0.25">
      <c r="A671" s="2"/>
      <c r="B671" s="2"/>
      <c r="C671" s="2"/>
      <c r="D671" s="2"/>
      <c r="E671" s="2"/>
      <c r="F671" s="2"/>
      <c r="H671" s="2"/>
    </row>
    <row r="672" spans="1:8" ht="13.5" customHeight="1" x14ac:dyDescent="0.25">
      <c r="A672" s="2"/>
      <c r="B672" s="2"/>
      <c r="C672" s="2"/>
      <c r="D672" s="2"/>
      <c r="E672" s="2"/>
      <c r="F672" s="2"/>
      <c r="H672" s="2"/>
    </row>
    <row r="673" spans="1:8" ht="13.5" customHeight="1" x14ac:dyDescent="0.25">
      <c r="A673" s="2"/>
      <c r="B673" s="2"/>
      <c r="C673" s="2"/>
      <c r="D673" s="2"/>
      <c r="E673" s="2"/>
      <c r="F673" s="2"/>
      <c r="H673" s="2"/>
    </row>
    <row r="674" spans="1:8" ht="13.5" customHeight="1" x14ac:dyDescent="0.25">
      <c r="A674" s="2"/>
      <c r="B674" s="2"/>
      <c r="C674" s="2"/>
      <c r="D674" s="2"/>
      <c r="E674" s="2"/>
      <c r="F674" s="2"/>
      <c r="H674" s="2"/>
    </row>
    <row r="675" spans="1:8" ht="13.5" customHeight="1" x14ac:dyDescent="0.25">
      <c r="A675" s="2"/>
      <c r="B675" s="2"/>
      <c r="C675" s="2"/>
      <c r="D675" s="2"/>
      <c r="E675" s="2"/>
      <c r="F675" s="2"/>
      <c r="H675" s="2"/>
    </row>
    <row r="676" spans="1:8" ht="13.5" customHeight="1" x14ac:dyDescent="0.25">
      <c r="A676" s="2"/>
      <c r="B676" s="2"/>
      <c r="C676" s="2"/>
      <c r="D676" s="2"/>
      <c r="E676" s="2"/>
      <c r="F676" s="2"/>
      <c r="H676" s="2"/>
    </row>
    <row r="677" spans="1:8" ht="13.5" customHeight="1" x14ac:dyDescent="0.25">
      <c r="A677" s="2"/>
      <c r="B677" s="2"/>
      <c r="C677" s="2"/>
      <c r="D677" s="2"/>
      <c r="E677" s="2"/>
      <c r="F677" s="2"/>
      <c r="H677" s="2"/>
    </row>
    <row r="678" spans="1:8" ht="13.5" customHeight="1" x14ac:dyDescent="0.25">
      <c r="A678" s="2"/>
      <c r="B678" s="2"/>
      <c r="C678" s="2"/>
      <c r="D678" s="2"/>
      <c r="E678" s="2"/>
      <c r="F678" s="2"/>
      <c r="H678" s="2"/>
    </row>
    <row r="679" spans="1:8" ht="13.5" customHeight="1" x14ac:dyDescent="0.25">
      <c r="A679" s="2"/>
      <c r="B679" s="2"/>
      <c r="C679" s="2"/>
      <c r="D679" s="2"/>
      <c r="E679" s="2"/>
      <c r="F679" s="2"/>
      <c r="H679" s="2"/>
    </row>
    <row r="680" spans="1:8" ht="13.5" customHeight="1" x14ac:dyDescent="0.25">
      <c r="A680" s="2"/>
      <c r="B680" s="2"/>
      <c r="C680" s="2"/>
      <c r="D680" s="2"/>
      <c r="E680" s="2"/>
      <c r="F680" s="2"/>
      <c r="H680" s="2"/>
    </row>
    <row r="681" spans="1:8" ht="13.5" customHeight="1" x14ac:dyDescent="0.25">
      <c r="A681" s="2"/>
      <c r="B681" s="2"/>
      <c r="C681" s="2"/>
      <c r="D681" s="2"/>
      <c r="E681" s="2"/>
      <c r="F681" s="2"/>
      <c r="H681" s="2"/>
    </row>
    <row r="682" spans="1:8" ht="13.5" customHeight="1" x14ac:dyDescent="0.25">
      <c r="A682" s="2"/>
      <c r="B682" s="2"/>
      <c r="C682" s="2"/>
      <c r="D682" s="2"/>
      <c r="E682" s="2"/>
      <c r="F682" s="2"/>
      <c r="H682" s="2"/>
    </row>
    <row r="683" spans="1:8" ht="13.5" customHeight="1" x14ac:dyDescent="0.25">
      <c r="A683" s="2"/>
      <c r="B683" s="2"/>
      <c r="C683" s="2"/>
      <c r="D683" s="2"/>
      <c r="E683" s="2"/>
      <c r="F683" s="2"/>
      <c r="H683" s="2"/>
    </row>
    <row r="684" spans="1:8" ht="13.5" customHeight="1" x14ac:dyDescent="0.25">
      <c r="A684" s="2"/>
      <c r="B684" s="2"/>
      <c r="C684" s="2"/>
      <c r="D684" s="2"/>
      <c r="E684" s="2"/>
      <c r="F684" s="2"/>
      <c r="H684" s="2"/>
    </row>
    <row r="685" spans="1:8" ht="13.5" customHeight="1" x14ac:dyDescent="0.25">
      <c r="A685" s="2"/>
      <c r="B685" s="2"/>
      <c r="C685" s="2"/>
      <c r="D685" s="2"/>
      <c r="E685" s="2"/>
      <c r="F685" s="2"/>
      <c r="H685" s="2"/>
    </row>
    <row r="686" spans="1:8" ht="13.5" customHeight="1" x14ac:dyDescent="0.25">
      <c r="A686" s="2"/>
      <c r="B686" s="2"/>
      <c r="C686" s="2"/>
      <c r="D686" s="2"/>
      <c r="E686" s="2"/>
      <c r="F686" s="2"/>
      <c r="H686" s="2"/>
    </row>
    <row r="687" spans="1:8" ht="13.5" customHeight="1" x14ac:dyDescent="0.25">
      <c r="A687" s="2"/>
      <c r="B687" s="2"/>
      <c r="C687" s="2"/>
      <c r="D687" s="2"/>
      <c r="E687" s="2"/>
      <c r="F687" s="2"/>
      <c r="H687" s="2"/>
    </row>
    <row r="688" spans="1:8" ht="13.5" customHeight="1" x14ac:dyDescent="0.25">
      <c r="A688" s="2"/>
      <c r="B688" s="2"/>
      <c r="C688" s="2"/>
      <c r="D688" s="2"/>
      <c r="E688" s="2"/>
      <c r="F688" s="2"/>
      <c r="H688" s="2"/>
    </row>
    <row r="689" spans="1:8" ht="13.5" customHeight="1" x14ac:dyDescent="0.25">
      <c r="A689" s="2"/>
      <c r="B689" s="2"/>
      <c r="C689" s="2"/>
      <c r="D689" s="2"/>
      <c r="E689" s="2"/>
      <c r="F689" s="2"/>
      <c r="H689" s="2"/>
    </row>
    <row r="690" spans="1:8" ht="13.5" customHeight="1" x14ac:dyDescent="0.25">
      <c r="A690" s="2"/>
      <c r="B690" s="2"/>
      <c r="C690" s="2"/>
      <c r="D690" s="2"/>
      <c r="E690" s="2"/>
      <c r="F690" s="2"/>
      <c r="H690" s="2"/>
    </row>
    <row r="691" spans="1:8" ht="13.5" customHeight="1" x14ac:dyDescent="0.25">
      <c r="A691" s="2"/>
      <c r="B691" s="2"/>
      <c r="C691" s="2"/>
      <c r="D691" s="2"/>
      <c r="E691" s="2"/>
      <c r="F691" s="2"/>
      <c r="H691" s="2"/>
    </row>
    <row r="692" spans="1:8" ht="13.5" customHeight="1" x14ac:dyDescent="0.25">
      <c r="A692" s="2"/>
      <c r="B692" s="2"/>
      <c r="C692" s="2"/>
      <c r="D692" s="2"/>
      <c r="E692" s="2"/>
      <c r="F692" s="2"/>
      <c r="H692" s="2"/>
    </row>
    <row r="693" spans="1:8" ht="13.5" customHeight="1" x14ac:dyDescent="0.25">
      <c r="A693" s="2"/>
      <c r="B693" s="2"/>
      <c r="C693" s="2"/>
      <c r="D693" s="2"/>
      <c r="E693" s="2"/>
      <c r="F693" s="2"/>
      <c r="H693" s="2"/>
    </row>
    <row r="694" spans="1:8" ht="13.5" customHeight="1" x14ac:dyDescent="0.25">
      <c r="A694" s="2"/>
      <c r="B694" s="2"/>
      <c r="C694" s="2"/>
      <c r="D694" s="2"/>
      <c r="E694" s="2"/>
      <c r="F694" s="2"/>
      <c r="H694" s="2"/>
    </row>
    <row r="695" spans="1:8" ht="13.5" customHeight="1" x14ac:dyDescent="0.25">
      <c r="A695" s="2"/>
      <c r="B695" s="2"/>
      <c r="C695" s="2"/>
      <c r="D695" s="2"/>
      <c r="E695" s="2"/>
      <c r="F695" s="2"/>
      <c r="H695" s="2"/>
    </row>
    <row r="696" spans="1:8" ht="13.5" customHeight="1" x14ac:dyDescent="0.25">
      <c r="A696" s="2"/>
      <c r="B696" s="2"/>
      <c r="C696" s="2"/>
      <c r="D696" s="2"/>
      <c r="E696" s="2"/>
      <c r="F696" s="2"/>
      <c r="H696" s="2"/>
    </row>
    <row r="697" spans="1:8" ht="13.5" customHeight="1" x14ac:dyDescent="0.25">
      <c r="A697" s="2"/>
      <c r="B697" s="2"/>
      <c r="C697" s="2"/>
      <c r="D697" s="2"/>
      <c r="E697" s="2"/>
      <c r="F697" s="2"/>
      <c r="H697" s="2"/>
    </row>
    <row r="698" spans="1:8" ht="13.5" customHeight="1" x14ac:dyDescent="0.25">
      <c r="A698" s="2"/>
      <c r="B698" s="2"/>
      <c r="C698" s="2"/>
      <c r="D698" s="2"/>
      <c r="E698" s="2"/>
      <c r="F698" s="2"/>
      <c r="H698" s="2"/>
    </row>
    <row r="699" spans="1:8" ht="13.5" customHeight="1" x14ac:dyDescent="0.25">
      <c r="A699" s="2"/>
      <c r="B699" s="2"/>
      <c r="C699" s="2"/>
      <c r="D699" s="2"/>
      <c r="E699" s="2"/>
      <c r="F699" s="2"/>
      <c r="H699" s="2"/>
    </row>
    <row r="700" spans="1:8" ht="13.5" customHeight="1" x14ac:dyDescent="0.25">
      <c r="A700" s="2"/>
      <c r="B700" s="2"/>
      <c r="C700" s="2"/>
      <c r="D700" s="2"/>
      <c r="E700" s="2"/>
      <c r="F700" s="2"/>
      <c r="H700" s="2"/>
    </row>
    <row r="701" spans="1:8" ht="13.5" customHeight="1" x14ac:dyDescent="0.25">
      <c r="A701" s="2"/>
      <c r="B701" s="2"/>
      <c r="C701" s="2"/>
      <c r="D701" s="2"/>
      <c r="E701" s="2"/>
      <c r="F701" s="2"/>
      <c r="H701" s="2"/>
    </row>
    <row r="702" spans="1:8" ht="13.5" customHeight="1" x14ac:dyDescent="0.25">
      <c r="A702" s="2"/>
      <c r="B702" s="2"/>
      <c r="C702" s="2"/>
      <c r="D702" s="2"/>
      <c r="E702" s="2"/>
      <c r="F702" s="2"/>
      <c r="H702" s="2"/>
    </row>
    <row r="703" spans="1:8" ht="13.5" customHeight="1" x14ac:dyDescent="0.25">
      <c r="A703" s="2"/>
      <c r="B703" s="2"/>
      <c r="C703" s="2"/>
      <c r="D703" s="2"/>
      <c r="E703" s="2"/>
      <c r="F703" s="2"/>
      <c r="H703" s="2"/>
    </row>
    <row r="704" spans="1:8" ht="13.5" customHeight="1" x14ac:dyDescent="0.25">
      <c r="A704" s="2"/>
      <c r="B704" s="2"/>
      <c r="C704" s="2"/>
      <c r="D704" s="2"/>
      <c r="E704" s="2"/>
      <c r="F704" s="2"/>
      <c r="H704" s="2"/>
    </row>
    <row r="705" spans="1:8" ht="13.5" customHeight="1" x14ac:dyDescent="0.25">
      <c r="A705" s="2"/>
      <c r="B705" s="2"/>
      <c r="C705" s="2"/>
      <c r="D705" s="2"/>
      <c r="E705" s="2"/>
      <c r="F705" s="2"/>
      <c r="H705" s="2"/>
    </row>
    <row r="706" spans="1:8" ht="13.5" customHeight="1" x14ac:dyDescent="0.25">
      <c r="A706" s="2"/>
      <c r="B706" s="2"/>
      <c r="C706" s="2"/>
      <c r="D706" s="2"/>
      <c r="E706" s="2"/>
      <c r="F706" s="2"/>
      <c r="H706" s="2"/>
    </row>
    <row r="707" spans="1:8" ht="13.5" customHeight="1" x14ac:dyDescent="0.25">
      <c r="A707" s="2"/>
      <c r="B707" s="2"/>
      <c r="C707" s="2"/>
      <c r="D707" s="2"/>
      <c r="E707" s="2"/>
      <c r="F707" s="2"/>
      <c r="H707" s="2"/>
    </row>
    <row r="708" spans="1:8" ht="13.5" customHeight="1" x14ac:dyDescent="0.25">
      <c r="A708" s="2"/>
      <c r="B708" s="2"/>
      <c r="C708" s="2"/>
      <c r="D708" s="2"/>
      <c r="E708" s="2"/>
      <c r="F708" s="2"/>
      <c r="H708" s="2"/>
    </row>
    <row r="709" spans="1:8" ht="13.5" customHeight="1" x14ac:dyDescent="0.25">
      <c r="A709" s="2"/>
      <c r="B709" s="2"/>
      <c r="C709" s="2"/>
      <c r="D709" s="2"/>
      <c r="E709" s="2"/>
      <c r="F709" s="2"/>
      <c r="H709" s="2"/>
    </row>
    <row r="710" spans="1:8" ht="13.5" customHeight="1" x14ac:dyDescent="0.25">
      <c r="A710" s="2"/>
      <c r="B710" s="2"/>
      <c r="C710" s="2"/>
      <c r="D710" s="2"/>
      <c r="E710" s="2"/>
      <c r="F710" s="2"/>
      <c r="H710" s="2"/>
    </row>
    <row r="711" spans="1:8" ht="13.5" customHeight="1" x14ac:dyDescent="0.25">
      <c r="A711" s="2"/>
      <c r="B711" s="2"/>
      <c r="C711" s="2"/>
      <c r="D711" s="2"/>
      <c r="E711" s="2"/>
      <c r="F711" s="2"/>
      <c r="H711" s="2"/>
    </row>
    <row r="712" spans="1:8" ht="13.5" customHeight="1" x14ac:dyDescent="0.25">
      <c r="A712" s="2"/>
      <c r="B712" s="2"/>
      <c r="C712" s="2"/>
      <c r="D712" s="2"/>
      <c r="E712" s="2"/>
      <c r="F712" s="2"/>
      <c r="H712" s="2"/>
    </row>
    <row r="713" spans="1:8" ht="13.5" customHeight="1" x14ac:dyDescent="0.25">
      <c r="A713" s="2"/>
      <c r="B713" s="2"/>
      <c r="C713" s="2"/>
      <c r="D713" s="2"/>
      <c r="E713" s="2"/>
      <c r="F713" s="2"/>
      <c r="H713" s="2"/>
    </row>
    <row r="714" spans="1:8" ht="13.5" customHeight="1" x14ac:dyDescent="0.25">
      <c r="A714" s="2"/>
      <c r="B714" s="2"/>
      <c r="C714" s="2"/>
      <c r="D714" s="2"/>
      <c r="E714" s="2"/>
      <c r="F714" s="2"/>
      <c r="H714" s="2"/>
    </row>
    <row r="715" spans="1:8" ht="13.5" customHeight="1" x14ac:dyDescent="0.25">
      <c r="A715" s="2"/>
      <c r="B715" s="2"/>
      <c r="C715" s="2"/>
      <c r="D715" s="2"/>
      <c r="E715" s="2"/>
      <c r="F715" s="2"/>
      <c r="H715" s="2"/>
    </row>
    <row r="716" spans="1:8" ht="13.5" customHeight="1" x14ac:dyDescent="0.25">
      <c r="A716" s="2"/>
      <c r="B716" s="2"/>
      <c r="C716" s="2"/>
      <c r="D716" s="2"/>
      <c r="E716" s="2"/>
      <c r="F716" s="2"/>
      <c r="H716" s="2"/>
    </row>
    <row r="717" spans="1:8" ht="13.5" customHeight="1" x14ac:dyDescent="0.25">
      <c r="A717" s="2"/>
      <c r="B717" s="2"/>
      <c r="C717" s="2"/>
      <c r="D717" s="2"/>
      <c r="E717" s="2"/>
      <c r="F717" s="2"/>
      <c r="H717" s="2"/>
    </row>
    <row r="718" spans="1:8" ht="13.5" customHeight="1" x14ac:dyDescent="0.25">
      <c r="A718" s="2"/>
      <c r="B718" s="2"/>
      <c r="C718" s="2"/>
      <c r="D718" s="2"/>
      <c r="E718" s="2"/>
      <c r="F718" s="2"/>
      <c r="H718" s="2"/>
    </row>
    <row r="719" spans="1:8" ht="13.5" customHeight="1" x14ac:dyDescent="0.25">
      <c r="A719" s="2"/>
      <c r="B719" s="2"/>
      <c r="C719" s="2"/>
      <c r="D719" s="2"/>
      <c r="E719" s="2"/>
      <c r="F719" s="2"/>
      <c r="H719" s="2"/>
    </row>
    <row r="720" spans="1:8" ht="13.5" customHeight="1" x14ac:dyDescent="0.25">
      <c r="A720" s="2"/>
      <c r="B720" s="2"/>
      <c r="C720" s="2"/>
      <c r="D720" s="2"/>
      <c r="E720" s="2"/>
      <c r="F720" s="2"/>
      <c r="H720" s="2"/>
    </row>
    <row r="721" spans="1:8" ht="13.5" customHeight="1" x14ac:dyDescent="0.25">
      <c r="A721" s="2"/>
      <c r="B721" s="2"/>
      <c r="C721" s="2"/>
      <c r="D721" s="2"/>
      <c r="E721" s="2"/>
      <c r="F721" s="2"/>
      <c r="H721" s="2"/>
    </row>
    <row r="722" spans="1:8" ht="13.5" customHeight="1" x14ac:dyDescent="0.25">
      <c r="A722" s="2"/>
      <c r="B722" s="2"/>
      <c r="C722" s="2"/>
      <c r="D722" s="2"/>
      <c r="E722" s="2"/>
      <c r="F722" s="2"/>
      <c r="H722" s="2"/>
    </row>
    <row r="723" spans="1:8" ht="13.5" customHeight="1" x14ac:dyDescent="0.25">
      <c r="A723" s="2"/>
      <c r="B723" s="2"/>
      <c r="C723" s="2"/>
      <c r="D723" s="2"/>
      <c r="E723" s="2"/>
      <c r="F723" s="2"/>
      <c r="H723" s="2"/>
    </row>
    <row r="724" spans="1:8" ht="13.5" customHeight="1" x14ac:dyDescent="0.25">
      <c r="A724" s="2"/>
      <c r="B724" s="2"/>
      <c r="C724" s="2"/>
      <c r="D724" s="2"/>
      <c r="E724" s="2"/>
      <c r="F724" s="2"/>
      <c r="H724" s="2"/>
    </row>
    <row r="725" spans="1:8" ht="13.5" customHeight="1" x14ac:dyDescent="0.25">
      <c r="A725" s="2"/>
      <c r="B725" s="2"/>
      <c r="C725" s="2"/>
      <c r="D725" s="2"/>
      <c r="E725" s="2"/>
      <c r="F725" s="2"/>
      <c r="H725" s="2"/>
    </row>
    <row r="726" spans="1:8" ht="13.5" customHeight="1" x14ac:dyDescent="0.25">
      <c r="A726" s="2"/>
      <c r="B726" s="2"/>
      <c r="C726" s="2"/>
      <c r="D726" s="2"/>
      <c r="E726" s="2"/>
      <c r="F726" s="2"/>
      <c r="H726" s="2"/>
    </row>
    <row r="727" spans="1:8" ht="13.5" customHeight="1" x14ac:dyDescent="0.25">
      <c r="A727" s="2"/>
      <c r="B727" s="2"/>
      <c r="C727" s="2"/>
      <c r="D727" s="2"/>
      <c r="E727" s="2"/>
      <c r="F727" s="2"/>
      <c r="H727" s="2"/>
    </row>
    <row r="728" spans="1:8" ht="13.5" customHeight="1" x14ac:dyDescent="0.25">
      <c r="A728" s="2"/>
      <c r="B728" s="2"/>
      <c r="C728" s="2"/>
      <c r="D728" s="2"/>
      <c r="E728" s="2"/>
      <c r="F728" s="2"/>
      <c r="H728" s="2"/>
    </row>
    <row r="729" spans="1:8" ht="13.5" customHeight="1" x14ac:dyDescent="0.25">
      <c r="A729" s="2"/>
      <c r="B729" s="2"/>
      <c r="C729" s="2"/>
      <c r="D729" s="2"/>
      <c r="E729" s="2"/>
      <c r="F729" s="2"/>
      <c r="H729" s="2"/>
    </row>
    <row r="730" spans="1:8" ht="13.5" customHeight="1" x14ac:dyDescent="0.25">
      <c r="A730" s="2"/>
      <c r="B730" s="2"/>
      <c r="C730" s="2"/>
      <c r="D730" s="2"/>
      <c r="E730" s="2"/>
      <c r="F730" s="2"/>
      <c r="H730" s="2"/>
    </row>
    <row r="731" spans="1:8" ht="13.5" customHeight="1" x14ac:dyDescent="0.25">
      <c r="A731" s="2"/>
      <c r="B731" s="2"/>
      <c r="C731" s="2"/>
      <c r="D731" s="2"/>
      <c r="E731" s="2"/>
      <c r="F731" s="2"/>
      <c r="H731" s="2"/>
    </row>
    <row r="732" spans="1:8" ht="13.5" customHeight="1" x14ac:dyDescent="0.25">
      <c r="A732" s="2"/>
      <c r="B732" s="2"/>
      <c r="C732" s="2"/>
      <c r="D732" s="2"/>
      <c r="E732" s="2"/>
      <c r="F732" s="2"/>
      <c r="H732" s="2"/>
    </row>
    <row r="733" spans="1:8" ht="13.5" customHeight="1" x14ac:dyDescent="0.25">
      <c r="A733" s="2"/>
      <c r="B733" s="2"/>
      <c r="C733" s="2"/>
      <c r="D733" s="2"/>
      <c r="E733" s="2"/>
      <c r="F733" s="2"/>
      <c r="H733" s="2"/>
    </row>
    <row r="734" spans="1:8" ht="13.5" customHeight="1" x14ac:dyDescent="0.25">
      <c r="A734" s="2"/>
      <c r="B734" s="2"/>
      <c r="C734" s="2"/>
      <c r="D734" s="2"/>
      <c r="E734" s="2"/>
      <c r="F734" s="2"/>
      <c r="H734" s="2"/>
    </row>
    <row r="735" spans="1:8" ht="13.5" customHeight="1" x14ac:dyDescent="0.25">
      <c r="A735" s="2"/>
      <c r="B735" s="2"/>
      <c r="C735" s="2"/>
      <c r="D735" s="2"/>
      <c r="E735" s="2"/>
      <c r="F735" s="2"/>
      <c r="H735" s="2"/>
    </row>
    <row r="736" spans="1:8" ht="13.5" customHeight="1" x14ac:dyDescent="0.25">
      <c r="A736" s="2"/>
      <c r="B736" s="2"/>
      <c r="C736" s="2"/>
      <c r="D736" s="2"/>
      <c r="E736" s="2"/>
      <c r="F736" s="2"/>
      <c r="H736" s="2"/>
    </row>
    <row r="737" spans="1:8" ht="13.5" customHeight="1" x14ac:dyDescent="0.25">
      <c r="A737" s="2"/>
      <c r="B737" s="2"/>
      <c r="C737" s="2"/>
      <c r="D737" s="2"/>
      <c r="E737" s="2"/>
      <c r="F737" s="2"/>
      <c r="H737" s="2"/>
    </row>
    <row r="738" spans="1:8" ht="13.5" customHeight="1" x14ac:dyDescent="0.25">
      <c r="A738" s="2"/>
      <c r="B738" s="2"/>
      <c r="C738" s="2"/>
      <c r="D738" s="2"/>
      <c r="E738" s="2"/>
      <c r="F738" s="2"/>
      <c r="H738" s="2"/>
    </row>
    <row r="739" spans="1:8" ht="13.5" customHeight="1" x14ac:dyDescent="0.25">
      <c r="A739" s="2"/>
      <c r="B739" s="2"/>
      <c r="C739" s="2"/>
      <c r="D739" s="2"/>
      <c r="E739" s="2"/>
      <c r="F739" s="2"/>
      <c r="H739" s="2"/>
    </row>
    <row r="740" spans="1:8" ht="13.5" customHeight="1" x14ac:dyDescent="0.25">
      <c r="A740" s="2"/>
      <c r="B740" s="2"/>
      <c r="C740" s="2"/>
      <c r="D740" s="2"/>
      <c r="E740" s="2"/>
      <c r="F740" s="2"/>
      <c r="H740" s="2"/>
    </row>
    <row r="741" spans="1:8" ht="13.5" customHeight="1" x14ac:dyDescent="0.25">
      <c r="A741" s="2"/>
      <c r="B741" s="2"/>
      <c r="C741" s="2"/>
      <c r="D741" s="2"/>
      <c r="E741" s="2"/>
      <c r="F741" s="2"/>
      <c r="H741" s="2"/>
    </row>
    <row r="742" spans="1:8" ht="13.5" customHeight="1" x14ac:dyDescent="0.25">
      <c r="A742" s="2"/>
      <c r="B742" s="2"/>
      <c r="C742" s="2"/>
      <c r="D742" s="2"/>
      <c r="E742" s="2"/>
      <c r="F742" s="2"/>
      <c r="H742" s="2"/>
    </row>
    <row r="743" spans="1:8" ht="13.5" customHeight="1" x14ac:dyDescent="0.25">
      <c r="A743" s="2"/>
      <c r="B743" s="2"/>
      <c r="C743" s="2"/>
      <c r="D743" s="2"/>
      <c r="E743" s="2"/>
      <c r="F743" s="2"/>
      <c r="H743" s="2"/>
    </row>
    <row r="744" spans="1:8" ht="13.5" customHeight="1" x14ac:dyDescent="0.25">
      <c r="A744" s="2"/>
      <c r="B744" s="2"/>
      <c r="C744" s="2"/>
      <c r="D744" s="2"/>
      <c r="E744" s="2"/>
      <c r="F744" s="2"/>
      <c r="H744" s="2"/>
    </row>
    <row r="745" spans="1:8" ht="13.5" customHeight="1" x14ac:dyDescent="0.25">
      <c r="A745" s="2"/>
      <c r="B745" s="2"/>
      <c r="C745" s="2"/>
      <c r="D745" s="2"/>
      <c r="E745" s="2"/>
      <c r="F745" s="2"/>
      <c r="H745" s="2"/>
    </row>
    <row r="746" spans="1:8" ht="13.5" customHeight="1" x14ac:dyDescent="0.25">
      <c r="A746" s="2"/>
      <c r="B746" s="2"/>
      <c r="C746" s="2"/>
      <c r="D746" s="2"/>
      <c r="E746" s="2"/>
      <c r="F746" s="2"/>
      <c r="H746" s="2"/>
    </row>
    <row r="747" spans="1:8" ht="13.5" customHeight="1" x14ac:dyDescent="0.25">
      <c r="A747" s="2"/>
      <c r="B747" s="2"/>
      <c r="C747" s="2"/>
      <c r="D747" s="2"/>
      <c r="E747" s="2"/>
      <c r="F747" s="2"/>
      <c r="H747" s="2"/>
    </row>
    <row r="748" spans="1:8" ht="13.5" customHeight="1" x14ac:dyDescent="0.25">
      <c r="A748" s="2"/>
      <c r="B748" s="2"/>
      <c r="C748" s="2"/>
      <c r="D748" s="2"/>
      <c r="E748" s="2"/>
      <c r="F748" s="2"/>
      <c r="H748" s="2"/>
    </row>
    <row r="749" spans="1:8" ht="13.5" customHeight="1" x14ac:dyDescent="0.25">
      <c r="A749" s="2"/>
      <c r="B749" s="2"/>
      <c r="C749" s="2"/>
      <c r="D749" s="2"/>
      <c r="E749" s="2"/>
      <c r="F749" s="2"/>
      <c r="H749" s="2"/>
    </row>
    <row r="750" spans="1:8" ht="13.5" customHeight="1" x14ac:dyDescent="0.25">
      <c r="A750" s="2"/>
      <c r="B750" s="2"/>
      <c r="C750" s="2"/>
      <c r="D750" s="2"/>
      <c r="E750" s="2"/>
      <c r="F750" s="2"/>
      <c r="H750" s="2"/>
    </row>
    <row r="751" spans="1:8" ht="13.5" customHeight="1" x14ac:dyDescent="0.25">
      <c r="A751" s="2"/>
      <c r="B751" s="2"/>
      <c r="C751" s="2"/>
      <c r="D751" s="2"/>
      <c r="E751" s="2"/>
      <c r="F751" s="2"/>
      <c r="H751" s="2"/>
    </row>
    <row r="752" spans="1:8" ht="13.5" customHeight="1" x14ac:dyDescent="0.25">
      <c r="A752" s="2"/>
      <c r="B752" s="2"/>
      <c r="C752" s="2"/>
      <c r="D752" s="2"/>
      <c r="E752" s="2"/>
      <c r="F752" s="2"/>
      <c r="H752" s="2"/>
    </row>
    <row r="753" spans="1:8" ht="13.5" customHeight="1" x14ac:dyDescent="0.25">
      <c r="A753" s="2"/>
      <c r="B753" s="2"/>
      <c r="C753" s="2"/>
      <c r="D753" s="2"/>
      <c r="E753" s="2"/>
      <c r="F753" s="2"/>
      <c r="H753" s="2"/>
    </row>
    <row r="754" spans="1:8" ht="13.5" customHeight="1" x14ac:dyDescent="0.25">
      <c r="A754" s="2"/>
      <c r="B754" s="2"/>
      <c r="C754" s="2"/>
      <c r="D754" s="2"/>
      <c r="E754" s="2"/>
      <c r="F754" s="2"/>
      <c r="H754" s="2"/>
    </row>
    <row r="755" spans="1:8" ht="13.5" customHeight="1" x14ac:dyDescent="0.25">
      <c r="A755" s="2"/>
      <c r="B755" s="2"/>
      <c r="C755" s="2"/>
      <c r="D755" s="2"/>
      <c r="E755" s="2"/>
      <c r="F755" s="2"/>
      <c r="H755" s="2"/>
    </row>
    <row r="756" spans="1:8" ht="13.5" customHeight="1" x14ac:dyDescent="0.25">
      <c r="A756" s="2"/>
      <c r="B756" s="2"/>
      <c r="C756" s="2"/>
      <c r="D756" s="2"/>
      <c r="E756" s="2"/>
      <c r="F756" s="2"/>
      <c r="H756" s="2"/>
    </row>
    <row r="757" spans="1:8" ht="13.5" customHeight="1" x14ac:dyDescent="0.25">
      <c r="A757" s="2"/>
      <c r="B757" s="2"/>
      <c r="C757" s="2"/>
      <c r="D757" s="2"/>
      <c r="E757" s="2"/>
      <c r="F757" s="2"/>
      <c r="H757" s="2"/>
    </row>
    <row r="758" spans="1:8" ht="13.5" customHeight="1" x14ac:dyDescent="0.25">
      <c r="A758" s="2"/>
      <c r="B758" s="2"/>
      <c r="C758" s="2"/>
      <c r="D758" s="2"/>
      <c r="E758" s="2"/>
      <c r="F758" s="2"/>
      <c r="H758" s="2"/>
    </row>
    <row r="759" spans="1:8" ht="13.5" customHeight="1" x14ac:dyDescent="0.25">
      <c r="A759" s="2"/>
      <c r="B759" s="2"/>
      <c r="C759" s="2"/>
      <c r="D759" s="2"/>
      <c r="E759" s="2"/>
      <c r="F759" s="2"/>
      <c r="H759" s="2"/>
    </row>
    <row r="760" spans="1:8" ht="13.5" customHeight="1" x14ac:dyDescent="0.25">
      <c r="A760" s="2"/>
      <c r="B760" s="2"/>
      <c r="C760" s="2"/>
      <c r="D760" s="2"/>
      <c r="E760" s="2"/>
      <c r="F760" s="2"/>
      <c r="H760" s="2"/>
    </row>
    <row r="761" spans="1:8" ht="13.5" customHeight="1" x14ac:dyDescent="0.25">
      <c r="A761" s="2"/>
      <c r="B761" s="2"/>
      <c r="C761" s="2"/>
      <c r="D761" s="2"/>
      <c r="E761" s="2"/>
      <c r="F761" s="2"/>
      <c r="H761" s="2"/>
    </row>
    <row r="762" spans="1:8" ht="13.5" customHeight="1" x14ac:dyDescent="0.25">
      <c r="A762" s="2"/>
      <c r="B762" s="2"/>
      <c r="C762" s="2"/>
      <c r="D762" s="2"/>
      <c r="E762" s="2"/>
      <c r="F762" s="2"/>
      <c r="H762" s="2"/>
    </row>
    <row r="763" spans="1:8" ht="13.5" customHeight="1" x14ac:dyDescent="0.25">
      <c r="A763" s="2"/>
      <c r="B763" s="2"/>
      <c r="C763" s="2"/>
      <c r="D763" s="2"/>
      <c r="E763" s="2"/>
      <c r="F763" s="2"/>
      <c r="H763" s="2"/>
    </row>
    <row r="764" spans="1:8" ht="13.5" customHeight="1" x14ac:dyDescent="0.25">
      <c r="A764" s="2"/>
      <c r="B764" s="2"/>
      <c r="C764" s="2"/>
      <c r="D764" s="2"/>
      <c r="E764" s="2"/>
      <c r="F764" s="2"/>
      <c r="H764" s="2"/>
    </row>
    <row r="765" spans="1:8" ht="13.5" customHeight="1" x14ac:dyDescent="0.25">
      <c r="A765" s="2"/>
      <c r="B765" s="2"/>
      <c r="C765" s="2"/>
      <c r="D765" s="2"/>
      <c r="E765" s="2"/>
      <c r="F765" s="2"/>
      <c r="H765" s="2"/>
    </row>
    <row r="766" spans="1:8" ht="13.5" customHeight="1" x14ac:dyDescent="0.25">
      <c r="A766" s="2"/>
      <c r="B766" s="2"/>
      <c r="C766" s="2"/>
      <c r="D766" s="2"/>
      <c r="E766" s="2"/>
      <c r="F766" s="2"/>
      <c r="H766" s="2"/>
    </row>
    <row r="767" spans="1:8" ht="13.5" customHeight="1" x14ac:dyDescent="0.25">
      <c r="A767" s="2"/>
      <c r="B767" s="2"/>
      <c r="C767" s="2"/>
      <c r="D767" s="2"/>
      <c r="E767" s="2"/>
      <c r="F767" s="2"/>
      <c r="H767" s="2"/>
    </row>
    <row r="768" spans="1:8" ht="13.5" customHeight="1" x14ac:dyDescent="0.25">
      <c r="A768" s="2"/>
      <c r="B768" s="2"/>
      <c r="C768" s="2"/>
      <c r="D768" s="2"/>
      <c r="E768" s="2"/>
      <c r="F768" s="2"/>
      <c r="H768" s="2"/>
    </row>
    <row r="769" spans="1:8" ht="13.5" customHeight="1" x14ac:dyDescent="0.25">
      <c r="A769" s="2"/>
      <c r="B769" s="2"/>
      <c r="C769" s="2"/>
      <c r="D769" s="2"/>
      <c r="E769" s="2"/>
      <c r="F769" s="2"/>
      <c r="H769" s="2"/>
    </row>
    <row r="770" spans="1:8" ht="13.5" customHeight="1" x14ac:dyDescent="0.25">
      <c r="A770" s="2"/>
      <c r="B770" s="2"/>
      <c r="C770" s="2"/>
      <c r="D770" s="2"/>
      <c r="E770" s="2"/>
      <c r="F770" s="2"/>
      <c r="H770" s="2"/>
    </row>
    <row r="771" spans="1:8" ht="13.5" customHeight="1" x14ac:dyDescent="0.25">
      <c r="A771" s="2"/>
      <c r="B771" s="2"/>
      <c r="C771" s="2"/>
      <c r="D771" s="2"/>
      <c r="E771" s="2"/>
      <c r="F771" s="2"/>
      <c r="H771" s="2"/>
    </row>
    <row r="772" spans="1:8" ht="13.5" customHeight="1" x14ac:dyDescent="0.25">
      <c r="A772" s="2"/>
      <c r="B772" s="2"/>
      <c r="C772" s="2"/>
      <c r="D772" s="2"/>
      <c r="E772" s="2"/>
      <c r="F772" s="2"/>
      <c r="H772" s="2"/>
    </row>
    <row r="773" spans="1:8" ht="13.5" customHeight="1" x14ac:dyDescent="0.25">
      <c r="A773" s="2"/>
      <c r="B773" s="2"/>
      <c r="C773" s="2"/>
      <c r="D773" s="2"/>
      <c r="E773" s="2"/>
      <c r="F773" s="2"/>
      <c r="H773" s="2"/>
    </row>
    <row r="774" spans="1:8" ht="13.5" customHeight="1" x14ac:dyDescent="0.25">
      <c r="A774" s="2"/>
      <c r="B774" s="2"/>
      <c r="C774" s="2"/>
      <c r="D774" s="2"/>
      <c r="E774" s="2"/>
      <c r="F774" s="2"/>
      <c r="H774" s="2"/>
    </row>
    <row r="775" spans="1:8" ht="13.5" customHeight="1" x14ac:dyDescent="0.25">
      <c r="A775" s="2"/>
      <c r="B775" s="2"/>
      <c r="C775" s="2"/>
      <c r="D775" s="2"/>
      <c r="E775" s="2"/>
      <c r="F775" s="2"/>
      <c r="H775" s="2"/>
    </row>
    <row r="776" spans="1:8" ht="13.5" customHeight="1" x14ac:dyDescent="0.25">
      <c r="A776" s="2"/>
      <c r="B776" s="2"/>
      <c r="C776" s="2"/>
      <c r="D776" s="2"/>
      <c r="E776" s="2"/>
      <c r="F776" s="2"/>
      <c r="H776" s="2"/>
    </row>
    <row r="777" spans="1:8" ht="13.5" customHeight="1" x14ac:dyDescent="0.25">
      <c r="A777" s="2"/>
      <c r="B777" s="2"/>
      <c r="C777" s="2"/>
      <c r="D777" s="2"/>
      <c r="E777" s="2"/>
      <c r="F777" s="2"/>
      <c r="H777" s="2"/>
    </row>
    <row r="778" spans="1:8" ht="13.5" customHeight="1" x14ac:dyDescent="0.25">
      <c r="A778" s="2"/>
      <c r="B778" s="2"/>
      <c r="C778" s="2"/>
      <c r="D778" s="2"/>
      <c r="E778" s="2"/>
      <c r="F778" s="2"/>
      <c r="H778" s="2"/>
    </row>
    <row r="779" spans="1:8" ht="13.5" customHeight="1" x14ac:dyDescent="0.25">
      <c r="A779" s="2"/>
      <c r="B779" s="2"/>
      <c r="C779" s="2"/>
      <c r="D779" s="2"/>
      <c r="E779" s="2"/>
      <c r="F779" s="2"/>
      <c r="H779" s="2"/>
    </row>
    <row r="780" spans="1:8" ht="13.5" customHeight="1" x14ac:dyDescent="0.25">
      <c r="A780" s="2"/>
      <c r="B780" s="2"/>
      <c r="C780" s="2"/>
      <c r="D780" s="2"/>
      <c r="E780" s="2"/>
      <c r="F780" s="2"/>
      <c r="H780" s="2"/>
    </row>
    <row r="781" spans="1:8" ht="13.5" customHeight="1" x14ac:dyDescent="0.25">
      <c r="A781" s="2"/>
      <c r="B781" s="2"/>
      <c r="C781" s="2"/>
      <c r="D781" s="2"/>
      <c r="E781" s="2"/>
      <c r="F781" s="2"/>
      <c r="H781" s="2"/>
    </row>
    <row r="782" spans="1:8" ht="13.5" customHeight="1" x14ac:dyDescent="0.25">
      <c r="A782" s="2"/>
      <c r="B782" s="2"/>
      <c r="C782" s="2"/>
      <c r="D782" s="2"/>
      <c r="E782" s="2"/>
      <c r="F782" s="2"/>
      <c r="H782" s="2"/>
    </row>
    <row r="783" spans="1:8" ht="13.5" customHeight="1" x14ac:dyDescent="0.25">
      <c r="A783" s="2"/>
      <c r="B783" s="2"/>
      <c r="C783" s="2"/>
      <c r="D783" s="2"/>
      <c r="E783" s="2"/>
      <c r="F783" s="2"/>
      <c r="H783" s="2"/>
    </row>
    <row r="784" spans="1:8" ht="13.5" customHeight="1" x14ac:dyDescent="0.25">
      <c r="A784" s="2"/>
      <c r="B784" s="2"/>
      <c r="C784" s="2"/>
      <c r="D784" s="2"/>
      <c r="E784" s="2"/>
      <c r="F784" s="2"/>
      <c r="H784" s="2"/>
    </row>
    <row r="785" spans="1:8" ht="13.5" customHeight="1" x14ac:dyDescent="0.25">
      <c r="A785" s="2"/>
      <c r="B785" s="2"/>
      <c r="C785" s="2"/>
      <c r="D785" s="2"/>
      <c r="E785" s="2"/>
      <c r="F785" s="2"/>
      <c r="H785" s="2"/>
    </row>
    <row r="786" spans="1:8" ht="13.5" customHeight="1" x14ac:dyDescent="0.25">
      <c r="A786" s="2"/>
      <c r="B786" s="2"/>
      <c r="C786" s="2"/>
      <c r="D786" s="2"/>
      <c r="E786" s="2"/>
      <c r="F786" s="2"/>
      <c r="H786" s="2"/>
    </row>
    <row r="787" spans="1:8" ht="13.5" customHeight="1" x14ac:dyDescent="0.25">
      <c r="A787" s="2"/>
      <c r="B787" s="2"/>
      <c r="C787" s="2"/>
      <c r="D787" s="2"/>
      <c r="E787" s="2"/>
      <c r="F787" s="2"/>
      <c r="H787" s="2"/>
    </row>
    <row r="788" spans="1:8" ht="13.5" customHeight="1" x14ac:dyDescent="0.25">
      <c r="A788" s="2"/>
      <c r="B788" s="2"/>
      <c r="C788" s="2"/>
      <c r="D788" s="2"/>
      <c r="E788" s="2"/>
      <c r="F788" s="2"/>
      <c r="H788" s="2"/>
    </row>
    <row r="789" spans="1:8" ht="13.5" customHeight="1" x14ac:dyDescent="0.25">
      <c r="A789" s="2"/>
      <c r="B789" s="2"/>
      <c r="C789" s="2"/>
      <c r="D789" s="2"/>
      <c r="E789" s="2"/>
      <c r="F789" s="2"/>
      <c r="H789" s="2"/>
    </row>
    <row r="790" spans="1:8" ht="13.5" customHeight="1" x14ac:dyDescent="0.25">
      <c r="A790" s="2"/>
      <c r="B790" s="2"/>
      <c r="C790" s="2"/>
      <c r="D790" s="2"/>
      <c r="E790" s="2"/>
      <c r="F790" s="2"/>
      <c r="H790" s="2"/>
    </row>
    <row r="791" spans="1:8" ht="13.5" customHeight="1" x14ac:dyDescent="0.25">
      <c r="A791" s="2"/>
      <c r="B791" s="2"/>
      <c r="C791" s="2"/>
      <c r="D791" s="2"/>
      <c r="E791" s="2"/>
      <c r="F791" s="2"/>
      <c r="H791" s="2"/>
    </row>
    <row r="792" spans="1:8" ht="13.5" customHeight="1" x14ac:dyDescent="0.25">
      <c r="A792" s="2"/>
      <c r="B792" s="2"/>
      <c r="C792" s="2"/>
      <c r="D792" s="2"/>
      <c r="E792" s="2"/>
      <c r="F792" s="2"/>
      <c r="H792" s="2"/>
    </row>
    <row r="793" spans="1:8" ht="13.5" customHeight="1" x14ac:dyDescent="0.25">
      <c r="A793" s="2"/>
      <c r="B793" s="2"/>
      <c r="C793" s="2"/>
      <c r="D793" s="2"/>
      <c r="E793" s="2"/>
      <c r="F793" s="2"/>
      <c r="H793" s="2"/>
    </row>
    <row r="794" spans="1:8" ht="13.5" customHeight="1" x14ac:dyDescent="0.25">
      <c r="A794" s="2"/>
      <c r="B794" s="2"/>
      <c r="C794" s="2"/>
      <c r="D794" s="2"/>
      <c r="E794" s="2"/>
      <c r="F794" s="2"/>
      <c r="H794" s="2"/>
    </row>
    <row r="795" spans="1:8" ht="13.5" customHeight="1" x14ac:dyDescent="0.25">
      <c r="A795" s="2"/>
      <c r="B795" s="2"/>
      <c r="C795" s="2"/>
      <c r="D795" s="2"/>
      <c r="E795" s="2"/>
      <c r="F795" s="2"/>
      <c r="H795" s="2"/>
    </row>
    <row r="796" spans="1:8" ht="13.5" customHeight="1" x14ac:dyDescent="0.25">
      <c r="A796" s="2"/>
      <c r="B796" s="2"/>
      <c r="C796" s="2"/>
      <c r="D796" s="2"/>
      <c r="E796" s="2"/>
      <c r="F796" s="2"/>
      <c r="H796" s="2"/>
    </row>
    <row r="797" spans="1:8" ht="13.5" customHeight="1" x14ac:dyDescent="0.25">
      <c r="A797" s="2"/>
      <c r="B797" s="2"/>
      <c r="C797" s="2"/>
      <c r="D797" s="2"/>
      <c r="E797" s="2"/>
      <c r="F797" s="2"/>
      <c r="H797" s="2"/>
    </row>
    <row r="798" spans="1:8" ht="13.5" customHeight="1" x14ac:dyDescent="0.25">
      <c r="A798" s="2"/>
      <c r="B798" s="2"/>
      <c r="C798" s="2"/>
      <c r="D798" s="2"/>
      <c r="E798" s="2"/>
      <c r="F798" s="2"/>
      <c r="H798" s="2"/>
    </row>
    <row r="799" spans="1:8" ht="13.5" customHeight="1" x14ac:dyDescent="0.25">
      <c r="A799" s="2"/>
      <c r="B799" s="2"/>
      <c r="C799" s="2"/>
      <c r="D799" s="2"/>
      <c r="E799" s="2"/>
      <c r="F799" s="2"/>
      <c r="H799" s="2"/>
    </row>
    <row r="800" spans="1:8" ht="13.5" customHeight="1" x14ac:dyDescent="0.25">
      <c r="A800" s="2"/>
      <c r="B800" s="2"/>
      <c r="C800" s="2"/>
      <c r="D800" s="2"/>
      <c r="E800" s="2"/>
      <c r="F800" s="2"/>
      <c r="H800" s="2"/>
    </row>
    <row r="801" spans="1:8" ht="13.5" customHeight="1" x14ac:dyDescent="0.25">
      <c r="A801" s="2"/>
      <c r="B801" s="2"/>
      <c r="C801" s="2"/>
      <c r="D801" s="2"/>
      <c r="E801" s="2"/>
      <c r="F801" s="2"/>
      <c r="H801" s="2"/>
    </row>
    <row r="802" spans="1:8" ht="13.5" customHeight="1" x14ac:dyDescent="0.25">
      <c r="A802" s="2"/>
      <c r="B802" s="2"/>
      <c r="C802" s="2"/>
      <c r="D802" s="2"/>
      <c r="E802" s="2"/>
      <c r="F802" s="2"/>
      <c r="H802" s="2"/>
    </row>
    <row r="803" spans="1:8" ht="13.5" customHeight="1" x14ac:dyDescent="0.25">
      <c r="A803" s="2"/>
      <c r="B803" s="2"/>
      <c r="C803" s="2"/>
      <c r="D803" s="2"/>
      <c r="E803" s="2"/>
      <c r="F803" s="2"/>
      <c r="H803" s="2"/>
    </row>
    <row r="804" spans="1:8" ht="13.5" customHeight="1" x14ac:dyDescent="0.25">
      <c r="A804" s="2"/>
      <c r="B804" s="2"/>
      <c r="C804" s="2"/>
      <c r="D804" s="2"/>
      <c r="E804" s="2"/>
      <c r="F804" s="2"/>
      <c r="H804" s="2"/>
    </row>
    <row r="805" spans="1:8" ht="13.5" customHeight="1" x14ac:dyDescent="0.25">
      <c r="A805" s="2"/>
      <c r="B805" s="2"/>
      <c r="C805" s="2"/>
      <c r="D805" s="2"/>
      <c r="E805" s="2"/>
      <c r="F805" s="2"/>
      <c r="H805" s="2"/>
    </row>
    <row r="806" spans="1:8" ht="13.5" customHeight="1" x14ac:dyDescent="0.25">
      <c r="A806" s="2"/>
      <c r="B806" s="2"/>
      <c r="C806" s="2"/>
      <c r="D806" s="2"/>
      <c r="E806" s="2"/>
      <c r="F806" s="2"/>
      <c r="H806" s="2"/>
    </row>
    <row r="807" spans="1:8" ht="13.5" customHeight="1" x14ac:dyDescent="0.25">
      <c r="A807" s="2"/>
      <c r="B807" s="2"/>
      <c r="C807" s="2"/>
      <c r="D807" s="2"/>
      <c r="E807" s="2"/>
      <c r="F807" s="2"/>
      <c r="H807" s="2"/>
    </row>
    <row r="808" spans="1:8" ht="13.5" customHeight="1" x14ac:dyDescent="0.25">
      <c r="A808" s="2"/>
      <c r="B808" s="2"/>
      <c r="C808" s="2"/>
      <c r="D808" s="2"/>
      <c r="E808" s="2"/>
      <c r="F808" s="2"/>
      <c r="H808" s="2"/>
    </row>
    <row r="809" spans="1:8" ht="13.5" customHeight="1" x14ac:dyDescent="0.25">
      <c r="A809" s="2"/>
      <c r="B809" s="2"/>
      <c r="C809" s="2"/>
      <c r="D809" s="2"/>
      <c r="E809" s="2"/>
      <c r="F809" s="2"/>
      <c r="H809" s="2"/>
    </row>
    <row r="810" spans="1:8" ht="13.5" customHeight="1" x14ac:dyDescent="0.25">
      <c r="A810" s="2"/>
      <c r="B810" s="2"/>
      <c r="C810" s="2"/>
      <c r="D810" s="2"/>
      <c r="E810" s="2"/>
      <c r="F810" s="2"/>
      <c r="H810" s="2"/>
    </row>
    <row r="811" spans="1:8" ht="13.5" customHeight="1" x14ac:dyDescent="0.25">
      <c r="A811" s="2"/>
      <c r="B811" s="2"/>
      <c r="C811" s="2"/>
      <c r="D811" s="2"/>
      <c r="E811" s="2"/>
      <c r="F811" s="2"/>
      <c r="H811" s="2"/>
    </row>
    <row r="812" spans="1:8" ht="13.5" customHeight="1" x14ac:dyDescent="0.25">
      <c r="A812" s="2"/>
      <c r="B812" s="2"/>
      <c r="C812" s="2"/>
      <c r="D812" s="2"/>
      <c r="E812" s="2"/>
      <c r="F812" s="2"/>
      <c r="H812" s="2"/>
    </row>
    <row r="813" spans="1:8" ht="13.5" customHeight="1" x14ac:dyDescent="0.25">
      <c r="A813" s="2"/>
      <c r="B813" s="2"/>
      <c r="C813" s="2"/>
      <c r="D813" s="2"/>
      <c r="E813" s="2"/>
      <c r="F813" s="2"/>
      <c r="H813" s="2"/>
    </row>
    <row r="814" spans="1:8" ht="13.5" customHeight="1" x14ac:dyDescent="0.25">
      <c r="A814" s="2"/>
      <c r="B814" s="2"/>
      <c r="C814" s="2"/>
      <c r="D814" s="2"/>
      <c r="E814" s="2"/>
      <c r="F814" s="2"/>
      <c r="H814" s="2"/>
    </row>
    <row r="815" spans="1:8" ht="13.5" customHeight="1" x14ac:dyDescent="0.25">
      <c r="A815" s="2"/>
      <c r="B815" s="2"/>
      <c r="C815" s="2"/>
      <c r="D815" s="2"/>
      <c r="E815" s="2"/>
      <c r="F815" s="2"/>
      <c r="H815" s="2"/>
    </row>
    <row r="816" spans="1:8" ht="13.5" customHeight="1" x14ac:dyDescent="0.25">
      <c r="A816" s="2"/>
      <c r="B816" s="2"/>
      <c r="C816" s="2"/>
      <c r="D816" s="2"/>
      <c r="E816" s="2"/>
      <c r="F816" s="2"/>
      <c r="H816" s="2"/>
    </row>
    <row r="817" spans="1:8" ht="13.5" customHeight="1" x14ac:dyDescent="0.25">
      <c r="A817" s="2"/>
      <c r="B817" s="2"/>
      <c r="C817" s="2"/>
      <c r="D817" s="2"/>
      <c r="E817" s="2"/>
      <c r="F817" s="2"/>
      <c r="H817" s="2"/>
    </row>
    <row r="818" spans="1:8" ht="13.5" customHeight="1" x14ac:dyDescent="0.25">
      <c r="A818" s="2"/>
      <c r="B818" s="2"/>
      <c r="C818" s="2"/>
      <c r="D818" s="2"/>
      <c r="E818" s="2"/>
      <c r="F818" s="2"/>
      <c r="H818" s="2"/>
    </row>
    <row r="819" spans="1:8" ht="13.5" customHeight="1" x14ac:dyDescent="0.25">
      <c r="A819" s="2"/>
      <c r="B819" s="2"/>
      <c r="C819" s="2"/>
      <c r="D819" s="2"/>
      <c r="E819" s="2"/>
      <c r="F819" s="2"/>
      <c r="H819" s="2"/>
    </row>
    <row r="820" spans="1:8" ht="13.5" customHeight="1" x14ac:dyDescent="0.25">
      <c r="A820" s="2"/>
      <c r="B820" s="2"/>
      <c r="C820" s="2"/>
      <c r="D820" s="2"/>
      <c r="E820" s="2"/>
      <c r="F820" s="2"/>
      <c r="H820" s="2"/>
    </row>
    <row r="821" spans="1:8" ht="13.5" customHeight="1" x14ac:dyDescent="0.25">
      <c r="A821" s="2"/>
      <c r="B821" s="2"/>
      <c r="C821" s="2"/>
      <c r="D821" s="2"/>
      <c r="E821" s="2"/>
      <c r="F821" s="2"/>
      <c r="H821" s="2"/>
    </row>
    <row r="822" spans="1:8" ht="13.5" customHeight="1" x14ac:dyDescent="0.25">
      <c r="A822" s="2"/>
      <c r="B822" s="2"/>
      <c r="C822" s="2"/>
      <c r="D822" s="2"/>
      <c r="E822" s="2"/>
      <c r="F822" s="2"/>
      <c r="H822" s="2"/>
    </row>
    <row r="823" spans="1:8" ht="13.5" customHeight="1" x14ac:dyDescent="0.25">
      <c r="A823" s="2"/>
      <c r="B823" s="2"/>
      <c r="C823" s="2"/>
      <c r="D823" s="2"/>
      <c r="E823" s="2"/>
      <c r="F823" s="2"/>
      <c r="H823" s="2"/>
    </row>
    <row r="824" spans="1:8" ht="13.5" customHeight="1" x14ac:dyDescent="0.25">
      <c r="A824" s="2"/>
      <c r="B824" s="2"/>
      <c r="C824" s="2"/>
      <c r="D824" s="2"/>
      <c r="E824" s="2"/>
      <c r="F824" s="2"/>
      <c r="H824" s="2"/>
    </row>
    <row r="825" spans="1:8" ht="13.5" customHeight="1" x14ac:dyDescent="0.25">
      <c r="A825" s="2"/>
      <c r="B825" s="2"/>
      <c r="C825" s="2"/>
      <c r="D825" s="2"/>
      <c r="E825" s="2"/>
      <c r="F825" s="2"/>
      <c r="H825" s="2"/>
    </row>
    <row r="826" spans="1:8" ht="13.5" customHeight="1" x14ac:dyDescent="0.25">
      <c r="A826" s="2"/>
      <c r="B826" s="2"/>
      <c r="C826" s="2"/>
      <c r="D826" s="2"/>
      <c r="E826" s="2"/>
      <c r="F826" s="2"/>
      <c r="H826" s="2"/>
    </row>
    <row r="827" spans="1:8" ht="13.5" customHeight="1" x14ac:dyDescent="0.25">
      <c r="A827" s="2"/>
      <c r="B827" s="2"/>
      <c r="C827" s="2"/>
      <c r="D827" s="2"/>
      <c r="E827" s="2"/>
      <c r="F827" s="2"/>
      <c r="H827" s="2"/>
    </row>
    <row r="828" spans="1:8" ht="13.5" customHeight="1" x14ac:dyDescent="0.25">
      <c r="A828" s="2"/>
      <c r="B828" s="2"/>
      <c r="C828" s="2"/>
      <c r="D828" s="2"/>
      <c r="E828" s="2"/>
      <c r="F828" s="2"/>
      <c r="H828" s="2"/>
    </row>
    <row r="829" spans="1:8" ht="13.5" customHeight="1" x14ac:dyDescent="0.25">
      <c r="A829" s="2"/>
      <c r="B829" s="2"/>
      <c r="C829" s="2"/>
      <c r="D829" s="2"/>
      <c r="E829" s="2"/>
      <c r="F829" s="2"/>
      <c r="H829" s="2"/>
    </row>
    <row r="830" spans="1:8" ht="13.5" customHeight="1" x14ac:dyDescent="0.25">
      <c r="A830" s="2"/>
      <c r="B830" s="2"/>
      <c r="C830" s="2"/>
      <c r="D830" s="2"/>
      <c r="E830" s="2"/>
      <c r="F830" s="2"/>
      <c r="H830" s="2"/>
    </row>
    <row r="831" spans="1:8" ht="13.5" customHeight="1" x14ac:dyDescent="0.25">
      <c r="A831" s="2"/>
      <c r="B831" s="2"/>
      <c r="C831" s="2"/>
      <c r="D831" s="2"/>
      <c r="E831" s="2"/>
      <c r="F831" s="2"/>
      <c r="H831" s="2"/>
    </row>
    <row r="832" spans="1:8" ht="13.5" customHeight="1" x14ac:dyDescent="0.25">
      <c r="A832" s="2"/>
      <c r="B832" s="2"/>
      <c r="C832" s="2"/>
      <c r="D832" s="2"/>
      <c r="E832" s="2"/>
      <c r="F832" s="2"/>
      <c r="H832" s="2"/>
    </row>
    <row r="833" spans="1:8" ht="13.5" customHeight="1" x14ac:dyDescent="0.25">
      <c r="A833" s="2"/>
      <c r="B833" s="2"/>
      <c r="C833" s="2"/>
      <c r="D833" s="2"/>
      <c r="E833" s="2"/>
      <c r="F833" s="2"/>
      <c r="H833" s="2"/>
    </row>
    <row r="834" spans="1:8" ht="13.5" customHeight="1" x14ac:dyDescent="0.25">
      <c r="A834" s="2"/>
      <c r="B834" s="2"/>
      <c r="C834" s="2"/>
      <c r="D834" s="2"/>
      <c r="E834" s="2"/>
      <c r="F834" s="2"/>
      <c r="H834" s="2"/>
    </row>
    <row r="835" spans="1:8" ht="13.5" customHeight="1" x14ac:dyDescent="0.25">
      <c r="A835" s="2"/>
      <c r="B835" s="2"/>
      <c r="C835" s="2"/>
      <c r="D835" s="2"/>
      <c r="E835" s="2"/>
      <c r="F835" s="2"/>
      <c r="H835" s="2"/>
    </row>
    <row r="836" spans="1:8" ht="13.5" customHeight="1" x14ac:dyDescent="0.25">
      <c r="A836" s="2"/>
      <c r="B836" s="2"/>
      <c r="C836" s="2"/>
      <c r="D836" s="2"/>
      <c r="E836" s="2"/>
      <c r="F836" s="2"/>
      <c r="H836" s="2"/>
    </row>
    <row r="837" spans="1:8" ht="13.5" customHeight="1" x14ac:dyDescent="0.25">
      <c r="A837" s="2"/>
      <c r="B837" s="2"/>
      <c r="C837" s="2"/>
      <c r="D837" s="2"/>
      <c r="E837" s="2"/>
      <c r="F837" s="2"/>
      <c r="H837" s="2"/>
    </row>
    <row r="838" spans="1:8" ht="13.5" customHeight="1" x14ac:dyDescent="0.25">
      <c r="A838" s="2"/>
      <c r="B838" s="2"/>
      <c r="C838" s="2"/>
      <c r="D838" s="2"/>
      <c r="E838" s="2"/>
      <c r="F838" s="2"/>
      <c r="H838" s="2"/>
    </row>
    <row r="839" spans="1:8" ht="13.5" customHeight="1" x14ac:dyDescent="0.25">
      <c r="A839" s="2"/>
      <c r="B839" s="2"/>
      <c r="C839" s="2"/>
      <c r="D839" s="2"/>
      <c r="E839" s="2"/>
      <c r="F839" s="2"/>
      <c r="H839" s="2"/>
    </row>
    <row r="840" spans="1:8" ht="13.5" customHeight="1" x14ac:dyDescent="0.25">
      <c r="A840" s="2"/>
      <c r="B840" s="2"/>
      <c r="C840" s="2"/>
      <c r="D840" s="2"/>
      <c r="E840" s="2"/>
      <c r="F840" s="2"/>
      <c r="H840" s="2"/>
    </row>
    <row r="841" spans="1:8" ht="13.5" customHeight="1" x14ac:dyDescent="0.25">
      <c r="A841" s="2"/>
      <c r="B841" s="2"/>
      <c r="C841" s="2"/>
      <c r="D841" s="2"/>
      <c r="E841" s="2"/>
      <c r="F841" s="2"/>
      <c r="H841" s="2"/>
    </row>
    <row r="842" spans="1:8" ht="13.5" customHeight="1" x14ac:dyDescent="0.25">
      <c r="A842" s="2"/>
      <c r="B842" s="2"/>
      <c r="C842" s="2"/>
      <c r="D842" s="2"/>
      <c r="E842" s="2"/>
      <c r="F842" s="2"/>
      <c r="H842" s="2"/>
    </row>
    <row r="843" spans="1:8" ht="13.5" customHeight="1" x14ac:dyDescent="0.25">
      <c r="A843" s="2"/>
      <c r="B843" s="2"/>
      <c r="C843" s="2"/>
      <c r="D843" s="2"/>
      <c r="E843" s="2"/>
      <c r="F843" s="2"/>
      <c r="H843" s="2"/>
    </row>
    <row r="844" spans="1:8" ht="13.5" customHeight="1" x14ac:dyDescent="0.25">
      <c r="A844" s="2"/>
      <c r="B844" s="2"/>
      <c r="C844" s="2"/>
      <c r="D844" s="2"/>
      <c r="E844" s="2"/>
      <c r="F844" s="2"/>
      <c r="H844" s="2"/>
    </row>
    <row r="845" spans="1:8" ht="13.5" customHeight="1" x14ac:dyDescent="0.25">
      <c r="A845" s="2"/>
      <c r="B845" s="2"/>
      <c r="C845" s="2"/>
      <c r="D845" s="2"/>
      <c r="E845" s="2"/>
      <c r="F845" s="2"/>
      <c r="H845" s="2"/>
    </row>
    <row r="846" spans="1:8" ht="13.5" customHeight="1" x14ac:dyDescent="0.25">
      <c r="A846" s="2"/>
      <c r="B846" s="2"/>
      <c r="C846" s="2"/>
      <c r="D846" s="2"/>
      <c r="E846" s="2"/>
      <c r="F846" s="2"/>
      <c r="H846" s="2"/>
    </row>
    <row r="847" spans="1:8" ht="13.5" customHeight="1" x14ac:dyDescent="0.25">
      <c r="A847" s="2"/>
      <c r="B847" s="2"/>
      <c r="C847" s="2"/>
      <c r="D847" s="2"/>
      <c r="E847" s="2"/>
      <c r="F847" s="2"/>
      <c r="H847" s="2"/>
    </row>
    <row r="848" spans="1:8" ht="13.5" customHeight="1" x14ac:dyDescent="0.25">
      <c r="A848" s="2"/>
      <c r="B848" s="2"/>
      <c r="C848" s="2"/>
      <c r="D848" s="2"/>
      <c r="E848" s="2"/>
      <c r="F848" s="2"/>
      <c r="H848" s="2"/>
    </row>
    <row r="849" spans="1:8" ht="13.5" customHeight="1" x14ac:dyDescent="0.25">
      <c r="A849" s="2"/>
      <c r="B849" s="2"/>
      <c r="C849" s="2"/>
      <c r="D849" s="2"/>
      <c r="E849" s="2"/>
      <c r="F849" s="2"/>
      <c r="H849" s="2"/>
    </row>
    <row r="850" spans="1:8" ht="13.5" customHeight="1" x14ac:dyDescent="0.25">
      <c r="A850" s="2"/>
      <c r="B850" s="2"/>
      <c r="C850" s="2"/>
      <c r="D850" s="2"/>
      <c r="E850" s="2"/>
      <c r="F850" s="2"/>
      <c r="H850" s="2"/>
    </row>
    <row r="851" spans="1:8" ht="13.5" customHeight="1" x14ac:dyDescent="0.25">
      <c r="A851" s="2"/>
      <c r="B851" s="2"/>
      <c r="C851" s="2"/>
      <c r="D851" s="2"/>
      <c r="E851" s="2"/>
      <c r="F851" s="2"/>
      <c r="H851" s="2"/>
    </row>
    <row r="852" spans="1:8" ht="13.5" customHeight="1" x14ac:dyDescent="0.25">
      <c r="A852" s="2"/>
      <c r="B852" s="2"/>
      <c r="C852" s="2"/>
      <c r="D852" s="2"/>
      <c r="E852" s="2"/>
      <c r="F852" s="2"/>
      <c r="H852" s="2"/>
    </row>
    <row r="853" spans="1:8" ht="13.5" customHeight="1" x14ac:dyDescent="0.25">
      <c r="A853" s="2"/>
      <c r="B853" s="2"/>
      <c r="C853" s="2"/>
      <c r="D853" s="2"/>
      <c r="E853" s="2"/>
      <c r="F853" s="2"/>
      <c r="H853" s="2"/>
    </row>
    <row r="854" spans="1:8" ht="13.5" customHeight="1" x14ac:dyDescent="0.25">
      <c r="A854" s="2"/>
      <c r="B854" s="2"/>
      <c r="C854" s="2"/>
      <c r="D854" s="2"/>
      <c r="E854" s="2"/>
      <c r="F854" s="2"/>
      <c r="H854" s="2"/>
    </row>
    <row r="855" spans="1:8" ht="13.5" customHeight="1" x14ac:dyDescent="0.25">
      <c r="A855" s="2"/>
      <c r="B855" s="2"/>
      <c r="C855" s="2"/>
      <c r="D855" s="2"/>
      <c r="E855" s="2"/>
      <c r="F855" s="2"/>
      <c r="H855" s="2"/>
    </row>
    <row r="856" spans="1:8" ht="13.5" customHeight="1" x14ac:dyDescent="0.25">
      <c r="A856" s="2"/>
      <c r="B856" s="2"/>
      <c r="C856" s="2"/>
      <c r="D856" s="2"/>
      <c r="E856" s="2"/>
      <c r="F856" s="2"/>
      <c r="H856" s="2"/>
    </row>
    <row r="857" spans="1:8" ht="13.5" customHeight="1" x14ac:dyDescent="0.25">
      <c r="A857" s="2"/>
      <c r="B857" s="2"/>
      <c r="C857" s="2"/>
      <c r="D857" s="2"/>
      <c r="E857" s="2"/>
      <c r="F857" s="2"/>
      <c r="H857" s="2"/>
    </row>
    <row r="858" spans="1:8" ht="13.5" customHeight="1" x14ac:dyDescent="0.25">
      <c r="A858" s="2"/>
      <c r="B858" s="2"/>
      <c r="C858" s="2"/>
      <c r="D858" s="2"/>
      <c r="E858" s="2"/>
      <c r="F858" s="2"/>
      <c r="H858" s="2"/>
    </row>
    <row r="859" spans="1:8" ht="13.5" customHeight="1" x14ac:dyDescent="0.25">
      <c r="A859" s="2"/>
      <c r="B859" s="2"/>
      <c r="C859" s="2"/>
      <c r="D859" s="2"/>
      <c r="E859" s="2"/>
      <c r="F859" s="2"/>
      <c r="H859" s="2"/>
    </row>
    <row r="860" spans="1:8" ht="13.5" customHeight="1" x14ac:dyDescent="0.25">
      <c r="A860" s="2"/>
      <c r="B860" s="2"/>
      <c r="C860" s="2"/>
      <c r="D860" s="2"/>
      <c r="E860" s="2"/>
      <c r="F860" s="2"/>
      <c r="H860" s="2"/>
    </row>
    <row r="861" spans="1:8" ht="13.5" customHeight="1" x14ac:dyDescent="0.25">
      <c r="A861" s="2"/>
      <c r="B861" s="2"/>
      <c r="C861" s="2"/>
      <c r="D861" s="2"/>
      <c r="E861" s="2"/>
      <c r="F861" s="2"/>
      <c r="H861" s="2"/>
    </row>
    <row r="862" spans="1:8" ht="13.5" customHeight="1" x14ac:dyDescent="0.25">
      <c r="A862" s="2"/>
      <c r="B862" s="2"/>
      <c r="C862" s="2"/>
      <c r="D862" s="2"/>
      <c r="E862" s="2"/>
      <c r="F862" s="2"/>
      <c r="H862" s="2"/>
    </row>
    <row r="863" spans="1:8" ht="13.5" customHeight="1" x14ac:dyDescent="0.25">
      <c r="A863" s="2"/>
      <c r="B863" s="2"/>
      <c r="C863" s="2"/>
      <c r="D863" s="2"/>
      <c r="E863" s="2"/>
      <c r="F863" s="2"/>
      <c r="H863" s="2"/>
    </row>
    <row r="864" spans="1:8" ht="13.5" customHeight="1" x14ac:dyDescent="0.25">
      <c r="A864" s="2"/>
      <c r="B864" s="2"/>
      <c r="C864" s="2"/>
      <c r="D864" s="2"/>
      <c r="E864" s="2"/>
      <c r="F864" s="2"/>
      <c r="H864" s="2"/>
    </row>
    <row r="865" spans="1:8" ht="13.5" customHeight="1" x14ac:dyDescent="0.25">
      <c r="A865" s="2"/>
      <c r="B865" s="2"/>
      <c r="C865" s="2"/>
      <c r="D865" s="2"/>
      <c r="E865" s="2"/>
      <c r="F865" s="2"/>
      <c r="H865" s="2"/>
    </row>
    <row r="866" spans="1:8" ht="13.5" customHeight="1" x14ac:dyDescent="0.25">
      <c r="A866" s="2"/>
      <c r="B866" s="2"/>
      <c r="C866" s="2"/>
      <c r="D866" s="2"/>
      <c r="E866" s="2"/>
      <c r="F866" s="2"/>
      <c r="H866" s="2"/>
    </row>
    <row r="867" spans="1:8" ht="13.5" customHeight="1" x14ac:dyDescent="0.25">
      <c r="A867" s="2"/>
      <c r="B867" s="2"/>
      <c r="C867" s="2"/>
      <c r="D867" s="2"/>
      <c r="E867" s="2"/>
      <c r="F867" s="2"/>
      <c r="H867" s="2"/>
    </row>
    <row r="868" spans="1:8" ht="13.5" customHeight="1" x14ac:dyDescent="0.25">
      <c r="A868" s="2"/>
      <c r="B868" s="2"/>
      <c r="C868" s="2"/>
      <c r="D868" s="2"/>
      <c r="E868" s="2"/>
      <c r="F868" s="2"/>
      <c r="H868" s="2"/>
    </row>
    <row r="869" spans="1:8" ht="13.5" customHeight="1" x14ac:dyDescent="0.25">
      <c r="A869" s="2"/>
      <c r="B869" s="2"/>
      <c r="C869" s="2"/>
      <c r="D869" s="2"/>
      <c r="E869" s="2"/>
      <c r="F869" s="2"/>
      <c r="H869" s="2"/>
    </row>
    <row r="870" spans="1:8" ht="13.5" customHeight="1" x14ac:dyDescent="0.25">
      <c r="A870" s="2"/>
      <c r="B870" s="2"/>
      <c r="C870" s="2"/>
      <c r="D870" s="2"/>
      <c r="E870" s="2"/>
      <c r="F870" s="2"/>
      <c r="H870" s="2"/>
    </row>
    <row r="871" spans="1:8" ht="13.5" customHeight="1" x14ac:dyDescent="0.25">
      <c r="A871" s="2"/>
      <c r="B871" s="2"/>
      <c r="C871" s="2"/>
      <c r="D871" s="2"/>
      <c r="E871" s="2"/>
      <c r="F871" s="2"/>
      <c r="H871" s="2"/>
    </row>
    <row r="872" spans="1:8" ht="13.5" customHeight="1" x14ac:dyDescent="0.25">
      <c r="A872" s="2"/>
      <c r="B872" s="2"/>
      <c r="C872" s="2"/>
      <c r="D872" s="2"/>
      <c r="E872" s="2"/>
      <c r="F872" s="2"/>
      <c r="H872" s="2"/>
    </row>
    <row r="873" spans="1:8" ht="13.5" customHeight="1" x14ac:dyDescent="0.25">
      <c r="A873" s="2"/>
      <c r="B873" s="2"/>
      <c r="C873" s="2"/>
      <c r="D873" s="2"/>
      <c r="E873" s="2"/>
      <c r="F873" s="2"/>
      <c r="H873" s="2"/>
    </row>
    <row r="874" spans="1:8" ht="13.5" customHeight="1" x14ac:dyDescent="0.25">
      <c r="A874" s="2"/>
      <c r="B874" s="2"/>
      <c r="C874" s="2"/>
      <c r="D874" s="2"/>
      <c r="E874" s="2"/>
      <c r="F874" s="2"/>
      <c r="H874" s="2"/>
    </row>
    <row r="875" spans="1:8" ht="13.5" customHeight="1" x14ac:dyDescent="0.25">
      <c r="A875" s="2"/>
      <c r="B875" s="2"/>
      <c r="C875" s="2"/>
      <c r="D875" s="2"/>
      <c r="E875" s="2"/>
      <c r="F875" s="2"/>
      <c r="H875" s="2"/>
    </row>
    <row r="876" spans="1:8" ht="13.5" customHeight="1" x14ac:dyDescent="0.25">
      <c r="A876" s="2"/>
      <c r="B876" s="2"/>
      <c r="C876" s="2"/>
      <c r="D876" s="2"/>
      <c r="E876" s="2"/>
      <c r="F876" s="2"/>
      <c r="H876" s="2"/>
    </row>
    <row r="877" spans="1:8" ht="13.5" customHeight="1" x14ac:dyDescent="0.25">
      <c r="A877" s="2"/>
      <c r="B877" s="2"/>
      <c r="C877" s="2"/>
      <c r="D877" s="2"/>
      <c r="E877" s="2"/>
      <c r="F877" s="2"/>
      <c r="H877" s="2"/>
    </row>
    <row r="878" spans="1:8" ht="13.5" customHeight="1" x14ac:dyDescent="0.25">
      <c r="A878" s="2"/>
      <c r="B878" s="2"/>
      <c r="C878" s="2"/>
      <c r="D878" s="2"/>
      <c r="E878" s="2"/>
      <c r="F878" s="2"/>
      <c r="H878" s="2"/>
    </row>
    <row r="879" spans="1:8" ht="13.5" customHeight="1" x14ac:dyDescent="0.25">
      <c r="A879" s="2"/>
      <c r="B879" s="2"/>
      <c r="C879" s="2"/>
      <c r="D879" s="2"/>
      <c r="E879" s="2"/>
      <c r="F879" s="2"/>
      <c r="H879" s="2"/>
    </row>
    <row r="880" spans="1:8" ht="13.5" customHeight="1" x14ac:dyDescent="0.25">
      <c r="A880" s="2"/>
      <c r="B880" s="2"/>
      <c r="C880" s="2"/>
      <c r="D880" s="2"/>
      <c r="E880" s="2"/>
      <c r="F880" s="2"/>
      <c r="H880" s="2"/>
    </row>
    <row r="881" spans="1:8" ht="13.5" customHeight="1" x14ac:dyDescent="0.25">
      <c r="A881" s="2"/>
      <c r="B881" s="2"/>
      <c r="C881" s="2"/>
      <c r="D881" s="2"/>
      <c r="E881" s="2"/>
      <c r="F881" s="2"/>
      <c r="H881" s="2"/>
    </row>
    <row r="882" spans="1:8" ht="13.5" customHeight="1" x14ac:dyDescent="0.25">
      <c r="A882" s="2"/>
      <c r="B882" s="2"/>
      <c r="C882" s="2"/>
      <c r="D882" s="2"/>
      <c r="E882" s="2"/>
      <c r="F882" s="2"/>
      <c r="H882" s="2"/>
    </row>
    <row r="883" spans="1:8" ht="13.5" customHeight="1" x14ac:dyDescent="0.25">
      <c r="A883" s="2"/>
      <c r="B883" s="2"/>
      <c r="C883" s="2"/>
      <c r="D883" s="2"/>
      <c r="E883" s="2"/>
      <c r="F883" s="2"/>
      <c r="H883" s="2"/>
    </row>
    <row r="884" spans="1:8" ht="13.5" customHeight="1" x14ac:dyDescent="0.25">
      <c r="A884" s="2"/>
      <c r="B884" s="2"/>
      <c r="C884" s="2"/>
      <c r="D884" s="2"/>
      <c r="E884" s="2"/>
      <c r="F884" s="2"/>
      <c r="H884" s="2"/>
    </row>
    <row r="885" spans="1:8" ht="13.5" customHeight="1" x14ac:dyDescent="0.25">
      <c r="A885" s="2"/>
      <c r="B885" s="2"/>
      <c r="C885" s="2"/>
      <c r="D885" s="2"/>
      <c r="E885" s="2"/>
      <c r="F885" s="2"/>
      <c r="H885" s="2"/>
    </row>
    <row r="886" spans="1:8" ht="13.5" customHeight="1" x14ac:dyDescent="0.25">
      <c r="A886" s="2"/>
      <c r="B886" s="2"/>
      <c r="C886" s="2"/>
      <c r="D886" s="2"/>
      <c r="E886" s="2"/>
      <c r="F886" s="2"/>
      <c r="H886" s="2"/>
    </row>
    <row r="887" spans="1:8" ht="13.5" customHeight="1" x14ac:dyDescent="0.25">
      <c r="A887" s="2"/>
      <c r="B887" s="2"/>
      <c r="C887" s="2"/>
      <c r="D887" s="2"/>
      <c r="E887" s="2"/>
      <c r="F887" s="2"/>
      <c r="H887" s="2"/>
    </row>
    <row r="888" spans="1:8" ht="13.5" customHeight="1" x14ac:dyDescent="0.25">
      <c r="A888" s="2"/>
      <c r="B888" s="2"/>
      <c r="C888" s="2"/>
      <c r="D888" s="2"/>
      <c r="E888" s="2"/>
      <c r="F888" s="2"/>
      <c r="H888" s="2"/>
    </row>
    <row r="889" spans="1:8" ht="13.5" customHeight="1" x14ac:dyDescent="0.25">
      <c r="A889" s="2"/>
      <c r="B889" s="2"/>
      <c r="C889" s="2"/>
      <c r="D889" s="2"/>
      <c r="E889" s="2"/>
      <c r="F889" s="2"/>
      <c r="H889" s="2"/>
    </row>
    <row r="890" spans="1:8" ht="13.5" customHeight="1" x14ac:dyDescent="0.25">
      <c r="A890" s="2"/>
      <c r="B890" s="2"/>
      <c r="C890" s="2"/>
      <c r="D890" s="2"/>
      <c r="E890" s="2"/>
      <c r="F890" s="2"/>
      <c r="H890" s="2"/>
    </row>
    <row r="891" spans="1:8" ht="13.5" customHeight="1" x14ac:dyDescent="0.25">
      <c r="A891" s="2"/>
      <c r="B891" s="2"/>
      <c r="C891" s="2"/>
      <c r="D891" s="2"/>
      <c r="E891" s="2"/>
      <c r="F891" s="2"/>
      <c r="H891" s="2"/>
    </row>
    <row r="892" spans="1:8" ht="13.5" customHeight="1" x14ac:dyDescent="0.25">
      <c r="A892" s="2"/>
      <c r="B892" s="2"/>
      <c r="C892" s="2"/>
      <c r="D892" s="2"/>
      <c r="E892" s="2"/>
      <c r="F892" s="2"/>
      <c r="H892" s="2"/>
    </row>
    <row r="893" spans="1:8" ht="13.5" customHeight="1" x14ac:dyDescent="0.25">
      <c r="A893" s="2"/>
      <c r="B893" s="2"/>
      <c r="C893" s="2"/>
      <c r="D893" s="2"/>
      <c r="E893" s="2"/>
      <c r="F893" s="2"/>
      <c r="H893" s="2"/>
    </row>
    <row r="894" spans="1:8" ht="13.5" customHeight="1" x14ac:dyDescent="0.25">
      <c r="A894" s="2"/>
      <c r="B894" s="2"/>
      <c r="C894" s="2"/>
      <c r="D894" s="2"/>
      <c r="E894" s="2"/>
      <c r="F894" s="2"/>
      <c r="H894" s="2"/>
    </row>
    <row r="895" spans="1:8" ht="13.5" customHeight="1" x14ac:dyDescent="0.25">
      <c r="A895" s="2"/>
      <c r="B895" s="2"/>
      <c r="C895" s="2"/>
      <c r="D895" s="2"/>
      <c r="E895" s="2"/>
      <c r="F895" s="2"/>
      <c r="H895" s="2"/>
    </row>
    <row r="896" spans="1:8" ht="13.5" customHeight="1" x14ac:dyDescent="0.25">
      <c r="A896" s="2"/>
      <c r="B896" s="2"/>
      <c r="C896" s="2"/>
      <c r="D896" s="2"/>
      <c r="E896" s="2"/>
      <c r="F896" s="2"/>
      <c r="H896" s="2"/>
    </row>
    <row r="897" spans="1:8" ht="13.5" customHeight="1" x14ac:dyDescent="0.25">
      <c r="A897" s="2"/>
      <c r="B897" s="2"/>
      <c r="C897" s="2"/>
      <c r="D897" s="2"/>
      <c r="E897" s="2"/>
      <c r="F897" s="2"/>
      <c r="H897" s="2"/>
    </row>
    <row r="898" spans="1:8" ht="13.5" customHeight="1" x14ac:dyDescent="0.25">
      <c r="A898" s="2"/>
      <c r="B898" s="2"/>
      <c r="C898" s="2"/>
      <c r="D898" s="2"/>
      <c r="E898" s="2"/>
      <c r="F898" s="2"/>
      <c r="H898" s="2"/>
    </row>
    <row r="899" spans="1:8" ht="13.5" customHeight="1" x14ac:dyDescent="0.25">
      <c r="A899" s="2"/>
      <c r="B899" s="2"/>
      <c r="C899" s="2"/>
      <c r="D899" s="2"/>
      <c r="E899" s="2"/>
      <c r="F899" s="2"/>
      <c r="H899" s="2"/>
    </row>
    <row r="900" spans="1:8" ht="13.5" customHeight="1" x14ac:dyDescent="0.25">
      <c r="A900" s="2"/>
      <c r="B900" s="2"/>
      <c r="C900" s="2"/>
      <c r="D900" s="2"/>
      <c r="E900" s="2"/>
      <c r="F900" s="2"/>
      <c r="H900" s="2"/>
    </row>
    <row r="901" spans="1:8" ht="13.5" customHeight="1" x14ac:dyDescent="0.25">
      <c r="A901" s="2"/>
      <c r="B901" s="2"/>
      <c r="C901" s="2"/>
      <c r="D901" s="2"/>
      <c r="E901" s="2"/>
      <c r="F901" s="2"/>
      <c r="H901" s="2"/>
    </row>
    <row r="902" spans="1:8" ht="13.5" customHeight="1" x14ac:dyDescent="0.25">
      <c r="A902" s="2"/>
      <c r="B902" s="2"/>
      <c r="C902" s="2"/>
      <c r="D902" s="2"/>
      <c r="E902" s="2"/>
      <c r="F902" s="2"/>
      <c r="H902" s="2"/>
    </row>
    <row r="903" spans="1:8" ht="13.5" customHeight="1" x14ac:dyDescent="0.25">
      <c r="A903" s="2"/>
      <c r="B903" s="2"/>
      <c r="C903" s="2"/>
      <c r="D903" s="2"/>
      <c r="E903" s="2"/>
      <c r="F903" s="2"/>
      <c r="H903" s="2"/>
    </row>
    <row r="904" spans="1:8" ht="13.5" customHeight="1" x14ac:dyDescent="0.25">
      <c r="A904" s="2"/>
      <c r="B904" s="2"/>
      <c r="C904" s="2"/>
      <c r="D904" s="2"/>
      <c r="E904" s="2"/>
      <c r="F904" s="2"/>
      <c r="H904" s="2"/>
    </row>
    <row r="905" spans="1:8" ht="13.5" customHeight="1" x14ac:dyDescent="0.25">
      <c r="A905" s="2"/>
      <c r="B905" s="2"/>
      <c r="C905" s="2"/>
      <c r="D905" s="2"/>
      <c r="E905" s="2"/>
      <c r="F905" s="2"/>
      <c r="H905" s="2"/>
    </row>
    <row r="906" spans="1:8" ht="13.5" customHeight="1" x14ac:dyDescent="0.25">
      <c r="A906" s="2"/>
      <c r="B906" s="2"/>
      <c r="C906" s="2"/>
      <c r="D906" s="2"/>
      <c r="E906" s="2"/>
      <c r="F906" s="2"/>
      <c r="H906" s="2"/>
    </row>
    <row r="907" spans="1:8" ht="13.5" customHeight="1" x14ac:dyDescent="0.25">
      <c r="A907" s="2"/>
      <c r="B907" s="2"/>
      <c r="C907" s="2"/>
      <c r="D907" s="2"/>
      <c r="E907" s="2"/>
      <c r="F907" s="2"/>
      <c r="H907" s="2"/>
    </row>
    <row r="908" spans="1:8" ht="13.5" customHeight="1" x14ac:dyDescent="0.25">
      <c r="A908" s="2"/>
      <c r="B908" s="2"/>
      <c r="C908" s="2"/>
      <c r="D908" s="2"/>
      <c r="E908" s="2"/>
      <c r="F908" s="2"/>
      <c r="H908" s="2"/>
    </row>
    <row r="909" spans="1:8" ht="13.5" customHeight="1" x14ac:dyDescent="0.25">
      <c r="A909" s="2"/>
      <c r="B909" s="2"/>
      <c r="C909" s="2"/>
      <c r="D909" s="2"/>
      <c r="E909" s="2"/>
      <c r="F909" s="2"/>
      <c r="H909" s="2"/>
    </row>
    <row r="910" spans="1:8" ht="13.5" customHeight="1" x14ac:dyDescent="0.25">
      <c r="A910" s="2"/>
      <c r="B910" s="2"/>
      <c r="C910" s="2"/>
      <c r="D910" s="2"/>
      <c r="E910" s="2"/>
      <c r="F910" s="2"/>
      <c r="H910" s="2"/>
    </row>
    <row r="911" spans="1:8" ht="13.5" customHeight="1" x14ac:dyDescent="0.25">
      <c r="A911" s="2"/>
      <c r="B911" s="2"/>
      <c r="C911" s="2"/>
      <c r="D911" s="2"/>
      <c r="E911" s="2"/>
      <c r="F911" s="2"/>
      <c r="H911" s="2"/>
    </row>
    <row r="912" spans="1:8" ht="13.5" customHeight="1" x14ac:dyDescent="0.25">
      <c r="A912" s="2"/>
      <c r="B912" s="2"/>
      <c r="C912" s="2"/>
      <c r="D912" s="2"/>
      <c r="E912" s="2"/>
      <c r="F912" s="2"/>
      <c r="H912" s="2"/>
    </row>
    <row r="913" spans="1:8" ht="13.5" customHeight="1" x14ac:dyDescent="0.25">
      <c r="A913" s="2"/>
      <c r="B913" s="2"/>
      <c r="C913" s="2"/>
      <c r="D913" s="2"/>
      <c r="E913" s="2"/>
      <c r="F913" s="2"/>
      <c r="H913" s="2"/>
    </row>
    <row r="914" spans="1:8" ht="13.5" customHeight="1" x14ac:dyDescent="0.25">
      <c r="A914" s="2"/>
      <c r="B914" s="2"/>
      <c r="C914" s="2"/>
      <c r="D914" s="2"/>
      <c r="E914" s="2"/>
      <c r="F914" s="2"/>
      <c r="H914" s="2"/>
    </row>
    <row r="915" spans="1:8" ht="13.5" customHeight="1" x14ac:dyDescent="0.25">
      <c r="A915" s="2"/>
      <c r="B915" s="2"/>
      <c r="C915" s="2"/>
      <c r="D915" s="2"/>
      <c r="E915" s="2"/>
      <c r="F915" s="2"/>
      <c r="H915" s="2"/>
    </row>
    <row r="916" spans="1:8" ht="13.5" customHeight="1" x14ac:dyDescent="0.25">
      <c r="A916" s="2"/>
      <c r="B916" s="2"/>
      <c r="C916" s="2"/>
      <c r="D916" s="2"/>
      <c r="E916" s="2"/>
      <c r="F916" s="2"/>
      <c r="H916" s="2"/>
    </row>
    <row r="917" spans="1:8" ht="13.5" customHeight="1" x14ac:dyDescent="0.25">
      <c r="A917" s="2"/>
      <c r="B917" s="2"/>
      <c r="C917" s="2"/>
      <c r="D917" s="2"/>
      <c r="E917" s="2"/>
      <c r="F917" s="2"/>
      <c r="H917" s="2"/>
    </row>
    <row r="918" spans="1:8" ht="13.5" customHeight="1" x14ac:dyDescent="0.25">
      <c r="A918" s="2"/>
      <c r="B918" s="2"/>
      <c r="C918" s="2"/>
      <c r="D918" s="2"/>
      <c r="E918" s="2"/>
      <c r="F918" s="2"/>
      <c r="H918" s="2"/>
    </row>
    <row r="919" spans="1:8" ht="13.5" customHeight="1" x14ac:dyDescent="0.25">
      <c r="A919" s="2"/>
      <c r="B919" s="2"/>
      <c r="C919" s="2"/>
      <c r="D919" s="2"/>
      <c r="E919" s="2"/>
      <c r="F919" s="2"/>
      <c r="H919" s="2"/>
    </row>
    <row r="920" spans="1:8" ht="13.5" customHeight="1" x14ac:dyDescent="0.25">
      <c r="A920" s="2"/>
      <c r="B920" s="2"/>
      <c r="C920" s="2"/>
      <c r="D920" s="2"/>
      <c r="E920" s="2"/>
      <c r="F920" s="2"/>
      <c r="H920" s="2"/>
    </row>
    <row r="921" spans="1:8" ht="13.5" customHeight="1" x14ac:dyDescent="0.25">
      <c r="A921" s="2"/>
      <c r="B921" s="2"/>
      <c r="C921" s="2"/>
      <c r="D921" s="2"/>
      <c r="E921" s="2"/>
      <c r="F921" s="2"/>
      <c r="H921" s="2"/>
    </row>
    <row r="922" spans="1:8" ht="13.5" customHeight="1" x14ac:dyDescent="0.25">
      <c r="A922" s="2"/>
      <c r="B922" s="2"/>
      <c r="C922" s="2"/>
      <c r="D922" s="2"/>
      <c r="E922" s="2"/>
      <c r="F922" s="2"/>
      <c r="H922" s="2"/>
    </row>
    <row r="923" spans="1:8" ht="13.5" customHeight="1" x14ac:dyDescent="0.25">
      <c r="A923" s="2"/>
      <c r="B923" s="2"/>
      <c r="C923" s="2"/>
      <c r="D923" s="2"/>
      <c r="E923" s="2"/>
      <c r="F923" s="2"/>
      <c r="H923" s="2"/>
    </row>
    <row r="924" spans="1:8" ht="13.5" customHeight="1" x14ac:dyDescent="0.25">
      <c r="A924" s="2"/>
      <c r="B924" s="2"/>
      <c r="C924" s="2"/>
      <c r="D924" s="2"/>
      <c r="E924" s="2"/>
      <c r="F924" s="2"/>
      <c r="H924" s="2"/>
    </row>
    <row r="925" spans="1:8" ht="13.5" customHeight="1" x14ac:dyDescent="0.25">
      <c r="A925" s="2"/>
      <c r="B925" s="2"/>
      <c r="C925" s="2"/>
      <c r="D925" s="2"/>
      <c r="E925" s="2"/>
      <c r="F925" s="2"/>
      <c r="H925" s="2"/>
    </row>
    <row r="926" spans="1:8" ht="13.5" customHeight="1" x14ac:dyDescent="0.25">
      <c r="A926" s="2"/>
      <c r="B926" s="2"/>
      <c r="C926" s="2"/>
      <c r="D926" s="2"/>
      <c r="E926" s="2"/>
      <c r="F926" s="2"/>
      <c r="H926" s="2"/>
    </row>
    <row r="927" spans="1:8" ht="13.5" customHeight="1" x14ac:dyDescent="0.25">
      <c r="A927" s="2"/>
      <c r="B927" s="2"/>
      <c r="C927" s="2"/>
      <c r="D927" s="2"/>
      <c r="E927" s="2"/>
      <c r="F927" s="2"/>
      <c r="H927" s="2"/>
    </row>
    <row r="928" spans="1:8" ht="13.5" customHeight="1" x14ac:dyDescent="0.25">
      <c r="A928" s="2"/>
      <c r="B928" s="2"/>
      <c r="C928" s="2"/>
      <c r="D928" s="2"/>
      <c r="E928" s="2"/>
      <c r="F928" s="2"/>
      <c r="H928" s="2"/>
    </row>
    <row r="929" spans="1:8" ht="13.5" customHeight="1" x14ac:dyDescent="0.25">
      <c r="A929" s="2"/>
      <c r="B929" s="2"/>
      <c r="C929" s="2"/>
      <c r="D929" s="2"/>
      <c r="E929" s="2"/>
      <c r="F929" s="2"/>
      <c r="H929" s="2"/>
    </row>
    <row r="930" spans="1:8" ht="13.5" customHeight="1" x14ac:dyDescent="0.25">
      <c r="A930" s="2"/>
      <c r="B930" s="2"/>
      <c r="C930" s="2"/>
      <c r="D930" s="2"/>
      <c r="E930" s="2"/>
      <c r="F930" s="2"/>
      <c r="H930" s="2"/>
    </row>
    <row r="931" spans="1:8" ht="13.5" customHeight="1" x14ac:dyDescent="0.25">
      <c r="A931" s="2"/>
      <c r="B931" s="2"/>
      <c r="C931" s="2"/>
      <c r="D931" s="2"/>
      <c r="E931" s="2"/>
      <c r="F931" s="2"/>
      <c r="H931" s="2"/>
    </row>
    <row r="932" spans="1:8" ht="13.5" customHeight="1" x14ac:dyDescent="0.25">
      <c r="A932" s="2"/>
      <c r="B932" s="2"/>
      <c r="C932" s="2"/>
      <c r="D932" s="2"/>
      <c r="E932" s="2"/>
      <c r="F932" s="2"/>
      <c r="H932" s="2"/>
    </row>
    <row r="933" spans="1:8" ht="13.5" customHeight="1" x14ac:dyDescent="0.25">
      <c r="A933" s="2"/>
      <c r="B933" s="2"/>
      <c r="C933" s="2"/>
      <c r="D933" s="2"/>
      <c r="E933" s="2"/>
      <c r="F933" s="2"/>
      <c r="H933" s="2"/>
    </row>
    <row r="934" spans="1:8" ht="13.5" customHeight="1" x14ac:dyDescent="0.25">
      <c r="A934" s="2"/>
      <c r="B934" s="2"/>
      <c r="C934" s="2"/>
      <c r="D934" s="2"/>
      <c r="E934" s="2"/>
      <c r="F934" s="2"/>
      <c r="H934" s="2"/>
    </row>
    <row r="935" spans="1:8" ht="13.5" customHeight="1" x14ac:dyDescent="0.25">
      <c r="A935" s="2"/>
      <c r="B935" s="2"/>
      <c r="C935" s="2"/>
      <c r="D935" s="2"/>
      <c r="E935" s="2"/>
      <c r="F935" s="2"/>
      <c r="H935" s="2"/>
    </row>
    <row r="936" spans="1:8" ht="13.5" customHeight="1" x14ac:dyDescent="0.25">
      <c r="A936" s="2"/>
      <c r="B936" s="2"/>
      <c r="C936" s="2"/>
      <c r="D936" s="2"/>
      <c r="E936" s="2"/>
      <c r="F936" s="2"/>
      <c r="H936" s="2"/>
    </row>
    <row r="937" spans="1:8" ht="13.5" customHeight="1" x14ac:dyDescent="0.25">
      <c r="A937" s="2"/>
      <c r="B937" s="2"/>
      <c r="C937" s="2"/>
      <c r="D937" s="2"/>
      <c r="E937" s="2"/>
      <c r="F937" s="2"/>
      <c r="H937" s="2"/>
    </row>
    <row r="938" spans="1:8" ht="13.5" customHeight="1" x14ac:dyDescent="0.25">
      <c r="A938" s="2"/>
      <c r="B938" s="2"/>
      <c r="C938" s="2"/>
      <c r="D938" s="2"/>
      <c r="E938" s="2"/>
      <c r="F938" s="2"/>
      <c r="H938" s="2"/>
    </row>
    <row r="939" spans="1:8" ht="13.5" customHeight="1" x14ac:dyDescent="0.25">
      <c r="A939" s="2"/>
      <c r="B939" s="2"/>
      <c r="C939" s="2"/>
      <c r="D939" s="2"/>
      <c r="E939" s="2"/>
      <c r="F939" s="2"/>
      <c r="H939" s="2"/>
    </row>
    <row r="940" spans="1:8" ht="13.5" customHeight="1" x14ac:dyDescent="0.25">
      <c r="A940" s="2"/>
      <c r="B940" s="2"/>
      <c r="C940" s="2"/>
      <c r="D940" s="2"/>
      <c r="E940" s="2"/>
      <c r="F940" s="2"/>
      <c r="H940" s="2"/>
    </row>
    <row r="941" spans="1:8" ht="13.5" customHeight="1" x14ac:dyDescent="0.25">
      <c r="A941" s="2"/>
      <c r="B941" s="2"/>
      <c r="C941" s="2"/>
      <c r="D941" s="2"/>
      <c r="E941" s="2"/>
      <c r="F941" s="2"/>
      <c r="H941" s="2"/>
    </row>
    <row r="942" spans="1:8" ht="13.5" customHeight="1" x14ac:dyDescent="0.25">
      <c r="A942" s="2"/>
      <c r="B942" s="2"/>
      <c r="C942" s="2"/>
      <c r="D942" s="2"/>
      <c r="E942" s="2"/>
      <c r="F942" s="2"/>
      <c r="H942" s="2"/>
    </row>
    <row r="943" spans="1:8" ht="13.5" customHeight="1" x14ac:dyDescent="0.25">
      <c r="A943" s="2"/>
      <c r="B943" s="2"/>
      <c r="C943" s="2"/>
      <c r="D943" s="2"/>
      <c r="E943" s="2"/>
      <c r="F943" s="2"/>
      <c r="H943" s="2"/>
    </row>
    <row r="944" spans="1:8" ht="13.5" customHeight="1" x14ac:dyDescent="0.25">
      <c r="A944" s="2"/>
      <c r="B944" s="2"/>
      <c r="C944" s="2"/>
      <c r="D944" s="2"/>
      <c r="E944" s="2"/>
      <c r="F944" s="2"/>
      <c r="H944" s="2"/>
    </row>
    <row r="945" spans="1:8" ht="13.5" customHeight="1" x14ac:dyDescent="0.25">
      <c r="A945" s="2"/>
      <c r="B945" s="2"/>
      <c r="C945" s="2"/>
      <c r="D945" s="2"/>
      <c r="E945" s="2"/>
      <c r="F945" s="2"/>
      <c r="H945" s="2"/>
    </row>
    <row r="946" spans="1:8" ht="13.5" customHeight="1" x14ac:dyDescent="0.25">
      <c r="A946" s="2"/>
      <c r="B946" s="2"/>
      <c r="C946" s="2"/>
      <c r="D946" s="2"/>
      <c r="E946" s="2"/>
      <c r="F946" s="2"/>
      <c r="H946" s="2"/>
    </row>
    <row r="947" spans="1:8" ht="13.5" customHeight="1" x14ac:dyDescent="0.25">
      <c r="A947" s="2"/>
      <c r="B947" s="2"/>
      <c r="C947" s="2"/>
      <c r="D947" s="2"/>
      <c r="E947" s="2"/>
      <c r="F947" s="2"/>
      <c r="H947" s="2"/>
    </row>
    <row r="948" spans="1:8" ht="13.5" customHeight="1" x14ac:dyDescent="0.25">
      <c r="A948" s="2"/>
      <c r="B948" s="2"/>
      <c r="C948" s="2"/>
      <c r="D948" s="2"/>
      <c r="E948" s="2"/>
      <c r="F948" s="2"/>
      <c r="H948" s="2"/>
    </row>
    <row r="949" spans="1:8" ht="13.5" customHeight="1" x14ac:dyDescent="0.25">
      <c r="A949" s="2"/>
      <c r="B949" s="2"/>
      <c r="C949" s="2"/>
      <c r="D949" s="2"/>
      <c r="E949" s="2"/>
      <c r="F949" s="2"/>
      <c r="H949" s="2"/>
    </row>
    <row r="950" spans="1:8" ht="13.5" customHeight="1" x14ac:dyDescent="0.25">
      <c r="A950" s="2"/>
      <c r="B950" s="2"/>
      <c r="C950" s="2"/>
      <c r="D950" s="2"/>
      <c r="E950" s="2"/>
      <c r="F950" s="2"/>
      <c r="H950" s="2"/>
    </row>
    <row r="951" spans="1:8" ht="13.5" customHeight="1" x14ac:dyDescent="0.25">
      <c r="A951" s="2"/>
      <c r="B951" s="2"/>
      <c r="C951" s="2"/>
      <c r="D951" s="2"/>
      <c r="E951" s="2"/>
      <c r="F951" s="2"/>
      <c r="H951" s="2"/>
    </row>
    <row r="952" spans="1:8" ht="13.5" customHeight="1" x14ac:dyDescent="0.25">
      <c r="A952" s="2"/>
      <c r="B952" s="2"/>
      <c r="C952" s="2"/>
      <c r="D952" s="2"/>
      <c r="E952" s="2"/>
      <c r="F952" s="2"/>
      <c r="H952" s="2"/>
    </row>
    <row r="953" spans="1:8" ht="13.5" customHeight="1" x14ac:dyDescent="0.25">
      <c r="A953" s="2"/>
      <c r="B953" s="2"/>
      <c r="C953" s="2"/>
      <c r="D953" s="2"/>
      <c r="E953" s="2"/>
      <c r="F953" s="2"/>
      <c r="H953" s="2"/>
    </row>
    <row r="954" spans="1:8" ht="13.5" customHeight="1" x14ac:dyDescent="0.25">
      <c r="A954" s="2"/>
      <c r="B954" s="2"/>
      <c r="C954" s="2"/>
      <c r="D954" s="2"/>
      <c r="E954" s="2"/>
      <c r="F954" s="2"/>
      <c r="H954" s="2"/>
    </row>
    <row r="955" spans="1:8" ht="13.5" customHeight="1" x14ac:dyDescent="0.25">
      <c r="A955" s="2"/>
      <c r="B955" s="2"/>
      <c r="C955" s="2"/>
      <c r="D955" s="2"/>
      <c r="E955" s="2"/>
      <c r="F955" s="2"/>
      <c r="H955" s="2"/>
    </row>
    <row r="956" spans="1:8" ht="13.5" customHeight="1" x14ac:dyDescent="0.25">
      <c r="A956" s="2"/>
      <c r="B956" s="2"/>
      <c r="C956" s="2"/>
      <c r="D956" s="2"/>
      <c r="E956" s="2"/>
      <c r="F956" s="2"/>
      <c r="H956" s="2"/>
    </row>
    <row r="957" spans="1:8" ht="13.5" customHeight="1" x14ac:dyDescent="0.25">
      <c r="A957" s="2"/>
      <c r="B957" s="2"/>
      <c r="C957" s="2"/>
      <c r="D957" s="2"/>
      <c r="E957" s="2"/>
      <c r="F957" s="2"/>
      <c r="H957" s="2"/>
    </row>
    <row r="958" spans="1:8" ht="13.5" customHeight="1" x14ac:dyDescent="0.25">
      <c r="A958" s="2"/>
      <c r="B958" s="2"/>
      <c r="C958" s="2"/>
      <c r="D958" s="2"/>
      <c r="E958" s="2"/>
      <c r="F958" s="2"/>
      <c r="H958" s="2"/>
    </row>
    <row r="959" spans="1:8" ht="13.5" customHeight="1" x14ac:dyDescent="0.25">
      <c r="A959" s="2"/>
      <c r="B959" s="2"/>
      <c r="C959" s="2"/>
      <c r="D959" s="2"/>
      <c r="E959" s="2"/>
      <c r="F959" s="2"/>
      <c r="H959" s="2"/>
    </row>
    <row r="960" spans="1:8" ht="13.5" customHeight="1" x14ac:dyDescent="0.25">
      <c r="A960" s="2"/>
      <c r="B960" s="2"/>
      <c r="C960" s="2"/>
      <c r="D960" s="2"/>
      <c r="E960" s="2"/>
      <c r="F960" s="2"/>
      <c r="H960" s="2"/>
    </row>
    <row r="961" spans="1:8" ht="13.5" customHeight="1" x14ac:dyDescent="0.25">
      <c r="A961" s="2"/>
      <c r="B961" s="2"/>
      <c r="C961" s="2"/>
      <c r="D961" s="2"/>
      <c r="E961" s="2"/>
      <c r="F961" s="2"/>
      <c r="H961" s="2"/>
    </row>
    <row r="962" spans="1:8" ht="13.5" customHeight="1" x14ac:dyDescent="0.25">
      <c r="A962" s="2"/>
      <c r="B962" s="2"/>
      <c r="C962" s="2"/>
      <c r="D962" s="2"/>
      <c r="E962" s="2"/>
      <c r="F962" s="2"/>
      <c r="H962" s="2"/>
    </row>
    <row r="963" spans="1:8" ht="13.5" customHeight="1" x14ac:dyDescent="0.25">
      <c r="A963" s="2"/>
      <c r="B963" s="2"/>
      <c r="C963" s="2"/>
      <c r="D963" s="2"/>
      <c r="E963" s="2"/>
      <c r="F963" s="2"/>
      <c r="H963" s="2"/>
    </row>
    <row r="964" spans="1:8" ht="13.5" customHeight="1" x14ac:dyDescent="0.25">
      <c r="A964" s="2"/>
      <c r="B964" s="2"/>
      <c r="C964" s="2"/>
      <c r="D964" s="2"/>
      <c r="E964" s="2"/>
      <c r="F964" s="2"/>
      <c r="H964" s="2"/>
    </row>
    <row r="965" spans="1:8" ht="13.5" customHeight="1" x14ac:dyDescent="0.25">
      <c r="A965" s="2"/>
      <c r="B965" s="2"/>
      <c r="C965" s="2"/>
      <c r="D965" s="2"/>
      <c r="E965" s="2"/>
      <c r="F965" s="2"/>
      <c r="H965" s="2"/>
    </row>
    <row r="966" spans="1:8" ht="13.5" customHeight="1" x14ac:dyDescent="0.25">
      <c r="A966" s="2"/>
      <c r="B966" s="2"/>
      <c r="C966" s="2"/>
      <c r="D966" s="2"/>
      <c r="E966" s="2"/>
      <c r="F966" s="2"/>
      <c r="H966" s="2"/>
    </row>
    <row r="967" spans="1:8" ht="13.5" customHeight="1" x14ac:dyDescent="0.25">
      <c r="A967" s="2"/>
      <c r="B967" s="2"/>
      <c r="C967" s="2"/>
      <c r="D967" s="2"/>
      <c r="E967" s="2"/>
      <c r="F967" s="2"/>
      <c r="H967" s="2"/>
    </row>
    <row r="968" spans="1:8" ht="13.5" customHeight="1" x14ac:dyDescent="0.25">
      <c r="A968" s="2"/>
      <c r="B968" s="2"/>
      <c r="C968" s="2"/>
      <c r="D968" s="2"/>
      <c r="E968" s="2"/>
      <c r="F968" s="2"/>
      <c r="H968" s="2"/>
    </row>
    <row r="969" spans="1:8" ht="13.5" customHeight="1" x14ac:dyDescent="0.25">
      <c r="A969" s="2"/>
      <c r="B969" s="2"/>
      <c r="C969" s="2"/>
      <c r="D969" s="2"/>
      <c r="E969" s="2"/>
      <c r="F969" s="2"/>
      <c r="H969" s="2"/>
    </row>
    <row r="970" spans="1:8" ht="13.5" customHeight="1" x14ac:dyDescent="0.25">
      <c r="A970" s="2"/>
      <c r="B970" s="2"/>
      <c r="C970" s="2"/>
      <c r="D970" s="2"/>
      <c r="E970" s="2"/>
      <c r="F970" s="2"/>
      <c r="H970" s="2"/>
    </row>
    <row r="971" spans="1:8" ht="13.5" customHeight="1" x14ac:dyDescent="0.25">
      <c r="A971" s="2"/>
      <c r="B971" s="2"/>
      <c r="C971" s="2"/>
      <c r="D971" s="2"/>
      <c r="E971" s="2"/>
      <c r="F971" s="2"/>
      <c r="H971" s="2"/>
    </row>
    <row r="972" spans="1:8" ht="13.5" customHeight="1" x14ac:dyDescent="0.25">
      <c r="A972" s="2"/>
      <c r="B972" s="2"/>
      <c r="C972" s="2"/>
      <c r="D972" s="2"/>
      <c r="E972" s="2"/>
      <c r="F972" s="2"/>
      <c r="H972" s="2"/>
    </row>
    <row r="973" spans="1:8" ht="13.5" customHeight="1" x14ac:dyDescent="0.25">
      <c r="A973" s="2"/>
      <c r="B973" s="2"/>
      <c r="C973" s="2"/>
      <c r="D973" s="2"/>
      <c r="E973" s="2"/>
      <c r="F973" s="2"/>
      <c r="H973" s="2"/>
    </row>
    <row r="974" spans="1:8" ht="13.5" customHeight="1" x14ac:dyDescent="0.25">
      <c r="A974" s="2"/>
      <c r="B974" s="2"/>
      <c r="C974" s="2"/>
      <c r="D974" s="2"/>
      <c r="E974" s="2"/>
      <c r="F974" s="2"/>
      <c r="H974" s="2"/>
    </row>
    <row r="975" spans="1:8" ht="13.5" customHeight="1" x14ac:dyDescent="0.25">
      <c r="A975" s="2"/>
      <c r="B975" s="2"/>
      <c r="C975" s="2"/>
      <c r="D975" s="2"/>
      <c r="E975" s="2"/>
      <c r="F975" s="2"/>
      <c r="H975" s="2"/>
    </row>
    <row r="976" spans="1:8" ht="13.5" customHeight="1" x14ac:dyDescent="0.25">
      <c r="A976" s="2"/>
      <c r="B976" s="2"/>
      <c r="C976" s="2"/>
      <c r="D976" s="2"/>
      <c r="E976" s="2"/>
      <c r="F976" s="2"/>
      <c r="H976" s="2"/>
    </row>
    <row r="977" spans="1:8" ht="13.5" customHeight="1" x14ac:dyDescent="0.25">
      <c r="A977" s="2"/>
      <c r="B977" s="2"/>
      <c r="C977" s="2"/>
      <c r="D977" s="2"/>
      <c r="E977" s="2"/>
      <c r="F977" s="2"/>
      <c r="H977" s="2"/>
    </row>
    <row r="978" spans="1:8" ht="13.5" customHeight="1" x14ac:dyDescent="0.25">
      <c r="A978" s="2"/>
      <c r="B978" s="2"/>
      <c r="C978" s="2"/>
      <c r="D978" s="2"/>
      <c r="E978" s="2"/>
      <c r="F978" s="2"/>
      <c r="H978" s="2"/>
    </row>
    <row r="979" spans="1:8" ht="13.5" customHeight="1" x14ac:dyDescent="0.25">
      <c r="A979" s="2"/>
      <c r="B979" s="2"/>
      <c r="C979" s="2"/>
      <c r="D979" s="2"/>
      <c r="E979" s="2"/>
      <c r="F979" s="2"/>
      <c r="H979" s="2"/>
    </row>
    <row r="980" spans="1:8" ht="13.5" customHeight="1" x14ac:dyDescent="0.25">
      <c r="A980" s="2"/>
      <c r="B980" s="2"/>
      <c r="C980" s="2"/>
      <c r="D980" s="2"/>
      <c r="E980" s="2"/>
      <c r="F980" s="2"/>
      <c r="H980" s="2"/>
    </row>
    <row r="981" spans="1:8" ht="13.5" customHeight="1" x14ac:dyDescent="0.25">
      <c r="A981" s="2"/>
      <c r="B981" s="2"/>
      <c r="C981" s="2"/>
      <c r="D981" s="2"/>
      <c r="E981" s="2"/>
      <c r="F981" s="2"/>
      <c r="H981" s="2"/>
    </row>
    <row r="982" spans="1:8" ht="13.5" customHeight="1" x14ac:dyDescent="0.25">
      <c r="A982" s="2"/>
      <c r="B982" s="2"/>
      <c r="C982" s="2"/>
      <c r="D982" s="2"/>
      <c r="E982" s="2"/>
      <c r="F982" s="2"/>
      <c r="H982" s="2"/>
    </row>
    <row r="983" spans="1:8" ht="13.5" customHeight="1" x14ac:dyDescent="0.25">
      <c r="A983" s="2"/>
      <c r="B983" s="2"/>
      <c r="C983" s="2"/>
      <c r="D983" s="2"/>
      <c r="E983" s="2"/>
      <c r="F983" s="2"/>
      <c r="H983" s="2"/>
    </row>
    <row r="984" spans="1:8" ht="13.5" customHeight="1" x14ac:dyDescent="0.25">
      <c r="A984" s="2"/>
      <c r="B984" s="2"/>
      <c r="C984" s="2"/>
      <c r="D984" s="2"/>
      <c r="E984" s="2"/>
      <c r="F984" s="2"/>
      <c r="H984" s="2"/>
    </row>
    <row r="985" spans="1:8" ht="13.5" customHeight="1" x14ac:dyDescent="0.25">
      <c r="A985" s="2"/>
      <c r="B985" s="2"/>
      <c r="C985" s="2"/>
      <c r="D985" s="2"/>
      <c r="E985" s="2"/>
      <c r="F985" s="2"/>
      <c r="H985" s="2"/>
    </row>
    <row r="986" spans="1:8" ht="13.5" customHeight="1" x14ac:dyDescent="0.25">
      <c r="A986" s="2"/>
      <c r="B986" s="2"/>
      <c r="C986" s="2"/>
      <c r="D986" s="2"/>
      <c r="E986" s="2"/>
      <c r="F986" s="2"/>
      <c r="H986" s="2"/>
    </row>
    <row r="987" spans="1:8" ht="13.5" customHeight="1" x14ac:dyDescent="0.25">
      <c r="A987" s="2"/>
      <c r="B987" s="2"/>
      <c r="C987" s="2"/>
      <c r="D987" s="2"/>
      <c r="E987" s="2"/>
      <c r="F987" s="2"/>
      <c r="H987" s="2"/>
    </row>
    <row r="988" spans="1:8" ht="13.5" customHeight="1" x14ac:dyDescent="0.25">
      <c r="A988" s="2"/>
      <c r="B988" s="2"/>
      <c r="C988" s="2"/>
      <c r="D988" s="2"/>
      <c r="E988" s="2"/>
      <c r="F988" s="2"/>
      <c r="H988" s="2"/>
    </row>
    <row r="989" spans="1:8" ht="13.5" customHeight="1" x14ac:dyDescent="0.25">
      <c r="A989" s="2"/>
      <c r="B989" s="2"/>
      <c r="C989" s="2"/>
      <c r="D989" s="2"/>
      <c r="E989" s="2"/>
      <c r="F989" s="2"/>
      <c r="H989" s="2"/>
    </row>
    <row r="990" spans="1:8" ht="13.5" customHeight="1" x14ac:dyDescent="0.25">
      <c r="A990" s="2"/>
      <c r="B990" s="2"/>
      <c r="C990" s="2"/>
      <c r="D990" s="2"/>
      <c r="E990" s="2"/>
      <c r="F990" s="2"/>
      <c r="H990" s="2"/>
    </row>
    <row r="991" spans="1:8" ht="13.5" customHeight="1" x14ac:dyDescent="0.25">
      <c r="A991" s="2"/>
      <c r="B991" s="2"/>
      <c r="C991" s="2"/>
      <c r="D991" s="2"/>
      <c r="E991" s="2"/>
      <c r="F991" s="2"/>
      <c r="H991" s="2"/>
    </row>
    <row r="992" spans="1:8" ht="13.5" customHeight="1" x14ac:dyDescent="0.25">
      <c r="A992" s="2"/>
      <c r="B992" s="2"/>
      <c r="C992" s="2"/>
      <c r="D992" s="2"/>
      <c r="E992" s="2"/>
      <c r="F992" s="2"/>
      <c r="H992" s="2"/>
    </row>
    <row r="993" spans="1:8" ht="13.5" customHeight="1" x14ac:dyDescent="0.25">
      <c r="A993" s="2"/>
      <c r="B993" s="2"/>
      <c r="C993" s="2"/>
      <c r="D993" s="2"/>
      <c r="E993" s="2"/>
      <c r="F993" s="2"/>
      <c r="H993" s="2"/>
    </row>
    <row r="994" spans="1:8" ht="13.5" customHeight="1" x14ac:dyDescent="0.25">
      <c r="A994" s="2"/>
      <c r="B994" s="2"/>
      <c r="C994" s="2"/>
      <c r="D994" s="2"/>
      <c r="E994" s="2"/>
      <c r="F994" s="2"/>
      <c r="H994" s="2"/>
    </row>
    <row r="995" spans="1:8" ht="13.5" customHeight="1" x14ac:dyDescent="0.25">
      <c r="A995" s="2"/>
      <c r="B995" s="2"/>
      <c r="C995" s="2"/>
      <c r="D995" s="2"/>
      <c r="E995" s="2"/>
      <c r="F995" s="2"/>
      <c r="H995" s="2"/>
    </row>
    <row r="996" spans="1:8" ht="13.5" customHeight="1" x14ac:dyDescent="0.25">
      <c r="A996" s="2"/>
      <c r="B996" s="2"/>
      <c r="C996" s="2"/>
      <c r="D996" s="2"/>
      <c r="E996" s="2"/>
      <c r="F996" s="2"/>
      <c r="H996" s="2"/>
    </row>
    <row r="997" spans="1:8" ht="13.5" customHeight="1" x14ac:dyDescent="0.25">
      <c r="A997" s="2"/>
      <c r="B997" s="2"/>
      <c r="C997" s="2"/>
      <c r="D997" s="2"/>
      <c r="E997" s="2"/>
      <c r="F997" s="2"/>
      <c r="H997" s="2"/>
    </row>
    <row r="998" spans="1:8" ht="13.5" customHeight="1" x14ac:dyDescent="0.25">
      <c r="A998" s="2"/>
      <c r="B998" s="2"/>
      <c r="C998" s="2"/>
      <c r="D998" s="2"/>
      <c r="E998" s="2"/>
      <c r="F998" s="2"/>
      <c r="H998" s="2"/>
    </row>
    <row r="999" spans="1:8" ht="13.5" customHeight="1" x14ac:dyDescent="0.25">
      <c r="A999" s="2"/>
      <c r="B999" s="2"/>
      <c r="C999" s="2"/>
      <c r="D999" s="2"/>
      <c r="E999" s="2"/>
      <c r="F999" s="2"/>
      <c r="H999" s="2"/>
    </row>
    <row r="1000" spans="1:8" ht="13.5" customHeight="1" x14ac:dyDescent="0.25">
      <c r="A1000" s="2"/>
      <c r="B1000" s="2"/>
      <c r="C1000" s="2"/>
      <c r="D1000" s="2"/>
      <c r="E1000" s="2"/>
      <c r="F1000" s="2"/>
      <c r="H1000" s="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zoomScale="115" zoomScaleNormal="115" workbookViewId="0">
      <selection activeCell="O27" sqref="O27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000"/>
  <sheetViews>
    <sheetView topLeftCell="A19" zoomScale="70" zoomScaleNormal="70" workbookViewId="0">
      <selection activeCell="D28" sqref="D28:D29"/>
    </sheetView>
  </sheetViews>
  <sheetFormatPr defaultColWidth="12.42578125" defaultRowHeight="15" customHeight="1" x14ac:dyDescent="0.25"/>
  <cols>
    <col min="1" max="1" width="45.42578125" customWidth="1"/>
    <col min="2" max="2" width="7.7109375" customWidth="1"/>
    <col min="3" max="3" width="9.28515625" bestFit="1" customWidth="1"/>
    <col min="4" max="4" width="24.85546875" customWidth="1"/>
    <col min="5" max="5" width="26.85546875" customWidth="1"/>
    <col min="6" max="6" width="12.140625" customWidth="1"/>
    <col min="7" max="7" width="15.140625" customWidth="1"/>
    <col min="8" max="8" width="7.7109375" customWidth="1"/>
    <col min="9" max="9" width="9.42578125" customWidth="1"/>
    <col min="10" max="10" width="7.42578125" customWidth="1"/>
    <col min="11" max="11" width="7.140625" customWidth="1"/>
    <col min="12" max="26" width="7.7109375" customWidth="1"/>
  </cols>
  <sheetData>
    <row r="1" spans="1:11" ht="13.5" customHeight="1" x14ac:dyDescent="0.25">
      <c r="A1" s="81" t="s">
        <v>182</v>
      </c>
      <c r="C1" s="80" t="s">
        <v>6</v>
      </c>
      <c r="D1" s="1" t="s">
        <v>284</v>
      </c>
      <c r="E1" s="80" t="s">
        <v>184</v>
      </c>
      <c r="F1" s="80" t="s">
        <v>185</v>
      </c>
      <c r="G1" s="80" t="s">
        <v>186</v>
      </c>
      <c r="I1" s="68"/>
      <c r="J1" s="80" t="s">
        <v>187</v>
      </c>
      <c r="K1" s="80" t="s">
        <v>188</v>
      </c>
    </row>
    <row r="2" spans="1:11" ht="13.5" customHeight="1" x14ac:dyDescent="0.25">
      <c r="A2" s="78" t="s">
        <v>189</v>
      </c>
      <c r="B2" s="75"/>
      <c r="C2" s="190">
        <v>21916</v>
      </c>
      <c r="D2" s="74">
        <f t="shared" ref="D2:D33" si="0">J2/100</f>
        <v>0.17300000000000001</v>
      </c>
      <c r="E2" s="73">
        <f t="shared" ref="E2:E33" si="1">K2/100</f>
        <v>0.17199999999999999</v>
      </c>
      <c r="F2" s="72">
        <f t="shared" ref="F2:F33" si="2">AVERAGE(D:D)</f>
        <v>0.17356140350877197</v>
      </c>
      <c r="G2" s="72">
        <f t="shared" ref="G2:G33" si="3">AVERAGE(E:E)</f>
        <v>0.19924561403508773</v>
      </c>
      <c r="I2" s="79"/>
      <c r="J2" s="71">
        <v>17.3</v>
      </c>
      <c r="K2" s="71">
        <v>17.2</v>
      </c>
    </row>
    <row r="3" spans="1:11" ht="13.5" customHeight="1" x14ac:dyDescent="0.25">
      <c r="A3" s="78" t="s">
        <v>190</v>
      </c>
      <c r="B3" s="75"/>
      <c r="C3" s="190">
        <v>22282</v>
      </c>
      <c r="D3" s="74">
        <f t="shared" si="0"/>
        <v>0.17199999999999999</v>
      </c>
      <c r="E3" s="73">
        <f t="shared" si="1"/>
        <v>0.17800000000000002</v>
      </c>
      <c r="F3" s="72">
        <f t="shared" si="2"/>
        <v>0.17356140350877197</v>
      </c>
      <c r="G3" s="72">
        <f t="shared" si="3"/>
        <v>0.19924561403508773</v>
      </c>
      <c r="I3" s="76"/>
      <c r="J3" s="71">
        <v>17.2</v>
      </c>
      <c r="K3" s="71">
        <v>17.8</v>
      </c>
    </row>
    <row r="4" spans="1:11" ht="13.5" customHeight="1" x14ac:dyDescent="0.25">
      <c r="A4" s="26"/>
      <c r="B4" s="75"/>
      <c r="C4" s="190">
        <v>22647</v>
      </c>
      <c r="D4" s="74">
        <f t="shared" si="0"/>
        <v>0.17</v>
      </c>
      <c r="E4" s="73">
        <f t="shared" si="1"/>
        <v>0.182</v>
      </c>
      <c r="F4" s="72">
        <f t="shared" si="2"/>
        <v>0.17356140350877197</v>
      </c>
      <c r="G4" s="72">
        <f t="shared" si="3"/>
        <v>0.19924561403508773</v>
      </c>
      <c r="I4" s="76"/>
      <c r="J4" s="71">
        <v>17</v>
      </c>
      <c r="K4" s="71">
        <v>18.2</v>
      </c>
    </row>
    <row r="5" spans="1:11" ht="13.5" customHeight="1" x14ac:dyDescent="0.25">
      <c r="A5" s="77" t="str">
        <f>HYPERLINK("https://www.whitehouse.gov/omb/budget/Historicals","https://obamawhitehouse.archives.gov/omb/budget/Historicals")</f>
        <v>https://obamawhitehouse.archives.gov/omb/budget/Historicals</v>
      </c>
      <c r="B5" s="75"/>
      <c r="C5" s="190">
        <v>23012</v>
      </c>
      <c r="D5" s="74">
        <f t="shared" si="0"/>
        <v>0.17199999999999999</v>
      </c>
      <c r="E5" s="73">
        <f t="shared" si="1"/>
        <v>0.18</v>
      </c>
      <c r="F5" s="72">
        <f t="shared" si="2"/>
        <v>0.17356140350877197</v>
      </c>
      <c r="G5" s="72">
        <f t="shared" si="3"/>
        <v>0.19924561403508773</v>
      </c>
      <c r="I5" s="76"/>
      <c r="J5" s="71">
        <v>17.2</v>
      </c>
      <c r="K5" s="71">
        <v>18</v>
      </c>
    </row>
    <row r="6" spans="1:11" ht="13.5" customHeight="1" x14ac:dyDescent="0.25">
      <c r="A6" s="26" t="s">
        <v>191</v>
      </c>
      <c r="B6" s="75"/>
      <c r="C6" s="190">
        <v>23377</v>
      </c>
      <c r="D6" s="74">
        <f t="shared" si="0"/>
        <v>0.17</v>
      </c>
      <c r="E6" s="73">
        <f t="shared" si="1"/>
        <v>0.17899999999999999</v>
      </c>
      <c r="F6" s="72">
        <f t="shared" si="2"/>
        <v>0.17356140350877197</v>
      </c>
      <c r="G6" s="72">
        <f t="shared" si="3"/>
        <v>0.19924561403508773</v>
      </c>
      <c r="I6" s="76"/>
      <c r="J6" s="71">
        <v>17</v>
      </c>
      <c r="K6" s="71">
        <v>17.899999999999999</v>
      </c>
    </row>
    <row r="7" spans="1:11" ht="13.5" customHeight="1" x14ac:dyDescent="0.25">
      <c r="A7" s="26"/>
      <c r="B7" s="75"/>
      <c r="C7" s="190">
        <v>23743</v>
      </c>
      <c r="D7" s="74">
        <f t="shared" si="0"/>
        <v>0.16399999999999998</v>
      </c>
      <c r="E7" s="73">
        <f t="shared" si="1"/>
        <v>0.16600000000000001</v>
      </c>
      <c r="F7" s="72">
        <f t="shared" si="2"/>
        <v>0.17356140350877197</v>
      </c>
      <c r="G7" s="72">
        <f t="shared" si="3"/>
        <v>0.19924561403508773</v>
      </c>
      <c r="I7" s="76"/>
      <c r="J7" s="71">
        <v>16.399999999999999</v>
      </c>
      <c r="K7" s="71">
        <v>16.600000000000001</v>
      </c>
    </row>
    <row r="8" spans="1:11" ht="13.5" customHeight="1" x14ac:dyDescent="0.25">
      <c r="A8" s="26"/>
      <c r="B8" s="75"/>
      <c r="C8" s="190">
        <v>24108</v>
      </c>
      <c r="D8" s="74">
        <f t="shared" si="0"/>
        <v>0.16699999999999998</v>
      </c>
      <c r="E8" s="73">
        <f t="shared" si="1"/>
        <v>0.17199999999999999</v>
      </c>
      <c r="F8" s="72">
        <f t="shared" si="2"/>
        <v>0.17356140350877197</v>
      </c>
      <c r="G8" s="72">
        <f t="shared" si="3"/>
        <v>0.19924561403508773</v>
      </c>
      <c r="I8" s="76"/>
      <c r="J8" s="71">
        <v>16.7</v>
      </c>
      <c r="K8" s="71">
        <v>17.2</v>
      </c>
    </row>
    <row r="9" spans="1:11" ht="13.5" customHeight="1" x14ac:dyDescent="0.25">
      <c r="A9" s="26"/>
      <c r="B9" s="75"/>
      <c r="C9" s="190">
        <v>24473</v>
      </c>
      <c r="D9" s="74">
        <f t="shared" si="0"/>
        <v>0.17800000000000002</v>
      </c>
      <c r="E9" s="73">
        <f t="shared" si="1"/>
        <v>0.188</v>
      </c>
      <c r="F9" s="72">
        <f t="shared" si="2"/>
        <v>0.17356140350877197</v>
      </c>
      <c r="G9" s="72">
        <f t="shared" si="3"/>
        <v>0.19924561403508773</v>
      </c>
      <c r="I9" s="76"/>
      <c r="J9" s="71">
        <v>17.8</v>
      </c>
      <c r="K9" s="71">
        <v>18.8</v>
      </c>
    </row>
    <row r="10" spans="1:11" ht="13.5" customHeight="1" x14ac:dyDescent="0.25">
      <c r="A10" s="26"/>
      <c r="B10" s="75"/>
      <c r="C10" s="190">
        <v>24838</v>
      </c>
      <c r="D10" s="74">
        <f t="shared" si="0"/>
        <v>0.17</v>
      </c>
      <c r="E10" s="73">
        <f t="shared" si="1"/>
        <v>0.19800000000000001</v>
      </c>
      <c r="F10" s="72">
        <f t="shared" si="2"/>
        <v>0.17356140350877197</v>
      </c>
      <c r="G10" s="72">
        <f t="shared" si="3"/>
        <v>0.19924561403508773</v>
      </c>
      <c r="I10" s="76"/>
      <c r="J10" s="71">
        <v>17</v>
      </c>
      <c r="K10" s="71">
        <v>19.8</v>
      </c>
    </row>
    <row r="11" spans="1:11" ht="13.5" customHeight="1" x14ac:dyDescent="0.25">
      <c r="A11" s="26"/>
      <c r="B11" s="75"/>
      <c r="C11" s="190">
        <v>25204</v>
      </c>
      <c r="D11" s="74">
        <f t="shared" si="0"/>
        <v>0.19</v>
      </c>
      <c r="E11" s="73">
        <f t="shared" si="1"/>
        <v>0.187</v>
      </c>
      <c r="F11" s="72">
        <f t="shared" si="2"/>
        <v>0.17356140350877197</v>
      </c>
      <c r="G11" s="72">
        <f t="shared" si="3"/>
        <v>0.19924561403508773</v>
      </c>
      <c r="I11" s="76"/>
      <c r="J11" s="71">
        <v>19</v>
      </c>
      <c r="K11" s="71">
        <v>18.7</v>
      </c>
    </row>
    <row r="12" spans="1:11" ht="13.5" customHeight="1" x14ac:dyDescent="0.25">
      <c r="A12" s="26"/>
      <c r="B12" s="75"/>
      <c r="C12" s="190">
        <v>25569</v>
      </c>
      <c r="D12" s="74">
        <f t="shared" si="0"/>
        <v>0.184</v>
      </c>
      <c r="E12" s="73">
        <f t="shared" si="1"/>
        <v>0.18600000000000003</v>
      </c>
      <c r="F12" s="72">
        <f t="shared" si="2"/>
        <v>0.17356140350877197</v>
      </c>
      <c r="G12" s="72">
        <f t="shared" si="3"/>
        <v>0.19924561403508773</v>
      </c>
      <c r="I12" s="76"/>
      <c r="J12" s="71">
        <v>18.399999999999999</v>
      </c>
      <c r="K12" s="71">
        <v>18.600000000000001</v>
      </c>
    </row>
    <row r="13" spans="1:11" ht="13.5" customHeight="1" x14ac:dyDescent="0.25">
      <c r="A13" s="26"/>
      <c r="B13" s="75"/>
      <c r="C13" s="190">
        <v>25934</v>
      </c>
      <c r="D13" s="74">
        <f t="shared" si="0"/>
        <v>0.16699999999999998</v>
      </c>
      <c r="E13" s="73">
        <f t="shared" si="1"/>
        <v>0.188</v>
      </c>
      <c r="F13" s="72">
        <f t="shared" si="2"/>
        <v>0.17356140350877197</v>
      </c>
      <c r="G13" s="72">
        <f t="shared" si="3"/>
        <v>0.19924561403508773</v>
      </c>
      <c r="I13" s="76"/>
      <c r="J13" s="71">
        <v>16.7</v>
      </c>
      <c r="K13" s="71">
        <v>18.8</v>
      </c>
    </row>
    <row r="14" spans="1:11" ht="13.5" customHeight="1" x14ac:dyDescent="0.25">
      <c r="A14" s="26"/>
      <c r="B14" s="75"/>
      <c r="C14" s="190">
        <v>26299</v>
      </c>
      <c r="D14" s="74">
        <f t="shared" si="0"/>
        <v>0.17</v>
      </c>
      <c r="E14" s="73">
        <f t="shared" si="1"/>
        <v>0.18899999999999997</v>
      </c>
      <c r="F14" s="72">
        <f t="shared" si="2"/>
        <v>0.17356140350877197</v>
      </c>
      <c r="G14" s="72">
        <f t="shared" si="3"/>
        <v>0.19924561403508773</v>
      </c>
      <c r="I14" s="76"/>
      <c r="J14" s="71">
        <v>17</v>
      </c>
      <c r="K14" s="71">
        <v>18.899999999999999</v>
      </c>
    </row>
    <row r="15" spans="1:11" ht="13.5" customHeight="1" x14ac:dyDescent="0.25">
      <c r="A15" s="26"/>
      <c r="B15" s="75"/>
      <c r="C15" s="190">
        <v>26665</v>
      </c>
      <c r="D15" s="74">
        <f t="shared" si="0"/>
        <v>0.17</v>
      </c>
      <c r="E15" s="73">
        <f t="shared" si="1"/>
        <v>0.18100000000000002</v>
      </c>
      <c r="F15" s="72">
        <f t="shared" si="2"/>
        <v>0.17356140350877197</v>
      </c>
      <c r="G15" s="72">
        <f t="shared" si="3"/>
        <v>0.19924561403508773</v>
      </c>
      <c r="I15" s="76"/>
      <c r="J15" s="71">
        <v>17</v>
      </c>
      <c r="K15" s="71">
        <v>18.100000000000001</v>
      </c>
    </row>
    <row r="16" spans="1:11" ht="13.5" customHeight="1" x14ac:dyDescent="0.25">
      <c r="A16" s="26"/>
      <c r="B16" s="75"/>
      <c r="C16" s="190">
        <v>27030</v>
      </c>
      <c r="D16" s="74">
        <f t="shared" si="0"/>
        <v>0.17699999999999999</v>
      </c>
      <c r="E16" s="73">
        <f t="shared" si="1"/>
        <v>0.18100000000000002</v>
      </c>
      <c r="F16" s="72">
        <f t="shared" si="2"/>
        <v>0.17356140350877197</v>
      </c>
      <c r="G16" s="72">
        <f t="shared" si="3"/>
        <v>0.19924561403508773</v>
      </c>
      <c r="I16" s="76"/>
      <c r="J16" s="71">
        <v>17.7</v>
      </c>
      <c r="K16" s="71">
        <v>18.100000000000001</v>
      </c>
    </row>
    <row r="17" spans="1:11" ht="13.5" customHeight="1" x14ac:dyDescent="0.25">
      <c r="A17" s="26"/>
      <c r="B17" s="75"/>
      <c r="C17" s="190">
        <v>27395</v>
      </c>
      <c r="D17" s="74">
        <f t="shared" si="0"/>
        <v>0.17300000000000001</v>
      </c>
      <c r="E17" s="73">
        <f t="shared" si="1"/>
        <v>0.20600000000000002</v>
      </c>
      <c r="F17" s="72">
        <f t="shared" si="2"/>
        <v>0.17356140350877197</v>
      </c>
      <c r="G17" s="72">
        <f t="shared" si="3"/>
        <v>0.19924561403508773</v>
      </c>
      <c r="I17" s="76"/>
      <c r="J17" s="71">
        <v>17.3</v>
      </c>
      <c r="K17" s="71">
        <v>20.6</v>
      </c>
    </row>
    <row r="18" spans="1:11" ht="13.5" customHeight="1" x14ac:dyDescent="0.25">
      <c r="A18" s="26"/>
      <c r="B18" s="75"/>
      <c r="C18" s="190">
        <v>27760</v>
      </c>
      <c r="D18" s="74">
        <f t="shared" si="0"/>
        <v>0.16600000000000001</v>
      </c>
      <c r="E18" s="73">
        <f t="shared" si="1"/>
        <v>0.20800000000000002</v>
      </c>
      <c r="F18" s="72">
        <f t="shared" si="2"/>
        <v>0.17356140350877197</v>
      </c>
      <c r="G18" s="72">
        <f t="shared" si="3"/>
        <v>0.19924561403508773</v>
      </c>
      <c r="I18" s="76"/>
      <c r="J18" s="71">
        <v>16.600000000000001</v>
      </c>
      <c r="K18" s="71">
        <v>20.8</v>
      </c>
    </row>
    <row r="19" spans="1:11" ht="13.5" customHeight="1" x14ac:dyDescent="0.25">
      <c r="A19" s="26"/>
      <c r="B19" s="75"/>
      <c r="C19" s="190">
        <v>28126</v>
      </c>
      <c r="D19" s="74">
        <f t="shared" si="0"/>
        <v>0.17499999999999999</v>
      </c>
      <c r="E19" s="73">
        <f t="shared" si="1"/>
        <v>0.20199999999999999</v>
      </c>
      <c r="F19" s="72">
        <f t="shared" si="2"/>
        <v>0.17356140350877197</v>
      </c>
      <c r="G19" s="72">
        <f t="shared" si="3"/>
        <v>0.19924561403508773</v>
      </c>
      <c r="I19" s="76"/>
      <c r="J19" s="71">
        <v>17.5</v>
      </c>
      <c r="K19" s="71">
        <v>20.2</v>
      </c>
    </row>
    <row r="20" spans="1:11" ht="13.5" customHeight="1" x14ac:dyDescent="0.25">
      <c r="A20" s="26"/>
      <c r="B20" s="75"/>
      <c r="C20" s="190">
        <v>28491</v>
      </c>
      <c r="D20" s="74">
        <f t="shared" si="0"/>
        <v>0.17499999999999999</v>
      </c>
      <c r="E20" s="73">
        <f t="shared" si="1"/>
        <v>0.20100000000000001</v>
      </c>
      <c r="F20" s="72">
        <f t="shared" si="2"/>
        <v>0.17356140350877197</v>
      </c>
      <c r="G20" s="72">
        <f t="shared" si="3"/>
        <v>0.19924561403508773</v>
      </c>
      <c r="I20" s="76"/>
      <c r="J20" s="71">
        <v>17.5</v>
      </c>
      <c r="K20" s="71">
        <v>20.100000000000001</v>
      </c>
    </row>
    <row r="21" spans="1:11" ht="13.5" customHeight="1" x14ac:dyDescent="0.25">
      <c r="A21" s="26"/>
      <c r="B21" s="75"/>
      <c r="C21" s="190">
        <v>28856</v>
      </c>
      <c r="D21" s="74">
        <f t="shared" si="0"/>
        <v>0.18</v>
      </c>
      <c r="E21" s="73">
        <f t="shared" si="1"/>
        <v>0.19600000000000001</v>
      </c>
      <c r="F21" s="72">
        <f t="shared" si="2"/>
        <v>0.17356140350877197</v>
      </c>
      <c r="G21" s="72">
        <f t="shared" si="3"/>
        <v>0.19924561403508773</v>
      </c>
      <c r="I21" s="76"/>
      <c r="J21" s="71">
        <v>18</v>
      </c>
      <c r="K21" s="71">
        <v>19.600000000000001</v>
      </c>
    </row>
    <row r="22" spans="1:11" ht="13.5" customHeight="1" x14ac:dyDescent="0.25">
      <c r="A22" s="26"/>
      <c r="B22" s="75"/>
      <c r="C22" s="190">
        <v>29221</v>
      </c>
      <c r="D22" s="74">
        <f t="shared" si="0"/>
        <v>0.185</v>
      </c>
      <c r="E22" s="73">
        <f t="shared" si="1"/>
        <v>0.21100000000000002</v>
      </c>
      <c r="F22" s="72">
        <f t="shared" si="2"/>
        <v>0.17356140350877197</v>
      </c>
      <c r="G22" s="72">
        <f t="shared" si="3"/>
        <v>0.19924561403508773</v>
      </c>
      <c r="I22" s="76"/>
      <c r="J22" s="71">
        <v>18.5</v>
      </c>
      <c r="K22" s="71">
        <v>21.1</v>
      </c>
    </row>
    <row r="23" spans="1:11" ht="13.5" customHeight="1" x14ac:dyDescent="0.25">
      <c r="A23" s="26"/>
      <c r="B23" s="75"/>
      <c r="C23" s="190">
        <v>29587</v>
      </c>
      <c r="D23" s="74">
        <f t="shared" si="0"/>
        <v>0.191</v>
      </c>
      <c r="E23" s="73">
        <f t="shared" si="1"/>
        <v>0.21600000000000003</v>
      </c>
      <c r="F23" s="72">
        <f t="shared" si="2"/>
        <v>0.17356140350877197</v>
      </c>
      <c r="G23" s="72">
        <f t="shared" si="3"/>
        <v>0.19924561403508773</v>
      </c>
      <c r="I23" s="76"/>
      <c r="J23" s="71">
        <v>19.100000000000001</v>
      </c>
      <c r="K23" s="71">
        <v>21.6</v>
      </c>
    </row>
    <row r="24" spans="1:11" ht="13.5" customHeight="1" x14ac:dyDescent="0.25">
      <c r="A24" s="26"/>
      <c r="B24" s="75"/>
      <c r="C24" s="190">
        <v>29952</v>
      </c>
      <c r="D24" s="74">
        <f t="shared" si="0"/>
        <v>0.18600000000000003</v>
      </c>
      <c r="E24" s="73">
        <f t="shared" si="1"/>
        <v>0.22500000000000001</v>
      </c>
      <c r="F24" s="72">
        <f t="shared" si="2"/>
        <v>0.17356140350877197</v>
      </c>
      <c r="G24" s="72">
        <f t="shared" si="3"/>
        <v>0.19924561403508773</v>
      </c>
      <c r="I24" s="76"/>
      <c r="J24" s="71">
        <v>18.600000000000001</v>
      </c>
      <c r="K24" s="71">
        <v>22.5</v>
      </c>
    </row>
    <row r="25" spans="1:11" ht="13.5" customHeight="1" x14ac:dyDescent="0.25">
      <c r="A25" s="26"/>
      <c r="B25" s="75"/>
      <c r="C25" s="190">
        <v>30317</v>
      </c>
      <c r="D25" s="74">
        <f t="shared" si="0"/>
        <v>0.17</v>
      </c>
      <c r="E25" s="73">
        <f t="shared" si="1"/>
        <v>0.22800000000000001</v>
      </c>
      <c r="F25" s="72">
        <f t="shared" si="2"/>
        <v>0.17356140350877197</v>
      </c>
      <c r="G25" s="72">
        <f t="shared" si="3"/>
        <v>0.19924561403508773</v>
      </c>
      <c r="I25" s="76"/>
      <c r="J25" s="71">
        <v>17</v>
      </c>
      <c r="K25" s="71">
        <v>22.8</v>
      </c>
    </row>
    <row r="26" spans="1:11" ht="13.5" customHeight="1" x14ac:dyDescent="0.25">
      <c r="A26" s="26"/>
      <c r="B26" s="75"/>
      <c r="C26" s="190">
        <v>30682</v>
      </c>
      <c r="D26" s="74">
        <f t="shared" si="0"/>
        <v>0.16899999999999998</v>
      </c>
      <c r="E26" s="73">
        <f t="shared" si="1"/>
        <v>0.215</v>
      </c>
      <c r="F26" s="72">
        <f t="shared" si="2"/>
        <v>0.17356140350877197</v>
      </c>
      <c r="G26" s="72">
        <f t="shared" si="3"/>
        <v>0.19924561403508773</v>
      </c>
      <c r="I26" s="76"/>
      <c r="J26" s="71">
        <v>16.899999999999999</v>
      </c>
      <c r="K26" s="71">
        <v>21.5</v>
      </c>
    </row>
    <row r="27" spans="1:11" ht="13.5" customHeight="1" x14ac:dyDescent="0.25">
      <c r="A27" s="26"/>
      <c r="B27" s="75"/>
      <c r="C27" s="190">
        <v>31048</v>
      </c>
      <c r="D27" s="74">
        <f t="shared" si="0"/>
        <v>0.17199999999999999</v>
      </c>
      <c r="E27" s="73">
        <f t="shared" si="1"/>
        <v>0.222</v>
      </c>
      <c r="F27" s="72">
        <f t="shared" si="2"/>
        <v>0.17356140350877197</v>
      </c>
      <c r="G27" s="72">
        <f t="shared" si="3"/>
        <v>0.19924561403508773</v>
      </c>
      <c r="I27" s="76"/>
      <c r="J27" s="71">
        <v>17.2</v>
      </c>
      <c r="K27" s="71">
        <v>22.2</v>
      </c>
    </row>
    <row r="28" spans="1:11" ht="13.5" customHeight="1" x14ac:dyDescent="0.25">
      <c r="A28" s="26"/>
      <c r="B28" s="75"/>
      <c r="C28" s="190">
        <v>31413</v>
      </c>
      <c r="D28" s="74">
        <f t="shared" si="0"/>
        <v>0.17</v>
      </c>
      <c r="E28" s="73">
        <f t="shared" si="1"/>
        <v>0.218</v>
      </c>
      <c r="F28" s="72">
        <f t="shared" si="2"/>
        <v>0.17356140350877197</v>
      </c>
      <c r="G28" s="72">
        <f t="shared" si="3"/>
        <v>0.19924561403508773</v>
      </c>
      <c r="I28" s="76"/>
      <c r="J28" s="71">
        <v>17</v>
      </c>
      <c r="K28" s="71">
        <v>21.8</v>
      </c>
    </row>
    <row r="29" spans="1:11" ht="13.5" customHeight="1" x14ac:dyDescent="0.25">
      <c r="A29" s="26"/>
      <c r="B29" s="75"/>
      <c r="C29" s="190">
        <v>31778</v>
      </c>
      <c r="D29" s="74">
        <f t="shared" si="0"/>
        <v>0.17899999999999999</v>
      </c>
      <c r="E29" s="73">
        <f t="shared" si="1"/>
        <v>0.21</v>
      </c>
      <c r="F29" s="72">
        <f t="shared" si="2"/>
        <v>0.17356140350877197</v>
      </c>
      <c r="G29" s="72">
        <f t="shared" si="3"/>
        <v>0.19924561403508773</v>
      </c>
      <c r="I29" s="76"/>
      <c r="J29" s="71">
        <v>17.899999999999999</v>
      </c>
      <c r="K29" s="71">
        <v>21</v>
      </c>
    </row>
    <row r="30" spans="1:11" ht="13.5" customHeight="1" x14ac:dyDescent="0.25">
      <c r="A30" s="26"/>
      <c r="B30" s="75"/>
      <c r="C30" s="190">
        <v>32143</v>
      </c>
      <c r="D30" s="74">
        <f t="shared" si="0"/>
        <v>0.17600000000000002</v>
      </c>
      <c r="E30" s="73">
        <f t="shared" si="1"/>
        <v>0.20600000000000002</v>
      </c>
      <c r="F30" s="72">
        <f t="shared" si="2"/>
        <v>0.17356140350877197</v>
      </c>
      <c r="G30" s="72">
        <f t="shared" si="3"/>
        <v>0.19924561403508773</v>
      </c>
      <c r="I30" s="76"/>
      <c r="J30" s="71">
        <v>17.600000000000001</v>
      </c>
      <c r="K30" s="71">
        <v>20.6</v>
      </c>
    </row>
    <row r="31" spans="1:11" ht="13.5" customHeight="1" x14ac:dyDescent="0.25">
      <c r="A31" s="26"/>
      <c r="B31" s="75"/>
      <c r="C31" s="190">
        <v>32509</v>
      </c>
      <c r="D31" s="74">
        <f t="shared" si="0"/>
        <v>0.17800000000000002</v>
      </c>
      <c r="E31" s="73">
        <f t="shared" si="1"/>
        <v>0.20499999999999999</v>
      </c>
      <c r="F31" s="72">
        <f t="shared" si="2"/>
        <v>0.17356140350877197</v>
      </c>
      <c r="G31" s="72">
        <f t="shared" si="3"/>
        <v>0.19924561403508773</v>
      </c>
      <c r="I31" s="76"/>
      <c r="J31" s="71">
        <v>17.8</v>
      </c>
      <c r="K31" s="71">
        <v>20.5</v>
      </c>
    </row>
    <row r="32" spans="1:11" ht="13.5" customHeight="1" x14ac:dyDescent="0.25">
      <c r="A32" s="26"/>
      <c r="B32" s="75"/>
      <c r="C32" s="190">
        <v>32874</v>
      </c>
      <c r="D32" s="74">
        <f t="shared" si="0"/>
        <v>0.17399999999999999</v>
      </c>
      <c r="E32" s="73">
        <f t="shared" si="1"/>
        <v>0.21199999999999999</v>
      </c>
      <c r="F32" s="72">
        <f t="shared" si="2"/>
        <v>0.17356140350877197</v>
      </c>
      <c r="G32" s="72">
        <f t="shared" si="3"/>
        <v>0.19924561403508773</v>
      </c>
      <c r="I32" s="76"/>
      <c r="J32" s="71">
        <v>17.399999999999999</v>
      </c>
      <c r="K32" s="71">
        <v>21.2</v>
      </c>
    </row>
    <row r="33" spans="1:11" ht="13.5" customHeight="1" x14ac:dyDescent="0.25">
      <c r="A33" s="26"/>
      <c r="B33" s="75"/>
      <c r="C33" s="190">
        <v>33239</v>
      </c>
      <c r="D33" s="74">
        <f t="shared" si="0"/>
        <v>0.17300000000000001</v>
      </c>
      <c r="E33" s="73">
        <f t="shared" si="1"/>
        <v>0.217</v>
      </c>
      <c r="F33" s="72">
        <f t="shared" si="2"/>
        <v>0.17356140350877197</v>
      </c>
      <c r="G33" s="72">
        <f t="shared" si="3"/>
        <v>0.19924561403508773</v>
      </c>
      <c r="I33" s="76"/>
      <c r="J33" s="71">
        <v>17.3</v>
      </c>
      <c r="K33" s="71">
        <v>21.7</v>
      </c>
    </row>
    <row r="34" spans="1:11" ht="13.5" customHeight="1" x14ac:dyDescent="0.25">
      <c r="A34" s="26"/>
      <c r="B34" s="75"/>
      <c r="C34" s="190">
        <v>33604</v>
      </c>
      <c r="D34" s="74">
        <f t="shared" ref="D34:D58" si="4">J34/100</f>
        <v>0.17</v>
      </c>
      <c r="E34" s="73">
        <f t="shared" ref="E34:E58" si="5">K34/100</f>
        <v>0.215</v>
      </c>
      <c r="F34" s="72">
        <f t="shared" ref="F34:F58" si="6">AVERAGE(D:D)</f>
        <v>0.17356140350877197</v>
      </c>
      <c r="G34" s="72">
        <f t="shared" ref="G34:G58" si="7">AVERAGE(E:E)</f>
        <v>0.19924561403508773</v>
      </c>
      <c r="I34" s="76"/>
      <c r="J34" s="71">
        <v>17</v>
      </c>
      <c r="K34" s="71">
        <v>21.5</v>
      </c>
    </row>
    <row r="35" spans="1:11" ht="13.5" customHeight="1" x14ac:dyDescent="0.25">
      <c r="A35" s="26"/>
      <c r="B35" s="75"/>
      <c r="C35" s="190">
        <v>33970</v>
      </c>
      <c r="D35" s="74">
        <f t="shared" si="4"/>
        <v>0.17</v>
      </c>
      <c r="E35" s="73">
        <f t="shared" si="5"/>
        <v>0.20699999999999999</v>
      </c>
      <c r="F35" s="72">
        <f t="shared" si="6"/>
        <v>0.17356140350877197</v>
      </c>
      <c r="G35" s="72">
        <f t="shared" si="7"/>
        <v>0.19924561403508773</v>
      </c>
      <c r="I35" s="76"/>
      <c r="J35" s="71">
        <v>17</v>
      </c>
      <c r="K35" s="71">
        <v>20.7</v>
      </c>
    </row>
    <row r="36" spans="1:11" ht="13.5" customHeight="1" x14ac:dyDescent="0.25">
      <c r="A36" s="26"/>
      <c r="B36" s="75"/>
      <c r="C36" s="190">
        <v>34335</v>
      </c>
      <c r="D36" s="74">
        <f t="shared" si="4"/>
        <v>0.17499999999999999</v>
      </c>
      <c r="E36" s="73">
        <f t="shared" si="5"/>
        <v>0.20300000000000001</v>
      </c>
      <c r="F36" s="72">
        <f t="shared" si="6"/>
        <v>0.17356140350877197</v>
      </c>
      <c r="G36" s="72">
        <f t="shared" si="7"/>
        <v>0.19924561403508773</v>
      </c>
      <c r="I36" s="76"/>
      <c r="J36" s="71">
        <v>17.5</v>
      </c>
      <c r="K36" s="71">
        <v>20.3</v>
      </c>
    </row>
    <row r="37" spans="1:11" ht="13.5" customHeight="1" x14ac:dyDescent="0.25">
      <c r="A37" s="26"/>
      <c r="B37" s="75"/>
      <c r="C37" s="190">
        <v>34700</v>
      </c>
      <c r="D37" s="74">
        <f t="shared" si="4"/>
        <v>0.17800000000000002</v>
      </c>
      <c r="E37" s="73">
        <f t="shared" si="5"/>
        <v>0.2</v>
      </c>
      <c r="F37" s="72">
        <f t="shared" si="6"/>
        <v>0.17356140350877197</v>
      </c>
      <c r="G37" s="72">
        <f t="shared" si="7"/>
        <v>0.19924561403508773</v>
      </c>
      <c r="I37" s="76"/>
      <c r="J37" s="71">
        <v>17.8</v>
      </c>
      <c r="K37" s="71">
        <v>20</v>
      </c>
    </row>
    <row r="38" spans="1:11" ht="13.5" customHeight="1" x14ac:dyDescent="0.25">
      <c r="A38" s="26"/>
      <c r="B38" s="75"/>
      <c r="C38" s="190">
        <v>35065</v>
      </c>
      <c r="D38" s="74">
        <f t="shared" si="4"/>
        <v>0.182</v>
      </c>
      <c r="E38" s="73">
        <f t="shared" si="5"/>
        <v>0.19600000000000001</v>
      </c>
      <c r="F38" s="72">
        <f t="shared" si="6"/>
        <v>0.17356140350877197</v>
      </c>
      <c r="G38" s="72">
        <f t="shared" si="7"/>
        <v>0.19924561403508773</v>
      </c>
      <c r="I38" s="76"/>
      <c r="J38" s="71">
        <v>18.2</v>
      </c>
      <c r="K38" s="71">
        <v>19.600000000000001</v>
      </c>
    </row>
    <row r="39" spans="1:11" ht="13.5" customHeight="1" x14ac:dyDescent="0.25">
      <c r="A39" s="26"/>
      <c r="B39" s="75"/>
      <c r="C39" s="190">
        <v>35431</v>
      </c>
      <c r="D39" s="74">
        <f t="shared" si="4"/>
        <v>0.18600000000000003</v>
      </c>
      <c r="E39" s="73">
        <f t="shared" si="5"/>
        <v>0.18899999999999997</v>
      </c>
      <c r="F39" s="72">
        <f t="shared" si="6"/>
        <v>0.17356140350877197</v>
      </c>
      <c r="G39" s="72">
        <f t="shared" si="7"/>
        <v>0.19924561403508773</v>
      </c>
      <c r="I39" s="76"/>
      <c r="J39" s="71">
        <v>18.600000000000001</v>
      </c>
      <c r="K39" s="71">
        <v>18.899999999999999</v>
      </c>
    </row>
    <row r="40" spans="1:11" ht="13.5" customHeight="1" x14ac:dyDescent="0.25">
      <c r="A40" s="26"/>
      <c r="B40" s="75"/>
      <c r="C40" s="190">
        <v>35796</v>
      </c>
      <c r="D40" s="74">
        <f t="shared" si="4"/>
        <v>0.192</v>
      </c>
      <c r="E40" s="73">
        <f t="shared" si="5"/>
        <v>0.185</v>
      </c>
      <c r="F40" s="72">
        <f t="shared" si="6"/>
        <v>0.17356140350877197</v>
      </c>
      <c r="G40" s="72">
        <f t="shared" si="7"/>
        <v>0.19924561403508773</v>
      </c>
      <c r="I40" s="76"/>
      <c r="J40" s="71">
        <v>19.2</v>
      </c>
      <c r="K40" s="71">
        <v>18.5</v>
      </c>
    </row>
    <row r="41" spans="1:11" ht="13.5" customHeight="1" x14ac:dyDescent="0.25">
      <c r="A41" s="26"/>
      <c r="B41" s="75"/>
      <c r="C41" s="190">
        <v>36161</v>
      </c>
      <c r="D41" s="74">
        <f t="shared" si="4"/>
        <v>0.192</v>
      </c>
      <c r="E41" s="73">
        <f t="shared" si="5"/>
        <v>0.17899999999999999</v>
      </c>
      <c r="F41" s="72">
        <f t="shared" si="6"/>
        <v>0.17356140350877197</v>
      </c>
      <c r="G41" s="72">
        <f t="shared" si="7"/>
        <v>0.19924561403508773</v>
      </c>
      <c r="I41" s="76"/>
      <c r="J41" s="71">
        <v>19.2</v>
      </c>
      <c r="K41" s="71">
        <v>17.899999999999999</v>
      </c>
    </row>
    <row r="42" spans="1:11" ht="13.5" customHeight="1" x14ac:dyDescent="0.25">
      <c r="A42" s="26"/>
      <c r="B42" s="75"/>
      <c r="C42" s="190">
        <v>36526</v>
      </c>
      <c r="D42" s="74">
        <f t="shared" si="4"/>
        <v>0.2</v>
      </c>
      <c r="E42" s="73">
        <f t="shared" si="5"/>
        <v>0.17600000000000002</v>
      </c>
      <c r="F42" s="72">
        <f t="shared" si="6"/>
        <v>0.17356140350877197</v>
      </c>
      <c r="G42" s="72">
        <f t="shared" si="7"/>
        <v>0.19924561403508773</v>
      </c>
      <c r="I42" s="76"/>
      <c r="J42" s="71">
        <v>20</v>
      </c>
      <c r="K42" s="71">
        <v>17.600000000000001</v>
      </c>
    </row>
    <row r="43" spans="1:11" ht="13.5" customHeight="1" x14ac:dyDescent="0.25">
      <c r="A43" s="26"/>
      <c r="B43" s="75"/>
      <c r="C43" s="190">
        <v>36892</v>
      </c>
      <c r="D43" s="74">
        <f t="shared" si="4"/>
        <v>0.188</v>
      </c>
      <c r="E43" s="73">
        <f t="shared" si="5"/>
        <v>0.17600000000000002</v>
      </c>
      <c r="F43" s="72">
        <f t="shared" si="6"/>
        <v>0.17356140350877197</v>
      </c>
      <c r="G43" s="72">
        <f t="shared" si="7"/>
        <v>0.19924561403508773</v>
      </c>
      <c r="I43" s="76"/>
      <c r="J43" s="71">
        <v>18.8</v>
      </c>
      <c r="K43" s="71">
        <v>17.600000000000001</v>
      </c>
    </row>
    <row r="44" spans="1:11" ht="13.5" customHeight="1" x14ac:dyDescent="0.25">
      <c r="A44" s="26"/>
      <c r="B44" s="75"/>
      <c r="C44" s="190">
        <v>37257</v>
      </c>
      <c r="D44" s="74">
        <f t="shared" si="4"/>
        <v>0.17</v>
      </c>
      <c r="E44" s="73">
        <f t="shared" si="5"/>
        <v>0.185</v>
      </c>
      <c r="F44" s="72">
        <f t="shared" si="6"/>
        <v>0.17356140350877197</v>
      </c>
      <c r="G44" s="72">
        <f t="shared" si="7"/>
        <v>0.19924561403508773</v>
      </c>
      <c r="I44" s="76"/>
      <c r="J44" s="71">
        <v>17</v>
      </c>
      <c r="K44" s="71">
        <v>18.5</v>
      </c>
    </row>
    <row r="45" spans="1:11" ht="13.5" customHeight="1" x14ac:dyDescent="0.25">
      <c r="A45" s="26"/>
      <c r="B45" s="75"/>
      <c r="C45" s="190">
        <v>37622</v>
      </c>
      <c r="D45" s="74">
        <f t="shared" si="4"/>
        <v>0.157</v>
      </c>
      <c r="E45" s="73">
        <f t="shared" si="5"/>
        <v>0.191</v>
      </c>
      <c r="F45" s="72">
        <f t="shared" si="6"/>
        <v>0.17356140350877197</v>
      </c>
      <c r="G45" s="72">
        <f t="shared" si="7"/>
        <v>0.19924561403508773</v>
      </c>
      <c r="I45" s="76"/>
      <c r="J45" s="71">
        <v>15.7</v>
      </c>
      <c r="K45" s="71">
        <v>19.100000000000001</v>
      </c>
    </row>
    <row r="46" spans="1:11" ht="13.5" customHeight="1" x14ac:dyDescent="0.25">
      <c r="A46" s="26"/>
      <c r="B46" s="75"/>
      <c r="C46" s="190">
        <v>37987</v>
      </c>
      <c r="D46" s="74">
        <f t="shared" si="4"/>
        <v>0.156</v>
      </c>
      <c r="E46" s="73">
        <f t="shared" si="5"/>
        <v>0.19</v>
      </c>
      <c r="F46" s="72">
        <f t="shared" si="6"/>
        <v>0.17356140350877197</v>
      </c>
      <c r="G46" s="72">
        <f t="shared" si="7"/>
        <v>0.19924561403508773</v>
      </c>
      <c r="I46" s="76"/>
      <c r="J46" s="71">
        <v>15.6</v>
      </c>
      <c r="K46" s="71">
        <v>19</v>
      </c>
    </row>
    <row r="47" spans="1:11" ht="13.5" customHeight="1" x14ac:dyDescent="0.25">
      <c r="A47" s="26"/>
      <c r="B47" s="75"/>
      <c r="C47" s="190">
        <v>38353</v>
      </c>
      <c r="D47" s="74">
        <f t="shared" si="4"/>
        <v>0.16699999999999998</v>
      </c>
      <c r="E47" s="73">
        <f t="shared" si="5"/>
        <v>0.192</v>
      </c>
      <c r="F47" s="72">
        <f t="shared" si="6"/>
        <v>0.17356140350877197</v>
      </c>
      <c r="G47" s="72">
        <f t="shared" si="7"/>
        <v>0.19924561403508773</v>
      </c>
      <c r="I47" s="76"/>
      <c r="J47" s="71">
        <v>16.7</v>
      </c>
      <c r="K47" s="71">
        <v>19.2</v>
      </c>
    </row>
    <row r="48" spans="1:11" ht="13.5" customHeight="1" x14ac:dyDescent="0.25">
      <c r="A48" s="26"/>
      <c r="B48" s="75"/>
      <c r="C48" s="190">
        <v>38718</v>
      </c>
      <c r="D48" s="74">
        <f t="shared" si="4"/>
        <v>0.17600000000000002</v>
      </c>
      <c r="E48" s="73">
        <f t="shared" si="5"/>
        <v>0.19399999999999998</v>
      </c>
      <c r="F48" s="72">
        <f t="shared" si="6"/>
        <v>0.17356140350877197</v>
      </c>
      <c r="G48" s="72">
        <f t="shared" si="7"/>
        <v>0.19924561403508773</v>
      </c>
      <c r="I48" s="76"/>
      <c r="J48" s="71">
        <v>17.600000000000001</v>
      </c>
      <c r="K48" s="71">
        <v>19.399999999999999</v>
      </c>
    </row>
    <row r="49" spans="1:13" ht="13.5" customHeight="1" x14ac:dyDescent="0.25">
      <c r="A49" s="26"/>
      <c r="B49" s="75"/>
      <c r="C49" s="190">
        <v>39083</v>
      </c>
      <c r="D49" s="74">
        <f t="shared" si="4"/>
        <v>0.17899999999999999</v>
      </c>
      <c r="E49" s="73">
        <f t="shared" si="5"/>
        <v>0.191</v>
      </c>
      <c r="F49" s="72">
        <f t="shared" si="6"/>
        <v>0.17356140350877197</v>
      </c>
      <c r="G49" s="72">
        <f t="shared" si="7"/>
        <v>0.19924561403508773</v>
      </c>
      <c r="I49" s="76"/>
      <c r="J49" s="71">
        <v>17.899999999999999</v>
      </c>
      <c r="K49" s="71">
        <v>19.100000000000001</v>
      </c>
    </row>
    <row r="50" spans="1:13" ht="13.5" customHeight="1" x14ac:dyDescent="0.25">
      <c r="A50" s="26"/>
      <c r="B50" s="75"/>
      <c r="C50" s="190">
        <v>39448</v>
      </c>
      <c r="D50" s="74">
        <f t="shared" si="4"/>
        <v>0.17100000000000001</v>
      </c>
      <c r="E50" s="73">
        <f t="shared" si="5"/>
        <v>0.20199999999999999</v>
      </c>
      <c r="F50" s="72">
        <f t="shared" si="6"/>
        <v>0.17356140350877197</v>
      </c>
      <c r="G50" s="72">
        <f t="shared" si="7"/>
        <v>0.19924561403508773</v>
      </c>
      <c r="I50" s="76"/>
      <c r="J50" s="71">
        <v>17.100000000000001</v>
      </c>
      <c r="K50" s="71">
        <v>20.2</v>
      </c>
    </row>
    <row r="51" spans="1:13" ht="13.5" customHeight="1" x14ac:dyDescent="0.25">
      <c r="A51" s="26"/>
      <c r="B51" s="75"/>
      <c r="C51" s="190">
        <v>39814</v>
      </c>
      <c r="D51" s="74">
        <f t="shared" si="4"/>
        <v>0.14599999999999999</v>
      </c>
      <c r="E51" s="73">
        <f t="shared" si="5"/>
        <v>0.24399999999999999</v>
      </c>
      <c r="F51" s="72">
        <f t="shared" si="6"/>
        <v>0.17356140350877197</v>
      </c>
      <c r="G51" s="72">
        <f t="shared" si="7"/>
        <v>0.19924561403508773</v>
      </c>
      <c r="I51" s="76"/>
      <c r="J51" s="71">
        <v>14.6</v>
      </c>
      <c r="K51" s="71">
        <v>24.4</v>
      </c>
    </row>
    <row r="52" spans="1:13" ht="13.5" customHeight="1" x14ac:dyDescent="0.25">
      <c r="A52" s="26"/>
      <c r="B52" s="75"/>
      <c r="C52" s="190">
        <v>40179</v>
      </c>
      <c r="D52" s="74">
        <f t="shared" si="4"/>
        <v>0.14599999999999999</v>
      </c>
      <c r="E52" s="73">
        <f t="shared" si="5"/>
        <v>0.23399999999999999</v>
      </c>
      <c r="F52" s="72">
        <f t="shared" si="6"/>
        <v>0.17356140350877197</v>
      </c>
      <c r="G52" s="72">
        <f t="shared" si="7"/>
        <v>0.19924561403508773</v>
      </c>
      <c r="I52" s="76"/>
      <c r="J52" s="71">
        <v>14.6</v>
      </c>
      <c r="K52" s="71">
        <v>23.4</v>
      </c>
    </row>
    <row r="53" spans="1:13" ht="13.5" customHeight="1" x14ac:dyDescent="0.25">
      <c r="A53" s="26"/>
      <c r="B53" s="75"/>
      <c r="C53" s="190">
        <v>40544</v>
      </c>
      <c r="D53" s="74">
        <f t="shared" si="4"/>
        <v>0.15</v>
      </c>
      <c r="E53" s="73">
        <f t="shared" si="5"/>
        <v>0.23399999999999999</v>
      </c>
      <c r="F53" s="72">
        <f t="shared" si="6"/>
        <v>0.17356140350877197</v>
      </c>
      <c r="G53" s="72">
        <f t="shared" si="7"/>
        <v>0.19924561403508773</v>
      </c>
      <c r="I53" s="76"/>
      <c r="J53" s="71">
        <v>15</v>
      </c>
      <c r="K53" s="71">
        <v>23.4</v>
      </c>
    </row>
    <row r="54" spans="1:13" ht="13.5" customHeight="1" x14ac:dyDescent="0.25">
      <c r="A54" s="26"/>
      <c r="B54" s="75"/>
      <c r="C54" s="190">
        <v>40909</v>
      </c>
      <c r="D54" s="74">
        <f t="shared" si="4"/>
        <v>0.153</v>
      </c>
      <c r="E54" s="73">
        <f t="shared" si="5"/>
        <v>0.221</v>
      </c>
      <c r="F54" s="72">
        <f t="shared" si="6"/>
        <v>0.17356140350877197</v>
      </c>
      <c r="G54" s="72">
        <f t="shared" si="7"/>
        <v>0.19924561403508773</v>
      </c>
      <c r="I54" s="76"/>
      <c r="J54" s="71">
        <v>15.3</v>
      </c>
      <c r="K54" s="71">
        <v>22.1</v>
      </c>
    </row>
    <row r="55" spans="1:13" ht="13.5" customHeight="1" x14ac:dyDescent="0.25">
      <c r="A55" s="26"/>
      <c r="B55" s="75"/>
      <c r="C55" s="190">
        <v>41275</v>
      </c>
      <c r="D55" s="74">
        <f t="shared" si="4"/>
        <v>0.16800000000000001</v>
      </c>
      <c r="E55" s="73">
        <f t="shared" si="5"/>
        <v>0.20899999999999999</v>
      </c>
      <c r="F55" s="72">
        <f t="shared" si="6"/>
        <v>0.17356140350877197</v>
      </c>
      <c r="G55" s="72">
        <f t="shared" si="7"/>
        <v>0.19924561403508773</v>
      </c>
      <c r="I55" s="76"/>
      <c r="J55" s="71">
        <v>16.8</v>
      </c>
      <c r="K55" s="71">
        <v>20.9</v>
      </c>
    </row>
    <row r="56" spans="1:13" ht="13.5" customHeight="1" x14ac:dyDescent="0.25">
      <c r="A56" s="26"/>
      <c r="B56" s="75"/>
      <c r="C56" s="190">
        <v>41640</v>
      </c>
      <c r="D56" s="74">
        <f t="shared" si="4"/>
        <v>0.17499999999999999</v>
      </c>
      <c r="E56" s="73">
        <f t="shared" si="5"/>
        <v>0.20399999999999999</v>
      </c>
      <c r="F56" s="72">
        <f t="shared" si="6"/>
        <v>0.17356140350877197</v>
      </c>
      <c r="G56" s="72">
        <f t="shared" si="7"/>
        <v>0.19924561403508773</v>
      </c>
      <c r="I56" s="76"/>
      <c r="J56" s="71">
        <v>17.5</v>
      </c>
      <c r="K56" s="71">
        <v>20.399999999999999</v>
      </c>
    </row>
    <row r="57" spans="1:13" ht="13.5" customHeight="1" x14ac:dyDescent="0.25">
      <c r="A57" s="26"/>
      <c r="B57" s="75"/>
      <c r="C57" s="190">
        <v>42005</v>
      </c>
      <c r="D57" s="74">
        <f t="shared" si="4"/>
        <v>0.182</v>
      </c>
      <c r="E57" s="73">
        <f t="shared" si="5"/>
        <v>0.20600000000000002</v>
      </c>
      <c r="F57" s="72">
        <f t="shared" si="6"/>
        <v>0.17356140350877197</v>
      </c>
      <c r="G57" s="72">
        <f t="shared" si="7"/>
        <v>0.19924561403508773</v>
      </c>
      <c r="I57" s="76"/>
      <c r="J57" s="71">
        <v>18.2</v>
      </c>
      <c r="K57" s="71">
        <v>20.6</v>
      </c>
    </row>
    <row r="58" spans="1:13" ht="13.5" customHeight="1" x14ac:dyDescent="0.25">
      <c r="A58" s="26"/>
      <c r="B58" s="75"/>
      <c r="C58" s="190">
        <v>42370</v>
      </c>
      <c r="D58" s="74">
        <f t="shared" si="4"/>
        <v>0.17800000000000002</v>
      </c>
      <c r="E58" s="73">
        <f t="shared" si="5"/>
        <v>0.20899999999999999</v>
      </c>
      <c r="F58" s="72">
        <f t="shared" si="6"/>
        <v>0.17356140350877197</v>
      </c>
      <c r="G58" s="72">
        <f t="shared" si="7"/>
        <v>0.19924561403508773</v>
      </c>
      <c r="I58" s="68"/>
      <c r="J58" s="71">
        <v>17.8</v>
      </c>
      <c r="K58" s="71">
        <v>20.9</v>
      </c>
    </row>
    <row r="59" spans="1:13" ht="13.5" customHeight="1" x14ac:dyDescent="0.25">
      <c r="A59" s="26"/>
      <c r="C59" s="24"/>
      <c r="D59" s="26"/>
      <c r="E59" s="26"/>
      <c r="F59" s="26"/>
      <c r="G59" s="26"/>
      <c r="I59" s="68"/>
      <c r="J59" s="26"/>
      <c r="K59" s="26"/>
    </row>
    <row r="60" spans="1:13" ht="13.5" customHeight="1" x14ac:dyDescent="0.25">
      <c r="A60" s="26"/>
      <c r="C60" s="24"/>
      <c r="D60" s="26"/>
      <c r="E60" s="26"/>
      <c r="F60" s="26"/>
      <c r="G60" s="26"/>
      <c r="I60" s="68"/>
      <c r="J60" s="26"/>
      <c r="K60" s="26"/>
      <c r="M60" s="70"/>
    </row>
    <row r="61" spans="1:13" ht="13.5" customHeight="1" x14ac:dyDescent="0.25">
      <c r="A61" s="26"/>
      <c r="C61" s="24"/>
      <c r="D61" s="26"/>
      <c r="E61" s="26"/>
      <c r="F61" s="26"/>
      <c r="G61" s="26"/>
      <c r="I61" s="68"/>
      <c r="J61" s="26"/>
      <c r="K61" s="26"/>
      <c r="M61" s="70"/>
    </row>
    <row r="62" spans="1:13" ht="13.5" customHeight="1" x14ac:dyDescent="0.25">
      <c r="A62" s="26"/>
      <c r="C62" s="24"/>
      <c r="D62" s="26"/>
      <c r="E62" s="26"/>
      <c r="F62" s="26"/>
      <c r="G62" s="26"/>
      <c r="I62" s="68"/>
      <c r="J62" s="26"/>
      <c r="K62" s="26"/>
      <c r="M62" s="70"/>
    </row>
    <row r="63" spans="1:13" ht="13.5" customHeight="1" x14ac:dyDescent="0.25">
      <c r="A63" s="26"/>
      <c r="C63" s="24"/>
      <c r="D63" s="26"/>
      <c r="E63" s="26"/>
      <c r="F63" s="26"/>
      <c r="G63" s="26"/>
      <c r="I63" s="68"/>
      <c r="J63" s="26"/>
      <c r="K63" s="26"/>
      <c r="M63" s="70"/>
    </row>
    <row r="64" spans="1:13" ht="13.5" customHeight="1" x14ac:dyDescent="0.25">
      <c r="A64" s="26"/>
      <c r="C64" s="26"/>
      <c r="D64" s="26"/>
      <c r="E64" s="26"/>
      <c r="F64" s="26"/>
      <c r="G64" s="26"/>
      <c r="I64" s="68"/>
      <c r="J64" s="26"/>
      <c r="K64" s="26"/>
      <c r="M64" s="69"/>
    </row>
    <row r="65" spans="1:11" ht="13.5" customHeight="1" x14ac:dyDescent="0.25">
      <c r="A65" s="26"/>
      <c r="C65" s="26"/>
      <c r="D65" s="26"/>
      <c r="E65" s="26"/>
      <c r="F65" s="26"/>
      <c r="G65" s="26"/>
      <c r="I65" s="68"/>
      <c r="J65" s="26"/>
      <c r="K65" s="26"/>
    </row>
    <row r="66" spans="1:11" ht="13.5" customHeight="1" x14ac:dyDescent="0.25">
      <c r="A66" s="26"/>
      <c r="C66" s="26"/>
      <c r="D66" s="26"/>
      <c r="E66" s="26"/>
      <c r="F66" s="26"/>
      <c r="G66" s="26"/>
      <c r="I66" s="68"/>
      <c r="J66" s="26"/>
      <c r="K66" s="26"/>
    </row>
    <row r="67" spans="1:11" ht="13.5" customHeight="1" x14ac:dyDescent="0.25">
      <c r="A67" s="26"/>
      <c r="C67" s="26"/>
      <c r="D67" s="26"/>
      <c r="E67" s="26"/>
      <c r="F67" s="26"/>
      <c r="G67" s="26"/>
      <c r="I67" s="68"/>
      <c r="J67" s="26"/>
      <c r="K67" s="26"/>
    </row>
    <row r="68" spans="1:11" ht="13.5" customHeight="1" x14ac:dyDescent="0.25">
      <c r="A68" s="26"/>
      <c r="C68" s="26"/>
      <c r="D68" s="26"/>
      <c r="E68" s="26"/>
      <c r="F68" s="26"/>
      <c r="G68" s="26"/>
      <c r="I68" s="68"/>
      <c r="J68" s="26"/>
      <c r="K68" s="26"/>
    </row>
    <row r="69" spans="1:11" ht="13.5" customHeight="1" x14ac:dyDescent="0.25">
      <c r="A69" s="26"/>
      <c r="C69" s="26"/>
      <c r="D69" s="26"/>
      <c r="E69" s="26"/>
      <c r="F69" s="26"/>
      <c r="G69" s="26"/>
      <c r="I69" s="68"/>
      <c r="J69" s="26"/>
      <c r="K69" s="26"/>
    </row>
    <row r="70" spans="1:11" ht="13.5" customHeight="1" x14ac:dyDescent="0.25">
      <c r="A70" s="26"/>
      <c r="C70" s="26"/>
      <c r="D70" s="26"/>
      <c r="E70" s="26"/>
      <c r="F70" s="26"/>
      <c r="G70" s="26"/>
      <c r="I70" s="68"/>
      <c r="J70" s="26"/>
      <c r="K70" s="26"/>
    </row>
    <row r="71" spans="1:11" ht="13.5" customHeight="1" x14ac:dyDescent="0.25">
      <c r="A71" s="26"/>
      <c r="C71" s="26"/>
      <c r="D71" s="26"/>
      <c r="E71" s="26"/>
      <c r="F71" s="26"/>
      <c r="G71" s="26"/>
      <c r="I71" s="68"/>
      <c r="J71" s="26"/>
      <c r="K71" s="26"/>
    </row>
    <row r="72" spans="1:11" ht="13.5" customHeight="1" x14ac:dyDescent="0.25">
      <c r="A72" s="26"/>
      <c r="C72" s="26"/>
      <c r="D72" s="26"/>
      <c r="E72" s="26"/>
      <c r="F72" s="26"/>
      <c r="G72" s="26"/>
      <c r="I72" s="68"/>
      <c r="J72" s="26"/>
      <c r="K72" s="26"/>
    </row>
    <row r="73" spans="1:11" ht="13.5" customHeight="1" x14ac:dyDescent="0.25">
      <c r="A73" s="26"/>
      <c r="C73" s="26"/>
      <c r="D73" s="26"/>
      <c r="E73" s="26"/>
      <c r="F73" s="26"/>
      <c r="G73" s="26"/>
      <c r="I73" s="68"/>
      <c r="J73" s="26"/>
      <c r="K73" s="26"/>
    </row>
    <row r="74" spans="1:11" ht="13.5" customHeight="1" x14ac:dyDescent="0.25">
      <c r="A74" s="26"/>
      <c r="C74" s="26"/>
      <c r="D74" s="26"/>
      <c r="E74" s="26"/>
      <c r="F74" s="26"/>
      <c r="G74" s="26"/>
      <c r="I74" s="68"/>
      <c r="J74" s="26"/>
      <c r="K74" s="26"/>
    </row>
    <row r="75" spans="1:11" ht="13.5" customHeight="1" x14ac:dyDescent="0.25">
      <c r="A75" s="26"/>
      <c r="C75" s="26"/>
      <c r="D75" s="26"/>
      <c r="E75" s="26"/>
      <c r="F75" s="26"/>
      <c r="G75" s="26"/>
      <c r="I75" s="68"/>
      <c r="J75" s="26"/>
      <c r="K75" s="26"/>
    </row>
    <row r="76" spans="1:11" ht="13.5" customHeight="1" x14ac:dyDescent="0.25">
      <c r="A76" s="26"/>
      <c r="C76" s="26"/>
      <c r="D76" s="26"/>
      <c r="E76" s="26"/>
      <c r="F76" s="26"/>
      <c r="G76" s="26"/>
      <c r="I76" s="68"/>
      <c r="J76" s="26"/>
      <c r="K76" s="26"/>
    </row>
    <row r="77" spans="1:11" ht="13.5" customHeight="1" x14ac:dyDescent="0.25">
      <c r="A77" s="26"/>
      <c r="C77" s="26"/>
      <c r="D77" s="26"/>
      <c r="E77" s="26"/>
      <c r="F77" s="26"/>
      <c r="G77" s="26"/>
      <c r="I77" s="68"/>
      <c r="J77" s="26"/>
      <c r="K77" s="26"/>
    </row>
    <row r="78" spans="1:11" ht="13.5" customHeight="1" x14ac:dyDescent="0.25">
      <c r="A78" s="26"/>
      <c r="C78" s="26"/>
      <c r="D78" s="26"/>
      <c r="E78" s="26"/>
      <c r="F78" s="26"/>
      <c r="G78" s="26"/>
      <c r="I78" s="68"/>
      <c r="J78" s="26"/>
      <c r="K78" s="26"/>
    </row>
    <row r="79" spans="1:11" ht="13.5" customHeight="1" x14ac:dyDescent="0.25">
      <c r="A79" s="26"/>
      <c r="C79" s="26"/>
      <c r="D79" s="26"/>
      <c r="E79" s="26"/>
      <c r="F79" s="26"/>
      <c r="G79" s="26"/>
      <c r="I79" s="68"/>
      <c r="J79" s="26"/>
      <c r="K79" s="26"/>
    </row>
    <row r="80" spans="1:11" ht="13.5" customHeight="1" x14ac:dyDescent="0.25">
      <c r="A80" s="26"/>
      <c r="C80" s="26"/>
      <c r="D80" s="26"/>
      <c r="E80" s="26"/>
      <c r="F80" s="26"/>
      <c r="G80" s="26"/>
      <c r="I80" s="68"/>
      <c r="J80" s="26"/>
      <c r="K80" s="26"/>
    </row>
    <row r="81" spans="1:11" ht="13.5" customHeight="1" x14ac:dyDescent="0.25">
      <c r="A81" s="26"/>
      <c r="C81" s="26"/>
      <c r="D81" s="26"/>
      <c r="E81" s="26"/>
      <c r="F81" s="26"/>
      <c r="G81" s="26"/>
      <c r="I81" s="68"/>
      <c r="J81" s="26"/>
      <c r="K81" s="26"/>
    </row>
    <row r="82" spans="1:11" ht="13.5" customHeight="1" x14ac:dyDescent="0.25">
      <c r="A82" s="26"/>
      <c r="C82" s="26"/>
      <c r="D82" s="26"/>
      <c r="E82" s="26"/>
      <c r="F82" s="26"/>
      <c r="G82" s="26"/>
      <c r="I82" s="68"/>
      <c r="J82" s="26"/>
      <c r="K82" s="26"/>
    </row>
    <row r="83" spans="1:11" ht="13.5" customHeight="1" x14ac:dyDescent="0.25">
      <c r="A83" s="26"/>
      <c r="C83" s="26"/>
      <c r="D83" s="26"/>
      <c r="E83" s="26"/>
      <c r="F83" s="26"/>
      <c r="G83" s="26"/>
      <c r="I83" s="68"/>
      <c r="J83" s="26"/>
      <c r="K83" s="26"/>
    </row>
    <row r="84" spans="1:11" ht="13.5" customHeight="1" x14ac:dyDescent="0.25">
      <c r="A84" s="26"/>
      <c r="C84" s="26"/>
      <c r="D84" s="26"/>
      <c r="E84" s="26"/>
      <c r="F84" s="26"/>
      <c r="G84" s="26"/>
      <c r="I84" s="68"/>
      <c r="J84" s="26"/>
      <c r="K84" s="26"/>
    </row>
    <row r="85" spans="1:11" ht="13.5" customHeight="1" x14ac:dyDescent="0.25">
      <c r="A85" s="26"/>
      <c r="C85" s="26"/>
      <c r="D85" s="26"/>
      <c r="E85" s="26"/>
      <c r="F85" s="26"/>
      <c r="G85" s="26"/>
      <c r="I85" s="68"/>
      <c r="J85" s="26"/>
      <c r="K85" s="26"/>
    </row>
    <row r="86" spans="1:11" ht="13.5" customHeight="1" x14ac:dyDescent="0.25">
      <c r="A86" s="26"/>
      <c r="C86" s="26"/>
      <c r="D86" s="26"/>
      <c r="E86" s="26"/>
      <c r="F86" s="26"/>
      <c r="G86" s="26"/>
      <c r="I86" s="68"/>
      <c r="J86" s="26"/>
      <c r="K86" s="26"/>
    </row>
    <row r="87" spans="1:11" ht="13.5" customHeight="1" x14ac:dyDescent="0.25">
      <c r="A87" s="26"/>
      <c r="C87" s="26"/>
      <c r="D87" s="26"/>
      <c r="E87" s="26"/>
      <c r="F87" s="26"/>
      <c r="G87" s="26"/>
      <c r="I87" s="68"/>
      <c r="J87" s="26"/>
      <c r="K87" s="26"/>
    </row>
    <row r="88" spans="1:11" ht="13.5" customHeight="1" x14ac:dyDescent="0.25">
      <c r="A88" s="26"/>
      <c r="C88" s="26"/>
      <c r="D88" s="26"/>
      <c r="E88" s="26"/>
      <c r="F88" s="26"/>
      <c r="G88" s="26"/>
      <c r="I88" s="68"/>
      <c r="J88" s="26"/>
      <c r="K88" s="26"/>
    </row>
    <row r="89" spans="1:11" ht="13.5" customHeight="1" x14ac:dyDescent="0.25">
      <c r="A89" s="26"/>
      <c r="C89" s="26"/>
      <c r="D89" s="26"/>
      <c r="E89" s="26"/>
      <c r="F89" s="26"/>
      <c r="G89" s="26"/>
      <c r="I89" s="68"/>
      <c r="J89" s="26"/>
      <c r="K89" s="26"/>
    </row>
    <row r="90" spans="1:11" ht="13.5" customHeight="1" x14ac:dyDescent="0.25">
      <c r="A90" s="26"/>
      <c r="C90" s="26"/>
      <c r="D90" s="26"/>
      <c r="E90" s="26"/>
      <c r="F90" s="26"/>
      <c r="G90" s="26"/>
      <c r="I90" s="68"/>
      <c r="J90" s="26"/>
      <c r="K90" s="26"/>
    </row>
    <row r="91" spans="1:11" ht="13.5" customHeight="1" x14ac:dyDescent="0.25">
      <c r="A91" s="26"/>
      <c r="C91" s="26"/>
      <c r="D91" s="26"/>
      <c r="E91" s="26"/>
      <c r="F91" s="26"/>
      <c r="G91" s="26"/>
      <c r="I91" s="68"/>
      <c r="J91" s="26"/>
      <c r="K91" s="26"/>
    </row>
    <row r="92" spans="1:11" ht="13.5" customHeight="1" x14ac:dyDescent="0.25">
      <c r="A92" s="26"/>
      <c r="C92" s="26"/>
      <c r="D92" s="26"/>
      <c r="E92" s="26"/>
      <c r="F92" s="26"/>
      <c r="G92" s="26"/>
      <c r="I92" s="68"/>
      <c r="J92" s="26"/>
      <c r="K92" s="26"/>
    </row>
    <row r="93" spans="1:11" ht="13.5" customHeight="1" x14ac:dyDescent="0.25">
      <c r="A93" s="26"/>
      <c r="C93" s="26"/>
      <c r="D93" s="26"/>
      <c r="E93" s="26"/>
      <c r="F93" s="26"/>
      <c r="G93" s="26"/>
      <c r="I93" s="68"/>
      <c r="J93" s="26"/>
      <c r="K93" s="26"/>
    </row>
    <row r="94" spans="1:11" ht="13.5" customHeight="1" x14ac:dyDescent="0.25">
      <c r="A94" s="26"/>
      <c r="C94" s="26"/>
      <c r="D94" s="26"/>
      <c r="E94" s="26"/>
      <c r="F94" s="26"/>
      <c r="G94" s="26"/>
      <c r="I94" s="68"/>
      <c r="J94" s="26"/>
      <c r="K94" s="26"/>
    </row>
    <row r="95" spans="1:11" ht="13.5" customHeight="1" x14ac:dyDescent="0.25">
      <c r="A95" s="26"/>
      <c r="C95" s="26"/>
      <c r="D95" s="26"/>
      <c r="E95" s="26"/>
      <c r="F95" s="26"/>
      <c r="G95" s="26"/>
      <c r="I95" s="68"/>
      <c r="J95" s="26"/>
      <c r="K95" s="26"/>
    </row>
    <row r="96" spans="1:11" ht="13.5" customHeight="1" x14ac:dyDescent="0.25">
      <c r="A96" s="26"/>
      <c r="C96" s="26"/>
      <c r="D96" s="26"/>
      <c r="E96" s="26"/>
      <c r="F96" s="26"/>
      <c r="G96" s="26"/>
      <c r="I96" s="68"/>
      <c r="J96" s="26"/>
      <c r="K96" s="26"/>
    </row>
    <row r="97" spans="1:11" ht="13.5" customHeight="1" x14ac:dyDescent="0.25">
      <c r="A97" s="26"/>
      <c r="C97" s="26"/>
      <c r="D97" s="26"/>
      <c r="E97" s="26"/>
      <c r="F97" s="26"/>
      <c r="G97" s="26"/>
      <c r="I97" s="68"/>
      <c r="J97" s="26"/>
      <c r="K97" s="26"/>
    </row>
    <row r="98" spans="1:11" ht="13.5" customHeight="1" x14ac:dyDescent="0.25">
      <c r="A98" s="26"/>
      <c r="C98" s="26"/>
      <c r="D98" s="26"/>
      <c r="E98" s="26"/>
      <c r="F98" s="26"/>
      <c r="G98" s="26"/>
      <c r="I98" s="68"/>
      <c r="J98" s="26"/>
      <c r="K98" s="26"/>
    </row>
    <row r="99" spans="1:11" ht="13.5" customHeight="1" x14ac:dyDescent="0.25">
      <c r="A99" s="26"/>
      <c r="C99" s="26"/>
      <c r="D99" s="26"/>
      <c r="E99" s="26"/>
      <c r="F99" s="26"/>
      <c r="G99" s="26"/>
      <c r="I99" s="68"/>
      <c r="J99" s="26"/>
      <c r="K99" s="26"/>
    </row>
    <row r="100" spans="1:11" ht="13.5" customHeight="1" x14ac:dyDescent="0.25">
      <c r="A100" s="26"/>
      <c r="C100" s="26"/>
      <c r="D100" s="26"/>
      <c r="E100" s="26"/>
      <c r="F100" s="26"/>
      <c r="G100" s="26"/>
      <c r="I100" s="68"/>
      <c r="J100" s="26"/>
      <c r="K100" s="26"/>
    </row>
    <row r="101" spans="1:11" ht="13.5" customHeight="1" x14ac:dyDescent="0.25">
      <c r="A101" s="26"/>
      <c r="C101" s="26"/>
      <c r="D101" s="26"/>
      <c r="E101" s="26"/>
      <c r="F101" s="26"/>
      <c r="G101" s="26"/>
      <c r="I101" s="68"/>
      <c r="J101" s="26"/>
      <c r="K101" s="26"/>
    </row>
    <row r="102" spans="1:11" ht="13.5" customHeight="1" x14ac:dyDescent="0.25">
      <c r="A102" s="26"/>
      <c r="C102" s="26"/>
      <c r="D102" s="26"/>
      <c r="E102" s="26"/>
      <c r="F102" s="26"/>
      <c r="G102" s="26"/>
      <c r="I102" s="68"/>
      <c r="J102" s="26"/>
      <c r="K102" s="26"/>
    </row>
    <row r="103" spans="1:11" ht="13.5" customHeight="1" x14ac:dyDescent="0.25">
      <c r="A103" s="26"/>
      <c r="C103" s="26"/>
      <c r="D103" s="26"/>
      <c r="E103" s="26"/>
      <c r="F103" s="26"/>
      <c r="G103" s="26"/>
      <c r="I103" s="68"/>
      <c r="J103" s="26"/>
      <c r="K103" s="26"/>
    </row>
    <row r="104" spans="1:11" ht="13.5" customHeight="1" x14ac:dyDescent="0.25">
      <c r="A104" s="26"/>
      <c r="C104" s="26"/>
      <c r="D104" s="26"/>
      <c r="E104" s="26"/>
      <c r="F104" s="26"/>
      <c r="G104" s="26"/>
      <c r="I104" s="68"/>
      <c r="J104" s="26"/>
      <c r="K104" s="26"/>
    </row>
    <row r="105" spans="1:11" ht="13.5" customHeight="1" x14ac:dyDescent="0.25">
      <c r="A105" s="26"/>
      <c r="C105" s="26"/>
      <c r="D105" s="26"/>
      <c r="E105" s="26"/>
      <c r="F105" s="26"/>
      <c r="G105" s="26"/>
      <c r="I105" s="68"/>
      <c r="J105" s="26"/>
      <c r="K105" s="26"/>
    </row>
    <row r="106" spans="1:11" ht="13.5" customHeight="1" x14ac:dyDescent="0.25">
      <c r="A106" s="26"/>
      <c r="C106" s="26"/>
      <c r="D106" s="26"/>
      <c r="E106" s="26"/>
      <c r="F106" s="26"/>
      <c r="G106" s="26"/>
      <c r="I106" s="68"/>
      <c r="J106" s="26"/>
      <c r="K106" s="26"/>
    </row>
    <row r="107" spans="1:11" ht="13.5" customHeight="1" x14ac:dyDescent="0.25">
      <c r="A107" s="26"/>
      <c r="C107" s="26"/>
      <c r="D107" s="26"/>
      <c r="E107" s="26"/>
      <c r="F107" s="26"/>
      <c r="G107" s="26"/>
      <c r="I107" s="68"/>
      <c r="J107" s="26"/>
      <c r="K107" s="26"/>
    </row>
    <row r="108" spans="1:11" ht="13.5" customHeight="1" x14ac:dyDescent="0.25">
      <c r="A108" s="26"/>
      <c r="C108" s="26"/>
      <c r="D108" s="26"/>
      <c r="E108" s="26"/>
      <c r="F108" s="26"/>
      <c r="G108" s="26"/>
      <c r="I108" s="68"/>
      <c r="J108" s="26"/>
      <c r="K108" s="26"/>
    </row>
    <row r="109" spans="1:11" ht="13.5" customHeight="1" x14ac:dyDescent="0.25">
      <c r="A109" s="26"/>
      <c r="C109" s="26"/>
      <c r="D109" s="26"/>
      <c r="E109" s="26"/>
      <c r="F109" s="26"/>
      <c r="G109" s="26"/>
      <c r="I109" s="68"/>
      <c r="J109" s="26"/>
      <c r="K109" s="26"/>
    </row>
    <row r="110" spans="1:11" ht="13.5" customHeight="1" x14ac:dyDescent="0.25">
      <c r="A110" s="26"/>
      <c r="C110" s="26"/>
      <c r="D110" s="26"/>
      <c r="E110" s="26"/>
      <c r="F110" s="26"/>
      <c r="G110" s="26"/>
      <c r="I110" s="68"/>
      <c r="J110" s="26"/>
      <c r="K110" s="26"/>
    </row>
    <row r="111" spans="1:11" ht="13.5" customHeight="1" x14ac:dyDescent="0.25">
      <c r="A111" s="26"/>
      <c r="C111" s="26"/>
      <c r="D111" s="26"/>
      <c r="E111" s="26"/>
      <c r="F111" s="26"/>
      <c r="G111" s="26"/>
      <c r="I111" s="68"/>
      <c r="J111" s="26"/>
      <c r="K111" s="26"/>
    </row>
    <row r="112" spans="1:11" ht="13.5" customHeight="1" x14ac:dyDescent="0.25">
      <c r="A112" s="26"/>
      <c r="C112" s="26"/>
      <c r="D112" s="26"/>
      <c r="E112" s="26"/>
      <c r="F112" s="26"/>
      <c r="G112" s="26"/>
      <c r="I112" s="68"/>
      <c r="J112" s="26"/>
      <c r="K112" s="26"/>
    </row>
    <row r="113" spans="1:11" ht="13.5" customHeight="1" x14ac:dyDescent="0.25">
      <c r="A113" s="26"/>
      <c r="C113" s="26"/>
      <c r="D113" s="26"/>
      <c r="E113" s="26"/>
      <c r="F113" s="26"/>
      <c r="G113" s="26"/>
      <c r="I113" s="68"/>
      <c r="J113" s="26"/>
      <c r="K113" s="26"/>
    </row>
    <row r="114" spans="1:11" ht="13.5" customHeight="1" x14ac:dyDescent="0.25">
      <c r="A114" s="26"/>
      <c r="C114" s="26"/>
      <c r="D114" s="26"/>
      <c r="E114" s="26"/>
      <c r="F114" s="26"/>
      <c r="G114" s="26"/>
      <c r="I114" s="68"/>
      <c r="J114" s="26"/>
      <c r="K114" s="26"/>
    </row>
    <row r="115" spans="1:11" ht="13.5" customHeight="1" x14ac:dyDescent="0.25">
      <c r="A115" s="26"/>
      <c r="C115" s="26"/>
      <c r="D115" s="26"/>
      <c r="E115" s="26"/>
      <c r="F115" s="26"/>
      <c r="G115" s="26"/>
      <c r="I115" s="68"/>
      <c r="J115" s="26"/>
      <c r="K115" s="26"/>
    </row>
    <row r="116" spans="1:11" ht="13.5" customHeight="1" x14ac:dyDescent="0.25">
      <c r="A116" s="26"/>
      <c r="C116" s="26"/>
      <c r="D116" s="26"/>
      <c r="E116" s="26"/>
      <c r="F116" s="26"/>
      <c r="G116" s="26"/>
      <c r="I116" s="68"/>
      <c r="J116" s="26"/>
      <c r="K116" s="26"/>
    </row>
    <row r="117" spans="1:11" ht="13.5" customHeight="1" x14ac:dyDescent="0.25">
      <c r="A117" s="26"/>
      <c r="C117" s="26"/>
      <c r="D117" s="26"/>
      <c r="E117" s="26"/>
      <c r="F117" s="26"/>
      <c r="G117" s="26"/>
      <c r="I117" s="68"/>
      <c r="J117" s="26"/>
      <c r="K117" s="26"/>
    </row>
    <row r="118" spans="1:11" ht="13.5" customHeight="1" x14ac:dyDescent="0.25">
      <c r="A118" s="26"/>
      <c r="C118" s="26"/>
      <c r="D118" s="26"/>
      <c r="E118" s="26"/>
      <c r="F118" s="26"/>
      <c r="G118" s="26"/>
      <c r="I118" s="68"/>
      <c r="J118" s="26"/>
      <c r="K118" s="26"/>
    </row>
    <row r="119" spans="1:11" ht="13.5" customHeight="1" x14ac:dyDescent="0.25">
      <c r="A119" s="26"/>
      <c r="C119" s="26"/>
      <c r="D119" s="26"/>
      <c r="E119" s="26"/>
      <c r="F119" s="26"/>
      <c r="G119" s="26"/>
      <c r="I119" s="68"/>
      <c r="J119" s="26"/>
      <c r="K119" s="26"/>
    </row>
    <row r="120" spans="1:11" ht="13.5" customHeight="1" x14ac:dyDescent="0.25">
      <c r="A120" s="26"/>
      <c r="C120" s="26"/>
      <c r="D120" s="26"/>
      <c r="E120" s="26"/>
      <c r="F120" s="26"/>
      <c r="G120" s="26"/>
      <c r="I120" s="68"/>
      <c r="J120" s="26"/>
      <c r="K120" s="26"/>
    </row>
    <row r="121" spans="1:11" ht="13.5" customHeight="1" x14ac:dyDescent="0.25">
      <c r="A121" s="26"/>
      <c r="C121" s="26"/>
      <c r="D121" s="26"/>
      <c r="E121" s="26"/>
      <c r="F121" s="26"/>
      <c r="G121" s="26"/>
      <c r="I121" s="68"/>
      <c r="J121" s="26"/>
      <c r="K121" s="26"/>
    </row>
    <row r="122" spans="1:11" ht="13.5" customHeight="1" x14ac:dyDescent="0.25">
      <c r="A122" s="26"/>
      <c r="C122" s="26"/>
      <c r="D122" s="26"/>
      <c r="E122" s="26"/>
      <c r="F122" s="26"/>
      <c r="G122" s="26"/>
      <c r="I122" s="68"/>
      <c r="J122" s="26"/>
      <c r="K122" s="26"/>
    </row>
    <row r="123" spans="1:11" ht="13.5" customHeight="1" x14ac:dyDescent="0.25">
      <c r="A123" s="26"/>
      <c r="C123" s="26"/>
      <c r="D123" s="26"/>
      <c r="E123" s="26"/>
      <c r="F123" s="26"/>
      <c r="G123" s="26"/>
      <c r="I123" s="68"/>
      <c r="J123" s="26"/>
      <c r="K123" s="26"/>
    </row>
    <row r="124" spans="1:11" ht="13.5" customHeight="1" x14ac:dyDescent="0.25">
      <c r="A124" s="26"/>
      <c r="C124" s="26"/>
      <c r="D124" s="26"/>
      <c r="E124" s="26"/>
      <c r="F124" s="26"/>
      <c r="G124" s="26"/>
      <c r="I124" s="68"/>
      <c r="J124" s="26"/>
      <c r="K124" s="26"/>
    </row>
    <row r="125" spans="1:11" ht="13.5" customHeight="1" x14ac:dyDescent="0.25">
      <c r="A125" s="26"/>
      <c r="C125" s="26"/>
      <c r="D125" s="26"/>
      <c r="E125" s="26"/>
      <c r="F125" s="26"/>
      <c r="G125" s="26"/>
      <c r="I125" s="68"/>
      <c r="J125" s="26"/>
      <c r="K125" s="26"/>
    </row>
    <row r="126" spans="1:11" ht="13.5" customHeight="1" x14ac:dyDescent="0.25">
      <c r="A126" s="26"/>
      <c r="C126" s="26"/>
      <c r="D126" s="26"/>
      <c r="E126" s="26"/>
      <c r="F126" s="26"/>
      <c r="G126" s="26"/>
      <c r="I126" s="68"/>
      <c r="J126" s="26"/>
      <c r="K126" s="26"/>
    </row>
    <row r="127" spans="1:11" ht="13.5" customHeight="1" x14ac:dyDescent="0.25">
      <c r="A127" s="26"/>
      <c r="C127" s="26"/>
      <c r="D127" s="26"/>
      <c r="E127" s="26"/>
      <c r="F127" s="26"/>
      <c r="G127" s="26"/>
      <c r="I127" s="68"/>
      <c r="J127" s="26"/>
      <c r="K127" s="26"/>
    </row>
    <row r="128" spans="1:11" ht="13.5" customHeight="1" x14ac:dyDescent="0.25">
      <c r="A128" s="26"/>
      <c r="C128" s="26"/>
      <c r="D128" s="26"/>
      <c r="E128" s="26"/>
      <c r="F128" s="26"/>
      <c r="G128" s="26"/>
      <c r="I128" s="68"/>
      <c r="J128" s="26"/>
      <c r="K128" s="26"/>
    </row>
    <row r="129" spans="1:11" ht="13.5" customHeight="1" x14ac:dyDescent="0.25">
      <c r="A129" s="26"/>
      <c r="C129" s="26"/>
      <c r="D129" s="26"/>
      <c r="E129" s="26"/>
      <c r="F129" s="26"/>
      <c r="G129" s="26"/>
      <c r="I129" s="68"/>
      <c r="J129" s="26"/>
      <c r="K129" s="26"/>
    </row>
    <row r="130" spans="1:11" ht="13.5" customHeight="1" x14ac:dyDescent="0.25">
      <c r="A130" s="26"/>
      <c r="C130" s="26"/>
      <c r="D130" s="26"/>
      <c r="E130" s="26"/>
      <c r="F130" s="26"/>
      <c r="G130" s="26"/>
      <c r="I130" s="68"/>
      <c r="J130" s="26"/>
      <c r="K130" s="26"/>
    </row>
    <row r="131" spans="1:11" ht="13.5" customHeight="1" x14ac:dyDescent="0.25">
      <c r="A131" s="26"/>
      <c r="C131" s="26"/>
      <c r="D131" s="26"/>
      <c r="E131" s="26"/>
      <c r="F131" s="26"/>
      <c r="G131" s="26"/>
      <c r="I131" s="68"/>
      <c r="J131" s="26"/>
      <c r="K131" s="26"/>
    </row>
    <row r="132" spans="1:11" ht="13.5" customHeight="1" x14ac:dyDescent="0.25">
      <c r="A132" s="26"/>
      <c r="C132" s="26"/>
      <c r="D132" s="26"/>
      <c r="E132" s="26"/>
      <c r="F132" s="26"/>
      <c r="G132" s="26"/>
      <c r="I132" s="68"/>
      <c r="J132" s="26"/>
      <c r="K132" s="26"/>
    </row>
    <row r="133" spans="1:11" ht="13.5" customHeight="1" x14ac:dyDescent="0.25">
      <c r="A133" s="26"/>
      <c r="C133" s="26"/>
      <c r="D133" s="26"/>
      <c r="E133" s="26"/>
      <c r="F133" s="26"/>
      <c r="G133" s="26"/>
      <c r="I133" s="68"/>
      <c r="J133" s="26"/>
      <c r="K133" s="26"/>
    </row>
    <row r="134" spans="1:11" ht="13.5" customHeight="1" x14ac:dyDescent="0.25">
      <c r="A134" s="26"/>
      <c r="C134" s="26"/>
      <c r="D134" s="26"/>
      <c r="E134" s="26"/>
      <c r="F134" s="26"/>
      <c r="G134" s="26"/>
      <c r="I134" s="68"/>
      <c r="J134" s="26"/>
      <c r="K134" s="26"/>
    </row>
    <row r="135" spans="1:11" ht="13.5" customHeight="1" x14ac:dyDescent="0.25">
      <c r="A135" s="26"/>
      <c r="C135" s="26"/>
      <c r="D135" s="26"/>
      <c r="E135" s="26"/>
      <c r="F135" s="26"/>
      <c r="G135" s="26"/>
      <c r="I135" s="68"/>
      <c r="J135" s="26"/>
      <c r="K135" s="26"/>
    </row>
    <row r="136" spans="1:11" ht="13.5" customHeight="1" x14ac:dyDescent="0.25">
      <c r="A136" s="26"/>
      <c r="C136" s="26"/>
      <c r="D136" s="26"/>
      <c r="E136" s="26"/>
      <c r="F136" s="26"/>
      <c r="G136" s="26"/>
      <c r="I136" s="68"/>
      <c r="J136" s="26"/>
      <c r="K136" s="26"/>
    </row>
    <row r="137" spans="1:11" ht="13.5" customHeight="1" x14ac:dyDescent="0.25">
      <c r="A137" s="26"/>
      <c r="C137" s="26"/>
      <c r="D137" s="26"/>
      <c r="E137" s="26"/>
      <c r="F137" s="26"/>
      <c r="G137" s="26"/>
      <c r="I137" s="68"/>
      <c r="J137" s="26"/>
      <c r="K137" s="26"/>
    </row>
    <row r="138" spans="1:11" ht="13.5" customHeight="1" x14ac:dyDescent="0.25">
      <c r="A138" s="26"/>
      <c r="C138" s="26"/>
      <c r="D138" s="26"/>
      <c r="E138" s="26"/>
      <c r="F138" s="26"/>
      <c r="G138" s="26"/>
      <c r="I138" s="68"/>
      <c r="J138" s="26"/>
      <c r="K138" s="26"/>
    </row>
    <row r="139" spans="1:11" ht="13.5" customHeight="1" x14ac:dyDescent="0.25">
      <c r="A139" s="26"/>
      <c r="C139" s="26"/>
      <c r="D139" s="26"/>
      <c r="E139" s="26"/>
      <c r="F139" s="26"/>
      <c r="G139" s="26"/>
      <c r="I139" s="68"/>
      <c r="J139" s="26"/>
      <c r="K139" s="26"/>
    </row>
    <row r="140" spans="1:11" ht="13.5" customHeight="1" x14ac:dyDescent="0.25">
      <c r="A140" s="26"/>
      <c r="C140" s="26"/>
      <c r="D140" s="26"/>
      <c r="E140" s="26"/>
      <c r="F140" s="26"/>
      <c r="G140" s="26"/>
      <c r="I140" s="68"/>
      <c r="J140" s="26"/>
      <c r="K140" s="26"/>
    </row>
    <row r="141" spans="1:11" ht="13.5" customHeight="1" x14ac:dyDescent="0.25">
      <c r="A141" s="26"/>
      <c r="C141" s="26"/>
      <c r="D141" s="26"/>
      <c r="E141" s="26"/>
      <c r="F141" s="26"/>
      <c r="G141" s="26"/>
      <c r="I141" s="68"/>
      <c r="J141" s="26"/>
      <c r="K141" s="26"/>
    </row>
    <row r="142" spans="1:11" ht="13.5" customHeight="1" x14ac:dyDescent="0.25">
      <c r="A142" s="26"/>
      <c r="C142" s="26"/>
      <c r="D142" s="26"/>
      <c r="E142" s="26"/>
      <c r="F142" s="26"/>
      <c r="G142" s="26"/>
      <c r="I142" s="68"/>
      <c r="J142" s="26"/>
      <c r="K142" s="26"/>
    </row>
    <row r="143" spans="1:11" ht="13.5" customHeight="1" x14ac:dyDescent="0.25">
      <c r="A143" s="26"/>
      <c r="C143" s="26"/>
      <c r="D143" s="26"/>
      <c r="E143" s="26"/>
      <c r="F143" s="26"/>
      <c r="G143" s="26"/>
      <c r="I143" s="68"/>
      <c r="J143" s="26"/>
      <c r="K143" s="26"/>
    </row>
    <row r="144" spans="1:11" ht="13.5" customHeight="1" x14ac:dyDescent="0.25">
      <c r="A144" s="26"/>
      <c r="C144" s="26"/>
      <c r="D144" s="26"/>
      <c r="E144" s="26"/>
      <c r="F144" s="26"/>
      <c r="G144" s="26"/>
      <c r="I144" s="68"/>
      <c r="J144" s="26"/>
      <c r="K144" s="26"/>
    </row>
    <row r="145" spans="1:11" ht="13.5" customHeight="1" x14ac:dyDescent="0.25">
      <c r="A145" s="26"/>
      <c r="C145" s="26"/>
      <c r="D145" s="26"/>
      <c r="E145" s="26"/>
      <c r="F145" s="26"/>
      <c r="G145" s="26"/>
      <c r="I145" s="68"/>
      <c r="J145" s="26"/>
      <c r="K145" s="26"/>
    </row>
    <row r="146" spans="1:11" ht="13.5" customHeight="1" x14ac:dyDescent="0.25">
      <c r="A146" s="26"/>
      <c r="C146" s="26"/>
      <c r="D146" s="26"/>
      <c r="E146" s="26"/>
      <c r="F146" s="26"/>
      <c r="G146" s="26"/>
      <c r="I146" s="68"/>
      <c r="J146" s="26"/>
      <c r="K146" s="26"/>
    </row>
    <row r="147" spans="1:11" ht="13.5" customHeight="1" x14ac:dyDescent="0.25">
      <c r="A147" s="26"/>
      <c r="C147" s="26"/>
      <c r="D147" s="26"/>
      <c r="E147" s="26"/>
      <c r="F147" s="26"/>
      <c r="G147" s="26"/>
      <c r="I147" s="68"/>
      <c r="J147" s="26"/>
      <c r="K147" s="26"/>
    </row>
    <row r="148" spans="1:11" ht="13.5" customHeight="1" x14ac:dyDescent="0.25">
      <c r="A148" s="26"/>
      <c r="C148" s="26"/>
      <c r="D148" s="26"/>
      <c r="E148" s="26"/>
      <c r="F148" s="26"/>
      <c r="G148" s="26"/>
      <c r="I148" s="68"/>
      <c r="J148" s="26"/>
      <c r="K148" s="26"/>
    </row>
    <row r="149" spans="1:11" ht="13.5" customHeight="1" x14ac:dyDescent="0.25">
      <c r="A149" s="26"/>
      <c r="C149" s="26"/>
      <c r="D149" s="26"/>
      <c r="E149" s="26"/>
      <c r="F149" s="26"/>
      <c r="G149" s="26"/>
      <c r="I149" s="68"/>
      <c r="J149" s="26"/>
      <c r="K149" s="26"/>
    </row>
    <row r="150" spans="1:11" ht="13.5" customHeight="1" x14ac:dyDescent="0.25">
      <c r="A150" s="26"/>
      <c r="C150" s="26"/>
      <c r="D150" s="26"/>
      <c r="E150" s="26"/>
      <c r="F150" s="26"/>
      <c r="G150" s="26"/>
      <c r="I150" s="68"/>
      <c r="J150" s="26"/>
      <c r="K150" s="26"/>
    </row>
    <row r="151" spans="1:11" ht="13.5" customHeight="1" x14ac:dyDescent="0.25">
      <c r="A151" s="26"/>
      <c r="C151" s="26"/>
      <c r="D151" s="26"/>
      <c r="E151" s="26"/>
      <c r="F151" s="26"/>
      <c r="G151" s="26"/>
      <c r="I151" s="68"/>
      <c r="J151" s="26"/>
      <c r="K151" s="26"/>
    </row>
    <row r="152" spans="1:11" ht="13.5" customHeight="1" x14ac:dyDescent="0.25">
      <c r="A152" s="26"/>
      <c r="C152" s="26"/>
      <c r="D152" s="26"/>
      <c r="E152" s="26"/>
      <c r="F152" s="26"/>
      <c r="G152" s="26"/>
      <c r="I152" s="68"/>
      <c r="J152" s="26"/>
      <c r="K152" s="26"/>
    </row>
    <row r="153" spans="1:11" ht="13.5" customHeight="1" x14ac:dyDescent="0.25">
      <c r="A153" s="26"/>
      <c r="C153" s="26"/>
      <c r="D153" s="26"/>
      <c r="E153" s="26"/>
      <c r="F153" s="26"/>
      <c r="G153" s="26"/>
      <c r="I153" s="68"/>
      <c r="J153" s="26"/>
      <c r="K153" s="26"/>
    </row>
    <row r="154" spans="1:11" ht="13.5" customHeight="1" x14ac:dyDescent="0.25">
      <c r="A154" s="26"/>
      <c r="C154" s="26"/>
      <c r="D154" s="26"/>
      <c r="E154" s="26"/>
      <c r="F154" s="26"/>
      <c r="G154" s="26"/>
      <c r="I154" s="68"/>
      <c r="J154" s="26"/>
      <c r="K154" s="26"/>
    </row>
    <row r="155" spans="1:11" ht="13.5" customHeight="1" x14ac:dyDescent="0.25">
      <c r="A155" s="26"/>
      <c r="C155" s="26"/>
      <c r="D155" s="26"/>
      <c r="E155" s="26"/>
      <c r="F155" s="26"/>
      <c r="G155" s="26"/>
      <c r="I155" s="68"/>
      <c r="J155" s="26"/>
      <c r="K155" s="26"/>
    </row>
    <row r="156" spans="1:11" ht="13.5" customHeight="1" x14ac:dyDescent="0.25">
      <c r="A156" s="26"/>
      <c r="C156" s="26"/>
      <c r="D156" s="26"/>
      <c r="E156" s="26"/>
      <c r="F156" s="26"/>
      <c r="G156" s="26"/>
      <c r="I156" s="68"/>
      <c r="J156" s="26"/>
      <c r="K156" s="26"/>
    </row>
    <row r="157" spans="1:11" ht="13.5" customHeight="1" x14ac:dyDescent="0.25">
      <c r="A157" s="26"/>
      <c r="C157" s="26"/>
      <c r="D157" s="26"/>
      <c r="E157" s="26"/>
      <c r="F157" s="26"/>
      <c r="G157" s="26"/>
      <c r="I157" s="68"/>
      <c r="J157" s="26"/>
      <c r="K157" s="26"/>
    </row>
    <row r="158" spans="1:11" ht="13.5" customHeight="1" x14ac:dyDescent="0.25">
      <c r="A158" s="26"/>
      <c r="C158" s="26"/>
      <c r="D158" s="26"/>
      <c r="E158" s="26"/>
      <c r="F158" s="26"/>
      <c r="G158" s="26"/>
      <c r="I158" s="68"/>
      <c r="J158" s="26"/>
      <c r="K158" s="26"/>
    </row>
    <row r="159" spans="1:11" ht="13.5" customHeight="1" x14ac:dyDescent="0.25">
      <c r="A159" s="26"/>
      <c r="C159" s="26"/>
      <c r="D159" s="26"/>
      <c r="E159" s="26"/>
      <c r="F159" s="26"/>
      <c r="G159" s="26"/>
      <c r="I159" s="68"/>
      <c r="J159" s="26"/>
      <c r="K159" s="26"/>
    </row>
    <row r="160" spans="1:11" ht="13.5" customHeight="1" x14ac:dyDescent="0.25">
      <c r="A160" s="26"/>
      <c r="C160" s="26"/>
      <c r="D160" s="26"/>
      <c r="E160" s="26"/>
      <c r="F160" s="26"/>
      <c r="G160" s="26"/>
      <c r="I160" s="68"/>
      <c r="J160" s="26"/>
      <c r="K160" s="26"/>
    </row>
    <row r="161" spans="1:11" ht="13.5" customHeight="1" x14ac:dyDescent="0.25">
      <c r="A161" s="26"/>
      <c r="C161" s="26"/>
      <c r="D161" s="26"/>
      <c r="E161" s="26"/>
      <c r="F161" s="26"/>
      <c r="G161" s="26"/>
      <c r="I161" s="68"/>
      <c r="J161" s="26"/>
      <c r="K161" s="26"/>
    </row>
    <row r="162" spans="1:11" ht="13.5" customHeight="1" x14ac:dyDescent="0.25">
      <c r="A162" s="26"/>
      <c r="C162" s="26"/>
      <c r="D162" s="26"/>
      <c r="E162" s="26"/>
      <c r="F162" s="26"/>
      <c r="G162" s="26"/>
      <c r="I162" s="68"/>
      <c r="J162" s="26"/>
      <c r="K162" s="26"/>
    </row>
    <row r="163" spans="1:11" ht="13.5" customHeight="1" x14ac:dyDescent="0.25">
      <c r="A163" s="26"/>
      <c r="C163" s="26"/>
      <c r="D163" s="26"/>
      <c r="E163" s="26"/>
      <c r="F163" s="26"/>
      <c r="G163" s="26"/>
      <c r="I163" s="68"/>
      <c r="J163" s="26"/>
      <c r="K163" s="26"/>
    </row>
    <row r="164" spans="1:11" ht="13.5" customHeight="1" x14ac:dyDescent="0.25">
      <c r="A164" s="26"/>
      <c r="C164" s="26"/>
      <c r="D164" s="26"/>
      <c r="E164" s="26"/>
      <c r="F164" s="26"/>
      <c r="G164" s="26"/>
      <c r="I164" s="68"/>
      <c r="J164" s="26"/>
      <c r="K164" s="26"/>
    </row>
    <row r="165" spans="1:11" ht="13.5" customHeight="1" x14ac:dyDescent="0.25">
      <c r="A165" s="26"/>
      <c r="C165" s="26"/>
      <c r="D165" s="26"/>
      <c r="E165" s="26"/>
      <c r="F165" s="26"/>
      <c r="G165" s="26"/>
      <c r="I165" s="68"/>
      <c r="J165" s="26"/>
      <c r="K165" s="26"/>
    </row>
    <row r="166" spans="1:11" ht="13.5" customHeight="1" x14ac:dyDescent="0.25">
      <c r="A166" s="26"/>
      <c r="C166" s="26"/>
      <c r="D166" s="26"/>
      <c r="E166" s="26"/>
      <c r="F166" s="26"/>
      <c r="G166" s="26"/>
      <c r="I166" s="68"/>
      <c r="J166" s="26"/>
      <c r="K166" s="26"/>
    </row>
    <row r="167" spans="1:11" ht="13.5" customHeight="1" x14ac:dyDescent="0.25">
      <c r="A167" s="26"/>
      <c r="C167" s="26"/>
      <c r="D167" s="26"/>
      <c r="E167" s="26"/>
      <c r="F167" s="26"/>
      <c r="G167" s="26"/>
      <c r="I167" s="68"/>
      <c r="J167" s="26"/>
      <c r="K167" s="26"/>
    </row>
    <row r="168" spans="1:11" ht="13.5" customHeight="1" x14ac:dyDescent="0.25">
      <c r="A168" s="26"/>
      <c r="C168" s="26"/>
      <c r="D168" s="26"/>
      <c r="E168" s="26"/>
      <c r="F168" s="26"/>
      <c r="G168" s="26"/>
      <c r="I168" s="68"/>
      <c r="J168" s="26"/>
      <c r="K168" s="26"/>
    </row>
    <row r="169" spans="1:11" ht="13.5" customHeight="1" x14ac:dyDescent="0.25">
      <c r="A169" s="26"/>
      <c r="C169" s="26"/>
      <c r="D169" s="26"/>
      <c r="E169" s="26"/>
      <c r="F169" s="26"/>
      <c r="G169" s="26"/>
      <c r="I169" s="68"/>
      <c r="J169" s="26"/>
      <c r="K169" s="26"/>
    </row>
    <row r="170" spans="1:11" ht="13.5" customHeight="1" x14ac:dyDescent="0.25">
      <c r="A170" s="26"/>
      <c r="C170" s="26"/>
      <c r="D170" s="26"/>
      <c r="E170" s="26"/>
      <c r="F170" s="26"/>
      <c r="G170" s="26"/>
      <c r="I170" s="68"/>
      <c r="J170" s="26"/>
      <c r="K170" s="26"/>
    </row>
    <row r="171" spans="1:11" ht="13.5" customHeight="1" x14ac:dyDescent="0.25">
      <c r="A171" s="26"/>
      <c r="C171" s="26"/>
      <c r="D171" s="26"/>
      <c r="E171" s="26"/>
      <c r="F171" s="26"/>
      <c r="G171" s="26"/>
      <c r="I171" s="68"/>
      <c r="J171" s="26"/>
      <c r="K171" s="26"/>
    </row>
    <row r="172" spans="1:11" ht="13.5" customHeight="1" x14ac:dyDescent="0.25">
      <c r="A172" s="26"/>
      <c r="C172" s="26"/>
      <c r="D172" s="26"/>
      <c r="E172" s="26"/>
      <c r="F172" s="26"/>
      <c r="G172" s="26"/>
      <c r="I172" s="68"/>
      <c r="J172" s="26"/>
      <c r="K172" s="26"/>
    </row>
    <row r="173" spans="1:11" ht="13.5" customHeight="1" x14ac:dyDescent="0.25">
      <c r="A173" s="26"/>
      <c r="C173" s="26"/>
      <c r="D173" s="26"/>
      <c r="E173" s="26"/>
      <c r="F173" s="26"/>
      <c r="G173" s="26"/>
      <c r="I173" s="68"/>
      <c r="J173" s="26"/>
      <c r="K173" s="26"/>
    </row>
    <row r="174" spans="1:11" ht="13.5" customHeight="1" x14ac:dyDescent="0.25">
      <c r="A174" s="26"/>
      <c r="C174" s="26"/>
      <c r="D174" s="26"/>
      <c r="E174" s="26"/>
      <c r="F174" s="26"/>
      <c r="G174" s="26"/>
      <c r="I174" s="68"/>
      <c r="J174" s="26"/>
      <c r="K174" s="26"/>
    </row>
    <row r="175" spans="1:11" ht="13.5" customHeight="1" x14ac:dyDescent="0.25">
      <c r="A175" s="26"/>
      <c r="C175" s="26"/>
      <c r="D175" s="26"/>
      <c r="E175" s="26"/>
      <c r="F175" s="26"/>
      <c r="G175" s="26"/>
      <c r="I175" s="68"/>
      <c r="J175" s="26"/>
      <c r="K175" s="26"/>
    </row>
    <row r="176" spans="1:11" ht="13.5" customHeight="1" x14ac:dyDescent="0.25">
      <c r="A176" s="26"/>
      <c r="C176" s="26"/>
      <c r="D176" s="26"/>
      <c r="E176" s="26"/>
      <c r="F176" s="26"/>
      <c r="G176" s="26"/>
      <c r="I176" s="68"/>
      <c r="J176" s="26"/>
      <c r="K176" s="26"/>
    </row>
    <row r="177" spans="1:11" ht="13.5" customHeight="1" x14ac:dyDescent="0.25">
      <c r="A177" s="26"/>
      <c r="C177" s="26"/>
      <c r="D177" s="26"/>
      <c r="E177" s="26"/>
      <c r="F177" s="26"/>
      <c r="G177" s="26"/>
      <c r="I177" s="68"/>
      <c r="J177" s="26"/>
      <c r="K177" s="26"/>
    </row>
    <row r="178" spans="1:11" ht="13.5" customHeight="1" x14ac:dyDescent="0.25">
      <c r="A178" s="26"/>
      <c r="C178" s="26"/>
      <c r="D178" s="26"/>
      <c r="E178" s="26"/>
      <c r="F178" s="26"/>
      <c r="G178" s="26"/>
      <c r="I178" s="68"/>
      <c r="J178" s="26"/>
      <c r="K178" s="26"/>
    </row>
    <row r="179" spans="1:11" ht="13.5" customHeight="1" x14ac:dyDescent="0.25">
      <c r="A179" s="26"/>
      <c r="C179" s="26"/>
      <c r="D179" s="26"/>
      <c r="E179" s="26"/>
      <c r="F179" s="26"/>
      <c r="G179" s="26"/>
      <c r="I179" s="68"/>
      <c r="J179" s="26"/>
      <c r="K179" s="26"/>
    </row>
    <row r="180" spans="1:11" ht="13.5" customHeight="1" x14ac:dyDescent="0.25">
      <c r="A180" s="26"/>
      <c r="C180" s="26"/>
      <c r="D180" s="26"/>
      <c r="E180" s="26"/>
      <c r="F180" s="26"/>
      <c r="G180" s="26"/>
      <c r="I180" s="68"/>
      <c r="J180" s="26"/>
      <c r="K180" s="26"/>
    </row>
    <row r="181" spans="1:11" ht="13.5" customHeight="1" x14ac:dyDescent="0.25">
      <c r="A181" s="26"/>
      <c r="C181" s="26"/>
      <c r="D181" s="26"/>
      <c r="E181" s="26"/>
      <c r="F181" s="26"/>
      <c r="G181" s="26"/>
      <c r="I181" s="68"/>
      <c r="J181" s="26"/>
      <c r="K181" s="26"/>
    </row>
    <row r="182" spans="1:11" ht="13.5" customHeight="1" x14ac:dyDescent="0.25">
      <c r="A182" s="26"/>
      <c r="C182" s="26"/>
      <c r="D182" s="26"/>
      <c r="E182" s="26"/>
      <c r="F182" s="26"/>
      <c r="G182" s="26"/>
      <c r="I182" s="68"/>
      <c r="J182" s="26"/>
      <c r="K182" s="26"/>
    </row>
    <row r="183" spans="1:11" ht="13.5" customHeight="1" x14ac:dyDescent="0.25">
      <c r="A183" s="26"/>
      <c r="C183" s="26"/>
      <c r="D183" s="26"/>
      <c r="E183" s="26"/>
      <c r="F183" s="26"/>
      <c r="G183" s="26"/>
      <c r="I183" s="68"/>
      <c r="J183" s="26"/>
      <c r="K183" s="26"/>
    </row>
    <row r="184" spans="1:11" ht="13.5" customHeight="1" x14ac:dyDescent="0.25">
      <c r="A184" s="26"/>
      <c r="C184" s="26"/>
      <c r="D184" s="26"/>
      <c r="E184" s="26"/>
      <c r="F184" s="26"/>
      <c r="G184" s="26"/>
      <c r="I184" s="68"/>
      <c r="J184" s="26"/>
      <c r="K184" s="26"/>
    </row>
    <row r="185" spans="1:11" ht="13.5" customHeight="1" x14ac:dyDescent="0.25">
      <c r="A185" s="26"/>
      <c r="C185" s="26"/>
      <c r="D185" s="26"/>
      <c r="E185" s="26"/>
      <c r="F185" s="26"/>
      <c r="G185" s="26"/>
      <c r="I185" s="68"/>
      <c r="J185" s="26"/>
      <c r="K185" s="26"/>
    </row>
    <row r="186" spans="1:11" ht="13.5" customHeight="1" x14ac:dyDescent="0.25">
      <c r="A186" s="26"/>
      <c r="C186" s="26"/>
      <c r="D186" s="26"/>
      <c r="E186" s="26"/>
      <c r="F186" s="26"/>
      <c r="G186" s="26"/>
      <c r="I186" s="68"/>
      <c r="J186" s="26"/>
      <c r="K186" s="26"/>
    </row>
    <row r="187" spans="1:11" ht="13.5" customHeight="1" x14ac:dyDescent="0.25">
      <c r="A187" s="26"/>
      <c r="C187" s="26"/>
      <c r="D187" s="26"/>
      <c r="E187" s="26"/>
      <c r="F187" s="26"/>
      <c r="G187" s="26"/>
      <c r="I187" s="68"/>
      <c r="J187" s="26"/>
      <c r="K187" s="26"/>
    </row>
    <row r="188" spans="1:11" ht="13.5" customHeight="1" x14ac:dyDescent="0.25">
      <c r="A188" s="26"/>
      <c r="C188" s="26"/>
      <c r="D188" s="26"/>
      <c r="E188" s="26"/>
      <c r="F188" s="26"/>
      <c r="G188" s="26"/>
      <c r="I188" s="68"/>
      <c r="J188" s="26"/>
      <c r="K188" s="26"/>
    </row>
    <row r="189" spans="1:11" ht="13.5" customHeight="1" x14ac:dyDescent="0.25">
      <c r="A189" s="26"/>
      <c r="C189" s="26"/>
      <c r="D189" s="26"/>
      <c r="E189" s="26"/>
      <c r="F189" s="26"/>
      <c r="G189" s="26"/>
      <c r="I189" s="68"/>
      <c r="J189" s="26"/>
      <c r="K189" s="26"/>
    </row>
    <row r="190" spans="1:11" ht="13.5" customHeight="1" x14ac:dyDescent="0.25">
      <c r="A190" s="26"/>
      <c r="C190" s="26"/>
      <c r="D190" s="26"/>
      <c r="E190" s="26"/>
      <c r="F190" s="26"/>
      <c r="G190" s="26"/>
      <c r="I190" s="68"/>
      <c r="J190" s="26"/>
      <c r="K190" s="26"/>
    </row>
    <row r="191" spans="1:11" ht="13.5" customHeight="1" x14ac:dyDescent="0.25">
      <c r="A191" s="26"/>
      <c r="C191" s="26"/>
      <c r="D191" s="26"/>
      <c r="E191" s="26"/>
      <c r="F191" s="26"/>
      <c r="G191" s="26"/>
      <c r="I191" s="68"/>
      <c r="J191" s="26"/>
      <c r="K191" s="26"/>
    </row>
    <row r="192" spans="1:11" ht="13.5" customHeight="1" x14ac:dyDescent="0.25">
      <c r="A192" s="26"/>
      <c r="C192" s="26"/>
      <c r="D192" s="26"/>
      <c r="E192" s="26"/>
      <c r="F192" s="26"/>
      <c r="G192" s="26"/>
      <c r="I192" s="68"/>
      <c r="J192" s="26"/>
      <c r="K192" s="26"/>
    </row>
    <row r="193" spans="1:11" ht="13.5" customHeight="1" x14ac:dyDescent="0.25">
      <c r="A193" s="26"/>
      <c r="C193" s="26"/>
      <c r="D193" s="26"/>
      <c r="E193" s="26"/>
      <c r="F193" s="26"/>
      <c r="G193" s="26"/>
      <c r="I193" s="68"/>
      <c r="J193" s="26"/>
      <c r="K193" s="26"/>
    </row>
    <row r="194" spans="1:11" ht="13.5" customHeight="1" x14ac:dyDescent="0.25">
      <c r="A194" s="26"/>
      <c r="C194" s="26"/>
      <c r="D194" s="26"/>
      <c r="E194" s="26"/>
      <c r="F194" s="26"/>
      <c r="G194" s="26"/>
      <c r="I194" s="68"/>
      <c r="J194" s="26"/>
      <c r="K194" s="26"/>
    </row>
    <row r="195" spans="1:11" ht="13.5" customHeight="1" x14ac:dyDescent="0.25">
      <c r="A195" s="26"/>
      <c r="C195" s="26"/>
      <c r="D195" s="26"/>
      <c r="E195" s="26"/>
      <c r="F195" s="26"/>
      <c r="G195" s="26"/>
      <c r="I195" s="68"/>
      <c r="J195" s="26"/>
      <c r="K195" s="26"/>
    </row>
    <row r="196" spans="1:11" ht="13.5" customHeight="1" x14ac:dyDescent="0.25">
      <c r="A196" s="26"/>
      <c r="C196" s="26"/>
      <c r="D196" s="26"/>
      <c r="E196" s="26"/>
      <c r="F196" s="26"/>
      <c r="G196" s="26"/>
      <c r="I196" s="68"/>
      <c r="J196" s="26"/>
      <c r="K196" s="26"/>
    </row>
    <row r="197" spans="1:11" ht="13.5" customHeight="1" x14ac:dyDescent="0.25">
      <c r="A197" s="26"/>
      <c r="C197" s="26"/>
      <c r="D197" s="26"/>
      <c r="E197" s="26"/>
      <c r="F197" s="26"/>
      <c r="G197" s="26"/>
      <c r="I197" s="68"/>
      <c r="J197" s="26"/>
      <c r="K197" s="26"/>
    </row>
    <row r="198" spans="1:11" ht="13.5" customHeight="1" x14ac:dyDescent="0.25">
      <c r="A198" s="26"/>
      <c r="C198" s="26"/>
      <c r="D198" s="26"/>
      <c r="E198" s="26"/>
      <c r="F198" s="26"/>
      <c r="G198" s="26"/>
      <c r="I198" s="68"/>
      <c r="J198" s="26"/>
      <c r="K198" s="26"/>
    </row>
    <row r="199" spans="1:11" ht="13.5" customHeight="1" x14ac:dyDescent="0.25">
      <c r="A199" s="26"/>
      <c r="C199" s="26"/>
      <c r="D199" s="26"/>
      <c r="E199" s="26"/>
      <c r="F199" s="26"/>
      <c r="G199" s="26"/>
      <c r="I199" s="68"/>
      <c r="J199" s="26"/>
      <c r="K199" s="26"/>
    </row>
    <row r="200" spans="1:11" ht="13.5" customHeight="1" x14ac:dyDescent="0.25">
      <c r="A200" s="26"/>
      <c r="C200" s="26"/>
      <c r="D200" s="26"/>
      <c r="E200" s="26"/>
      <c r="F200" s="26"/>
      <c r="G200" s="26"/>
      <c r="I200" s="68"/>
      <c r="J200" s="26"/>
      <c r="K200" s="26"/>
    </row>
    <row r="201" spans="1:11" ht="13.5" customHeight="1" x14ac:dyDescent="0.25">
      <c r="A201" s="26"/>
      <c r="C201" s="26"/>
      <c r="D201" s="26"/>
      <c r="E201" s="26"/>
      <c r="F201" s="26"/>
      <c r="G201" s="26"/>
      <c r="I201" s="68"/>
      <c r="J201" s="26"/>
      <c r="K201" s="26"/>
    </row>
    <row r="202" spans="1:11" ht="13.5" customHeight="1" x14ac:dyDescent="0.25">
      <c r="A202" s="26"/>
      <c r="C202" s="26"/>
      <c r="D202" s="26"/>
      <c r="E202" s="26"/>
      <c r="F202" s="26"/>
      <c r="G202" s="26"/>
      <c r="I202" s="68"/>
      <c r="J202" s="26"/>
      <c r="K202" s="26"/>
    </row>
    <row r="203" spans="1:11" ht="13.5" customHeight="1" x14ac:dyDescent="0.25">
      <c r="A203" s="26"/>
      <c r="C203" s="26"/>
      <c r="D203" s="26"/>
      <c r="E203" s="26"/>
      <c r="F203" s="26"/>
      <c r="G203" s="26"/>
      <c r="I203" s="68"/>
      <c r="J203" s="26"/>
      <c r="K203" s="26"/>
    </row>
    <row r="204" spans="1:11" ht="13.5" customHeight="1" x14ac:dyDescent="0.25">
      <c r="A204" s="26"/>
      <c r="C204" s="26"/>
      <c r="D204" s="26"/>
      <c r="E204" s="26"/>
      <c r="F204" s="26"/>
      <c r="G204" s="26"/>
      <c r="I204" s="68"/>
      <c r="J204" s="26"/>
      <c r="K204" s="26"/>
    </row>
    <row r="205" spans="1:11" ht="13.5" customHeight="1" x14ac:dyDescent="0.25">
      <c r="A205" s="26"/>
      <c r="C205" s="26"/>
      <c r="D205" s="26"/>
      <c r="E205" s="26"/>
      <c r="F205" s="26"/>
      <c r="G205" s="26"/>
      <c r="I205" s="68"/>
      <c r="J205" s="26"/>
      <c r="K205" s="26"/>
    </row>
    <row r="206" spans="1:11" ht="13.5" customHeight="1" x14ac:dyDescent="0.25">
      <c r="A206" s="26"/>
      <c r="C206" s="26"/>
      <c r="D206" s="26"/>
      <c r="E206" s="26"/>
      <c r="F206" s="26"/>
      <c r="G206" s="26"/>
      <c r="I206" s="68"/>
      <c r="J206" s="26"/>
      <c r="K206" s="26"/>
    </row>
    <row r="207" spans="1:11" ht="13.5" customHeight="1" x14ac:dyDescent="0.25">
      <c r="A207" s="26"/>
      <c r="C207" s="26"/>
      <c r="D207" s="26"/>
      <c r="E207" s="26"/>
      <c r="F207" s="26"/>
      <c r="G207" s="26"/>
      <c r="I207" s="68"/>
      <c r="J207" s="26"/>
      <c r="K207" s="26"/>
    </row>
    <row r="208" spans="1:11" ht="13.5" customHeight="1" x14ac:dyDescent="0.25">
      <c r="A208" s="26"/>
      <c r="C208" s="26"/>
      <c r="D208" s="26"/>
      <c r="E208" s="26"/>
      <c r="F208" s="26"/>
      <c r="G208" s="26"/>
      <c r="I208" s="68"/>
      <c r="J208" s="26"/>
      <c r="K208" s="26"/>
    </row>
    <row r="209" spans="1:11" ht="13.5" customHeight="1" x14ac:dyDescent="0.25">
      <c r="A209" s="26"/>
      <c r="C209" s="26"/>
      <c r="D209" s="26"/>
      <c r="E209" s="26"/>
      <c r="F209" s="26"/>
      <c r="G209" s="26"/>
      <c r="I209" s="68"/>
      <c r="J209" s="26"/>
      <c r="K209" s="26"/>
    </row>
    <row r="210" spans="1:11" ht="13.5" customHeight="1" x14ac:dyDescent="0.25">
      <c r="A210" s="26"/>
      <c r="C210" s="26"/>
      <c r="D210" s="26"/>
      <c r="E210" s="26"/>
      <c r="F210" s="26"/>
      <c r="G210" s="26"/>
      <c r="I210" s="68"/>
      <c r="J210" s="26"/>
      <c r="K210" s="26"/>
    </row>
    <row r="211" spans="1:11" ht="13.5" customHeight="1" x14ac:dyDescent="0.25">
      <c r="A211" s="26"/>
      <c r="C211" s="26"/>
      <c r="D211" s="26"/>
      <c r="E211" s="26"/>
      <c r="F211" s="26"/>
      <c r="G211" s="26"/>
      <c r="I211" s="68"/>
      <c r="J211" s="26"/>
      <c r="K211" s="26"/>
    </row>
    <row r="212" spans="1:11" ht="13.5" customHeight="1" x14ac:dyDescent="0.25">
      <c r="A212" s="26"/>
      <c r="C212" s="26"/>
      <c r="D212" s="26"/>
      <c r="E212" s="26"/>
      <c r="F212" s="26"/>
      <c r="G212" s="26"/>
      <c r="I212" s="68"/>
      <c r="J212" s="26"/>
      <c r="K212" s="26"/>
    </row>
    <row r="213" spans="1:11" ht="13.5" customHeight="1" x14ac:dyDescent="0.25">
      <c r="A213" s="26"/>
      <c r="C213" s="26"/>
      <c r="D213" s="26"/>
      <c r="E213" s="26"/>
      <c r="F213" s="26"/>
      <c r="G213" s="26"/>
      <c r="I213" s="68"/>
      <c r="J213" s="26"/>
      <c r="K213" s="26"/>
    </row>
    <row r="214" spans="1:11" ht="13.5" customHeight="1" x14ac:dyDescent="0.25">
      <c r="A214" s="26"/>
      <c r="C214" s="26"/>
      <c r="D214" s="26"/>
      <c r="E214" s="26"/>
      <c r="F214" s="26"/>
      <c r="G214" s="26"/>
      <c r="I214" s="68"/>
      <c r="J214" s="26"/>
      <c r="K214" s="26"/>
    </row>
    <row r="215" spans="1:11" ht="13.5" customHeight="1" x14ac:dyDescent="0.25">
      <c r="A215" s="26"/>
      <c r="C215" s="26"/>
      <c r="D215" s="26"/>
      <c r="E215" s="26"/>
      <c r="F215" s="26"/>
      <c r="G215" s="26"/>
      <c r="I215" s="68"/>
      <c r="J215" s="26"/>
      <c r="K215" s="26"/>
    </row>
    <row r="216" spans="1:11" ht="13.5" customHeight="1" x14ac:dyDescent="0.25">
      <c r="A216" s="26"/>
      <c r="C216" s="26"/>
      <c r="D216" s="26"/>
      <c r="E216" s="26"/>
      <c r="F216" s="26"/>
      <c r="G216" s="26"/>
      <c r="I216" s="68"/>
      <c r="J216" s="26"/>
      <c r="K216" s="26"/>
    </row>
    <row r="217" spans="1:11" ht="13.5" customHeight="1" x14ac:dyDescent="0.25">
      <c r="A217" s="26"/>
      <c r="C217" s="26"/>
      <c r="D217" s="26"/>
      <c r="E217" s="26"/>
      <c r="F217" s="26"/>
      <c r="G217" s="26"/>
      <c r="I217" s="68"/>
      <c r="J217" s="26"/>
      <c r="K217" s="26"/>
    </row>
    <row r="218" spans="1:11" ht="13.5" customHeight="1" x14ac:dyDescent="0.25">
      <c r="A218" s="26"/>
      <c r="C218" s="26"/>
      <c r="D218" s="26"/>
      <c r="E218" s="26"/>
      <c r="F218" s="26"/>
      <c r="G218" s="26"/>
      <c r="I218" s="68"/>
      <c r="J218" s="26"/>
      <c r="K218" s="26"/>
    </row>
    <row r="219" spans="1:11" ht="13.5" customHeight="1" x14ac:dyDescent="0.25">
      <c r="A219" s="26"/>
      <c r="C219" s="26"/>
      <c r="D219" s="26"/>
      <c r="E219" s="26"/>
      <c r="F219" s="26"/>
      <c r="G219" s="26"/>
      <c r="I219" s="68"/>
      <c r="J219" s="26"/>
      <c r="K219" s="26"/>
    </row>
    <row r="220" spans="1:11" ht="13.5" customHeight="1" x14ac:dyDescent="0.25">
      <c r="A220" s="26"/>
      <c r="C220" s="26"/>
      <c r="D220" s="26"/>
      <c r="E220" s="26"/>
      <c r="F220" s="26"/>
      <c r="G220" s="26"/>
      <c r="I220" s="68"/>
      <c r="J220" s="26"/>
      <c r="K220" s="26"/>
    </row>
    <row r="221" spans="1:11" ht="13.5" customHeight="1" x14ac:dyDescent="0.25">
      <c r="A221" s="26"/>
      <c r="C221" s="26"/>
      <c r="D221" s="26"/>
      <c r="E221" s="26"/>
      <c r="F221" s="26"/>
      <c r="G221" s="26"/>
      <c r="I221" s="68"/>
      <c r="J221" s="26"/>
      <c r="K221" s="26"/>
    </row>
    <row r="222" spans="1:11" ht="13.5" customHeight="1" x14ac:dyDescent="0.25">
      <c r="A222" s="26"/>
      <c r="C222" s="26"/>
      <c r="D222" s="26"/>
      <c r="E222" s="26"/>
      <c r="F222" s="26"/>
      <c r="G222" s="26"/>
      <c r="I222" s="68"/>
      <c r="J222" s="26"/>
      <c r="K222" s="26"/>
    </row>
    <row r="223" spans="1:11" ht="13.5" customHeight="1" x14ac:dyDescent="0.25">
      <c r="A223" s="26"/>
      <c r="C223" s="26"/>
      <c r="D223" s="26"/>
      <c r="E223" s="26"/>
      <c r="F223" s="26"/>
      <c r="G223" s="26"/>
      <c r="I223" s="68"/>
      <c r="J223" s="26"/>
      <c r="K223" s="26"/>
    </row>
    <row r="224" spans="1:11" ht="13.5" customHeight="1" x14ac:dyDescent="0.25">
      <c r="A224" s="26"/>
      <c r="C224" s="26"/>
      <c r="D224" s="26"/>
      <c r="E224" s="26"/>
      <c r="F224" s="26"/>
      <c r="G224" s="26"/>
      <c r="I224" s="68"/>
      <c r="J224" s="26"/>
      <c r="K224" s="26"/>
    </row>
    <row r="225" spans="1:11" ht="13.5" customHeight="1" x14ac:dyDescent="0.25">
      <c r="A225" s="26"/>
      <c r="C225" s="26"/>
      <c r="D225" s="26"/>
      <c r="E225" s="26"/>
      <c r="F225" s="26"/>
      <c r="G225" s="26"/>
      <c r="I225" s="68"/>
      <c r="J225" s="26"/>
      <c r="K225" s="26"/>
    </row>
    <row r="226" spans="1:11" ht="13.5" customHeight="1" x14ac:dyDescent="0.25">
      <c r="A226" s="26"/>
      <c r="C226" s="26"/>
      <c r="D226" s="26"/>
      <c r="E226" s="26"/>
      <c r="F226" s="26"/>
      <c r="G226" s="26"/>
      <c r="I226" s="68"/>
      <c r="J226" s="26"/>
      <c r="K226" s="26"/>
    </row>
    <row r="227" spans="1:11" ht="13.5" customHeight="1" x14ac:dyDescent="0.25">
      <c r="A227" s="26"/>
      <c r="C227" s="26"/>
      <c r="D227" s="26"/>
      <c r="E227" s="26"/>
      <c r="F227" s="26"/>
      <c r="G227" s="26"/>
      <c r="I227" s="68"/>
      <c r="J227" s="26"/>
      <c r="K227" s="26"/>
    </row>
    <row r="228" spans="1:11" ht="13.5" customHeight="1" x14ac:dyDescent="0.25">
      <c r="A228" s="26"/>
      <c r="C228" s="26"/>
      <c r="D228" s="26"/>
      <c r="E228" s="26"/>
      <c r="F228" s="26"/>
      <c r="G228" s="26"/>
      <c r="I228" s="68"/>
      <c r="J228" s="26"/>
      <c r="K228" s="26"/>
    </row>
    <row r="229" spans="1:11" ht="13.5" customHeight="1" x14ac:dyDescent="0.25">
      <c r="A229" s="26"/>
      <c r="C229" s="26"/>
      <c r="D229" s="26"/>
      <c r="E229" s="26"/>
      <c r="F229" s="26"/>
      <c r="G229" s="26"/>
      <c r="I229" s="68"/>
      <c r="J229" s="26"/>
      <c r="K229" s="26"/>
    </row>
    <row r="230" spans="1:11" ht="13.5" customHeight="1" x14ac:dyDescent="0.25">
      <c r="A230" s="26"/>
      <c r="C230" s="26"/>
      <c r="D230" s="26"/>
      <c r="E230" s="26"/>
      <c r="F230" s="26"/>
      <c r="G230" s="26"/>
      <c r="I230" s="68"/>
      <c r="J230" s="26"/>
      <c r="K230" s="26"/>
    </row>
    <row r="231" spans="1:11" ht="13.5" customHeight="1" x14ac:dyDescent="0.25">
      <c r="A231" s="26"/>
      <c r="C231" s="26"/>
      <c r="D231" s="26"/>
      <c r="E231" s="26"/>
      <c r="F231" s="26"/>
      <c r="G231" s="26"/>
      <c r="I231" s="68"/>
      <c r="J231" s="26"/>
      <c r="K231" s="26"/>
    </row>
    <row r="232" spans="1:11" ht="13.5" customHeight="1" x14ac:dyDescent="0.25">
      <c r="A232" s="26"/>
      <c r="C232" s="26"/>
      <c r="D232" s="26"/>
      <c r="E232" s="26"/>
      <c r="F232" s="26"/>
      <c r="G232" s="26"/>
      <c r="I232" s="68"/>
      <c r="J232" s="26"/>
      <c r="K232" s="26"/>
    </row>
    <row r="233" spans="1:11" ht="13.5" customHeight="1" x14ac:dyDescent="0.25">
      <c r="A233" s="26"/>
      <c r="C233" s="26"/>
      <c r="D233" s="26"/>
      <c r="E233" s="26"/>
      <c r="F233" s="26"/>
      <c r="G233" s="26"/>
      <c r="I233" s="68"/>
      <c r="J233" s="26"/>
      <c r="K233" s="26"/>
    </row>
    <row r="234" spans="1:11" ht="13.5" customHeight="1" x14ac:dyDescent="0.25">
      <c r="A234" s="26"/>
      <c r="C234" s="26"/>
      <c r="D234" s="26"/>
      <c r="E234" s="26"/>
      <c r="F234" s="26"/>
      <c r="G234" s="26"/>
      <c r="I234" s="68"/>
      <c r="J234" s="26"/>
      <c r="K234" s="26"/>
    </row>
    <row r="235" spans="1:11" ht="13.5" customHeight="1" x14ac:dyDescent="0.25">
      <c r="A235" s="26"/>
      <c r="C235" s="26"/>
      <c r="D235" s="26"/>
      <c r="E235" s="26"/>
      <c r="F235" s="26"/>
      <c r="G235" s="26"/>
      <c r="I235" s="68"/>
      <c r="J235" s="26"/>
      <c r="K235" s="26"/>
    </row>
    <row r="236" spans="1:11" ht="13.5" customHeight="1" x14ac:dyDescent="0.25">
      <c r="A236" s="26"/>
      <c r="C236" s="26"/>
      <c r="D236" s="26"/>
      <c r="E236" s="26"/>
      <c r="F236" s="26"/>
      <c r="G236" s="26"/>
      <c r="I236" s="68"/>
      <c r="J236" s="26"/>
      <c r="K236" s="26"/>
    </row>
    <row r="237" spans="1:11" ht="13.5" customHeight="1" x14ac:dyDescent="0.25">
      <c r="A237" s="26"/>
      <c r="C237" s="26"/>
      <c r="D237" s="26"/>
      <c r="E237" s="26"/>
      <c r="F237" s="26"/>
      <c r="G237" s="26"/>
      <c r="I237" s="68"/>
      <c r="J237" s="26"/>
      <c r="K237" s="26"/>
    </row>
    <row r="238" spans="1:11" ht="13.5" customHeight="1" x14ac:dyDescent="0.25">
      <c r="A238" s="26"/>
      <c r="C238" s="26"/>
      <c r="D238" s="26"/>
      <c r="E238" s="26"/>
      <c r="F238" s="26"/>
      <c r="G238" s="26"/>
      <c r="I238" s="68"/>
      <c r="J238" s="26"/>
      <c r="K238" s="26"/>
    </row>
    <row r="239" spans="1:11" ht="13.5" customHeight="1" x14ac:dyDescent="0.25">
      <c r="A239" s="26"/>
      <c r="C239" s="26"/>
      <c r="D239" s="26"/>
      <c r="E239" s="26"/>
      <c r="F239" s="26"/>
      <c r="G239" s="26"/>
      <c r="I239" s="68"/>
      <c r="J239" s="26"/>
      <c r="K239" s="26"/>
    </row>
    <row r="240" spans="1:11" ht="13.5" customHeight="1" x14ac:dyDescent="0.25">
      <c r="A240" s="26"/>
      <c r="C240" s="26"/>
      <c r="D240" s="26"/>
      <c r="E240" s="26"/>
      <c r="F240" s="26"/>
      <c r="G240" s="26"/>
      <c r="I240" s="68"/>
      <c r="J240" s="26"/>
      <c r="K240" s="26"/>
    </row>
    <row r="241" spans="1:11" ht="13.5" customHeight="1" x14ac:dyDescent="0.25">
      <c r="A241" s="26"/>
      <c r="C241" s="26"/>
      <c r="D241" s="26"/>
      <c r="E241" s="26"/>
      <c r="F241" s="26"/>
      <c r="G241" s="26"/>
      <c r="I241" s="68"/>
      <c r="J241" s="26"/>
      <c r="K241" s="26"/>
    </row>
    <row r="242" spans="1:11" ht="13.5" customHeight="1" x14ac:dyDescent="0.25">
      <c r="A242" s="26"/>
      <c r="C242" s="26"/>
      <c r="D242" s="26"/>
      <c r="E242" s="26"/>
      <c r="F242" s="26"/>
      <c r="G242" s="26"/>
      <c r="I242" s="68"/>
      <c r="J242" s="26"/>
      <c r="K242" s="26"/>
    </row>
    <row r="243" spans="1:11" ht="13.5" customHeight="1" x14ac:dyDescent="0.25">
      <c r="A243" s="26"/>
      <c r="C243" s="26"/>
      <c r="D243" s="26"/>
      <c r="E243" s="26"/>
      <c r="F243" s="26"/>
      <c r="G243" s="26"/>
      <c r="I243" s="68"/>
      <c r="J243" s="26"/>
      <c r="K243" s="26"/>
    </row>
    <row r="244" spans="1:11" ht="13.5" customHeight="1" x14ac:dyDescent="0.25">
      <c r="A244" s="26"/>
      <c r="C244" s="26"/>
      <c r="D244" s="26"/>
      <c r="E244" s="26"/>
      <c r="F244" s="26"/>
      <c r="G244" s="26"/>
      <c r="I244" s="68"/>
      <c r="J244" s="26"/>
      <c r="K244" s="26"/>
    </row>
    <row r="245" spans="1:11" ht="13.5" customHeight="1" x14ac:dyDescent="0.25">
      <c r="A245" s="26"/>
      <c r="C245" s="26"/>
      <c r="D245" s="26"/>
      <c r="E245" s="26"/>
      <c r="F245" s="26"/>
      <c r="G245" s="26"/>
      <c r="I245" s="68"/>
      <c r="J245" s="26"/>
      <c r="K245" s="26"/>
    </row>
    <row r="246" spans="1:11" ht="13.5" customHeight="1" x14ac:dyDescent="0.25">
      <c r="A246" s="26"/>
      <c r="C246" s="26"/>
      <c r="D246" s="26"/>
      <c r="E246" s="26"/>
      <c r="F246" s="26"/>
      <c r="G246" s="26"/>
      <c r="I246" s="68"/>
      <c r="J246" s="26"/>
      <c r="K246" s="26"/>
    </row>
    <row r="247" spans="1:11" ht="13.5" customHeight="1" x14ac:dyDescent="0.25">
      <c r="A247" s="26"/>
      <c r="C247" s="26"/>
      <c r="D247" s="26"/>
      <c r="E247" s="26"/>
      <c r="F247" s="26"/>
      <c r="G247" s="26"/>
      <c r="I247" s="68"/>
      <c r="J247" s="26"/>
      <c r="K247" s="26"/>
    </row>
    <row r="248" spans="1:11" ht="13.5" customHeight="1" x14ac:dyDescent="0.25">
      <c r="A248" s="26"/>
      <c r="C248" s="26"/>
      <c r="D248" s="26"/>
      <c r="E248" s="26"/>
      <c r="F248" s="26"/>
      <c r="G248" s="26"/>
      <c r="I248" s="68"/>
      <c r="J248" s="26"/>
      <c r="K248" s="26"/>
    </row>
    <row r="249" spans="1:11" ht="13.5" customHeight="1" x14ac:dyDescent="0.25">
      <c r="A249" s="26"/>
      <c r="C249" s="26"/>
      <c r="D249" s="26"/>
      <c r="E249" s="26"/>
      <c r="F249" s="26"/>
      <c r="G249" s="26"/>
      <c r="I249" s="68"/>
      <c r="J249" s="26"/>
      <c r="K249" s="26"/>
    </row>
    <row r="250" spans="1:11" ht="13.5" customHeight="1" x14ac:dyDescent="0.25">
      <c r="A250" s="26"/>
      <c r="C250" s="26"/>
      <c r="D250" s="26"/>
      <c r="E250" s="26"/>
      <c r="F250" s="26"/>
      <c r="G250" s="26"/>
      <c r="I250" s="68"/>
      <c r="J250" s="26"/>
      <c r="K250" s="26"/>
    </row>
    <row r="251" spans="1:11" ht="13.5" customHeight="1" x14ac:dyDescent="0.25">
      <c r="A251" s="26"/>
      <c r="C251" s="26"/>
      <c r="D251" s="26"/>
      <c r="E251" s="26"/>
      <c r="F251" s="26"/>
      <c r="G251" s="26"/>
      <c r="I251" s="68"/>
      <c r="J251" s="26"/>
      <c r="K251" s="26"/>
    </row>
    <row r="252" spans="1:11" ht="13.5" customHeight="1" x14ac:dyDescent="0.25">
      <c r="A252" s="26"/>
      <c r="C252" s="26"/>
      <c r="D252" s="26"/>
      <c r="E252" s="26"/>
      <c r="F252" s="26"/>
      <c r="G252" s="26"/>
      <c r="I252" s="68"/>
      <c r="J252" s="26"/>
      <c r="K252" s="26"/>
    </row>
    <row r="253" spans="1:11" ht="13.5" customHeight="1" x14ac:dyDescent="0.25">
      <c r="A253" s="26"/>
      <c r="C253" s="26"/>
      <c r="D253" s="26"/>
      <c r="E253" s="26"/>
      <c r="F253" s="26"/>
      <c r="G253" s="26"/>
      <c r="I253" s="68"/>
      <c r="J253" s="26"/>
      <c r="K253" s="26"/>
    </row>
    <row r="254" spans="1:11" ht="13.5" customHeight="1" x14ac:dyDescent="0.25">
      <c r="A254" s="26"/>
      <c r="C254" s="26"/>
      <c r="D254" s="26"/>
      <c r="E254" s="26"/>
      <c r="F254" s="26"/>
      <c r="G254" s="26"/>
      <c r="I254" s="68"/>
      <c r="J254" s="26"/>
      <c r="K254" s="26"/>
    </row>
    <row r="255" spans="1:11" ht="13.5" customHeight="1" x14ac:dyDescent="0.25">
      <c r="A255" s="26"/>
      <c r="C255" s="26"/>
      <c r="D255" s="26"/>
      <c r="E255" s="26"/>
      <c r="F255" s="26"/>
      <c r="G255" s="26"/>
      <c r="I255" s="68"/>
      <c r="J255" s="26"/>
      <c r="K255" s="26"/>
    </row>
    <row r="256" spans="1:11" ht="13.5" customHeight="1" x14ac:dyDescent="0.25">
      <c r="A256" s="26"/>
      <c r="C256" s="26"/>
      <c r="D256" s="26"/>
      <c r="E256" s="26"/>
      <c r="F256" s="26"/>
      <c r="G256" s="26"/>
      <c r="I256" s="68"/>
      <c r="J256" s="26"/>
      <c r="K256" s="26"/>
    </row>
    <row r="257" spans="1:11" ht="13.5" customHeight="1" x14ac:dyDescent="0.25">
      <c r="A257" s="26"/>
      <c r="C257" s="26"/>
      <c r="D257" s="26"/>
      <c r="E257" s="26"/>
      <c r="F257" s="26"/>
      <c r="G257" s="26"/>
      <c r="I257" s="68"/>
      <c r="J257" s="26"/>
      <c r="K257" s="26"/>
    </row>
    <row r="258" spans="1:11" ht="13.5" customHeight="1" x14ac:dyDescent="0.25">
      <c r="A258" s="26"/>
      <c r="C258" s="26"/>
      <c r="D258" s="26"/>
      <c r="E258" s="26"/>
      <c r="F258" s="26"/>
      <c r="G258" s="26"/>
      <c r="I258" s="68"/>
      <c r="J258" s="26"/>
      <c r="K258" s="26"/>
    </row>
    <row r="259" spans="1:11" ht="13.5" customHeight="1" x14ac:dyDescent="0.25">
      <c r="A259" s="26"/>
      <c r="C259" s="26"/>
      <c r="D259" s="26"/>
      <c r="E259" s="26"/>
      <c r="F259" s="26"/>
      <c r="G259" s="26"/>
      <c r="I259" s="68"/>
      <c r="J259" s="26"/>
      <c r="K259" s="26"/>
    </row>
    <row r="260" spans="1:11" ht="13.5" customHeight="1" x14ac:dyDescent="0.25">
      <c r="A260" s="26"/>
      <c r="C260" s="26"/>
      <c r="D260" s="26"/>
      <c r="E260" s="26"/>
      <c r="F260" s="26"/>
      <c r="G260" s="26"/>
      <c r="I260" s="68"/>
      <c r="J260" s="26"/>
      <c r="K260" s="26"/>
    </row>
    <row r="261" spans="1:11" ht="13.5" customHeight="1" x14ac:dyDescent="0.25">
      <c r="A261" s="26"/>
      <c r="C261" s="26"/>
      <c r="D261" s="26"/>
      <c r="E261" s="26"/>
      <c r="F261" s="26"/>
      <c r="G261" s="26"/>
      <c r="I261" s="68"/>
      <c r="J261" s="26"/>
      <c r="K261" s="26"/>
    </row>
    <row r="262" spans="1:11" ht="13.5" customHeight="1" x14ac:dyDescent="0.25">
      <c r="A262" s="26"/>
      <c r="C262" s="26"/>
      <c r="D262" s="26"/>
      <c r="E262" s="26"/>
      <c r="F262" s="26"/>
      <c r="G262" s="26"/>
      <c r="I262" s="68"/>
      <c r="J262" s="26"/>
      <c r="K262" s="26"/>
    </row>
    <row r="263" spans="1:11" ht="13.5" customHeight="1" x14ac:dyDescent="0.25">
      <c r="A263" s="26"/>
      <c r="C263" s="26"/>
      <c r="D263" s="26"/>
      <c r="E263" s="26"/>
      <c r="F263" s="26"/>
      <c r="G263" s="26"/>
      <c r="I263" s="68"/>
      <c r="J263" s="26"/>
      <c r="K263" s="26"/>
    </row>
    <row r="264" spans="1:11" ht="13.5" customHeight="1" x14ac:dyDescent="0.25">
      <c r="A264" s="26"/>
      <c r="C264" s="26"/>
      <c r="D264" s="26"/>
      <c r="E264" s="26"/>
      <c r="F264" s="26"/>
      <c r="G264" s="26"/>
      <c r="I264" s="68"/>
      <c r="J264" s="26"/>
      <c r="K264" s="26"/>
    </row>
    <row r="265" spans="1:11" ht="13.5" customHeight="1" x14ac:dyDescent="0.25">
      <c r="A265" s="26"/>
      <c r="C265" s="26"/>
      <c r="D265" s="26"/>
      <c r="E265" s="26"/>
      <c r="F265" s="26"/>
      <c r="G265" s="26"/>
      <c r="I265" s="68"/>
      <c r="J265" s="26"/>
      <c r="K265" s="26"/>
    </row>
    <row r="266" spans="1:11" ht="13.5" customHeight="1" x14ac:dyDescent="0.25">
      <c r="A266" s="26"/>
      <c r="C266" s="26"/>
      <c r="D266" s="26"/>
      <c r="E266" s="26"/>
      <c r="F266" s="26"/>
      <c r="G266" s="26"/>
      <c r="I266" s="68"/>
      <c r="J266" s="26"/>
      <c r="K266" s="26"/>
    </row>
    <row r="267" spans="1:11" ht="13.5" customHeight="1" x14ac:dyDescent="0.25">
      <c r="A267" s="26"/>
      <c r="C267" s="26"/>
      <c r="D267" s="26"/>
      <c r="E267" s="26"/>
      <c r="F267" s="26"/>
      <c r="G267" s="26"/>
      <c r="I267" s="68"/>
      <c r="J267" s="26"/>
      <c r="K267" s="26"/>
    </row>
    <row r="268" spans="1:11" ht="13.5" customHeight="1" x14ac:dyDescent="0.25">
      <c r="A268" s="26"/>
      <c r="C268" s="26"/>
      <c r="D268" s="26"/>
      <c r="E268" s="26"/>
      <c r="F268" s="26"/>
      <c r="G268" s="26"/>
      <c r="I268" s="68"/>
      <c r="J268" s="26"/>
      <c r="K268" s="26"/>
    </row>
    <row r="269" spans="1:11" ht="13.5" customHeight="1" x14ac:dyDescent="0.25">
      <c r="A269" s="26"/>
      <c r="C269" s="26"/>
      <c r="D269" s="26"/>
      <c r="E269" s="26"/>
      <c r="F269" s="26"/>
      <c r="G269" s="26"/>
      <c r="I269" s="68"/>
      <c r="J269" s="26"/>
      <c r="K269" s="26"/>
    </row>
    <row r="270" spans="1:11" ht="13.5" customHeight="1" x14ac:dyDescent="0.25">
      <c r="A270" s="26"/>
      <c r="C270" s="26"/>
      <c r="D270" s="26"/>
      <c r="E270" s="26"/>
      <c r="F270" s="26"/>
      <c r="G270" s="26"/>
      <c r="I270" s="68"/>
      <c r="J270" s="26"/>
      <c r="K270" s="26"/>
    </row>
    <row r="271" spans="1:11" ht="13.5" customHeight="1" x14ac:dyDescent="0.25">
      <c r="A271" s="26"/>
      <c r="C271" s="26"/>
      <c r="D271" s="26"/>
      <c r="E271" s="26"/>
      <c r="F271" s="26"/>
      <c r="G271" s="26"/>
      <c r="I271" s="68"/>
      <c r="J271" s="26"/>
      <c r="K271" s="26"/>
    </row>
    <row r="272" spans="1:11" ht="13.5" customHeight="1" x14ac:dyDescent="0.25">
      <c r="A272" s="26"/>
      <c r="C272" s="26"/>
      <c r="D272" s="26"/>
      <c r="E272" s="26"/>
      <c r="F272" s="26"/>
      <c r="G272" s="26"/>
      <c r="I272" s="68"/>
      <c r="J272" s="26"/>
      <c r="K272" s="26"/>
    </row>
    <row r="273" spans="1:11" ht="13.5" customHeight="1" x14ac:dyDescent="0.25">
      <c r="A273" s="26"/>
      <c r="C273" s="26"/>
      <c r="D273" s="26"/>
      <c r="E273" s="26"/>
      <c r="F273" s="26"/>
      <c r="G273" s="26"/>
      <c r="I273" s="68"/>
      <c r="J273" s="26"/>
      <c r="K273" s="26"/>
    </row>
    <row r="274" spans="1:11" ht="13.5" customHeight="1" x14ac:dyDescent="0.25">
      <c r="A274" s="26"/>
      <c r="C274" s="26"/>
      <c r="D274" s="26"/>
      <c r="E274" s="26"/>
      <c r="F274" s="26"/>
      <c r="G274" s="26"/>
      <c r="I274" s="68"/>
      <c r="J274" s="26"/>
      <c r="K274" s="26"/>
    </row>
    <row r="275" spans="1:11" ht="13.5" customHeight="1" x14ac:dyDescent="0.25">
      <c r="A275" s="26"/>
      <c r="C275" s="26"/>
      <c r="D275" s="26"/>
      <c r="E275" s="26"/>
      <c r="F275" s="26"/>
      <c r="G275" s="26"/>
      <c r="I275" s="68"/>
      <c r="J275" s="26"/>
      <c r="K275" s="26"/>
    </row>
    <row r="276" spans="1:11" ht="13.5" customHeight="1" x14ac:dyDescent="0.25">
      <c r="A276" s="26"/>
      <c r="C276" s="26"/>
      <c r="D276" s="26"/>
      <c r="E276" s="26"/>
      <c r="F276" s="26"/>
      <c r="G276" s="26"/>
      <c r="I276" s="68"/>
      <c r="J276" s="26"/>
      <c r="K276" s="26"/>
    </row>
    <row r="277" spans="1:11" ht="13.5" customHeight="1" x14ac:dyDescent="0.25">
      <c r="A277" s="26"/>
      <c r="C277" s="26"/>
      <c r="D277" s="26"/>
      <c r="E277" s="26"/>
      <c r="F277" s="26"/>
      <c r="G277" s="26"/>
      <c r="I277" s="68"/>
      <c r="J277" s="26"/>
      <c r="K277" s="26"/>
    </row>
    <row r="278" spans="1:11" ht="13.5" customHeight="1" x14ac:dyDescent="0.25">
      <c r="A278" s="26"/>
      <c r="C278" s="26"/>
      <c r="D278" s="26"/>
      <c r="E278" s="26"/>
      <c r="F278" s="26"/>
      <c r="G278" s="26"/>
      <c r="I278" s="68"/>
      <c r="J278" s="26"/>
      <c r="K278" s="26"/>
    </row>
    <row r="279" spans="1:11" ht="13.5" customHeight="1" x14ac:dyDescent="0.25">
      <c r="A279" s="26"/>
      <c r="C279" s="26"/>
      <c r="D279" s="26"/>
      <c r="E279" s="26"/>
      <c r="F279" s="26"/>
      <c r="G279" s="26"/>
      <c r="I279" s="68"/>
      <c r="J279" s="26"/>
      <c r="K279" s="26"/>
    </row>
    <row r="280" spans="1:11" ht="13.5" customHeight="1" x14ac:dyDescent="0.25">
      <c r="A280" s="26"/>
      <c r="C280" s="26"/>
      <c r="D280" s="26"/>
      <c r="E280" s="26"/>
      <c r="F280" s="26"/>
      <c r="G280" s="26"/>
      <c r="I280" s="68"/>
      <c r="J280" s="26"/>
      <c r="K280" s="26"/>
    </row>
    <row r="281" spans="1:11" ht="13.5" customHeight="1" x14ac:dyDescent="0.25">
      <c r="A281" s="26"/>
      <c r="C281" s="26"/>
      <c r="D281" s="26"/>
      <c r="E281" s="26"/>
      <c r="F281" s="26"/>
      <c r="G281" s="26"/>
      <c r="I281" s="68"/>
      <c r="J281" s="26"/>
      <c r="K281" s="26"/>
    </row>
    <row r="282" spans="1:11" ht="13.5" customHeight="1" x14ac:dyDescent="0.25">
      <c r="A282" s="26"/>
      <c r="C282" s="26"/>
      <c r="D282" s="26"/>
      <c r="E282" s="26"/>
      <c r="F282" s="26"/>
      <c r="G282" s="26"/>
      <c r="I282" s="68"/>
      <c r="J282" s="26"/>
      <c r="K282" s="26"/>
    </row>
    <row r="283" spans="1:11" ht="13.5" customHeight="1" x14ac:dyDescent="0.25">
      <c r="A283" s="26"/>
      <c r="C283" s="26"/>
      <c r="D283" s="26"/>
      <c r="E283" s="26"/>
      <c r="F283" s="26"/>
      <c r="G283" s="26"/>
      <c r="I283" s="68"/>
      <c r="J283" s="26"/>
      <c r="K283" s="26"/>
    </row>
    <row r="284" spans="1:11" ht="13.5" customHeight="1" x14ac:dyDescent="0.25">
      <c r="A284" s="26"/>
      <c r="C284" s="26"/>
      <c r="D284" s="26"/>
      <c r="E284" s="26"/>
      <c r="F284" s="26"/>
      <c r="G284" s="26"/>
      <c r="I284" s="68"/>
      <c r="J284" s="26"/>
      <c r="K284" s="26"/>
    </row>
    <row r="285" spans="1:11" ht="13.5" customHeight="1" x14ac:dyDescent="0.25">
      <c r="A285" s="26"/>
      <c r="C285" s="26"/>
      <c r="D285" s="26"/>
      <c r="E285" s="26"/>
      <c r="F285" s="26"/>
      <c r="G285" s="26"/>
      <c r="I285" s="68"/>
      <c r="J285" s="26"/>
      <c r="K285" s="26"/>
    </row>
    <row r="286" spans="1:11" ht="13.5" customHeight="1" x14ac:dyDescent="0.25">
      <c r="A286" s="26"/>
      <c r="C286" s="26"/>
      <c r="D286" s="26"/>
      <c r="E286" s="26"/>
      <c r="F286" s="26"/>
      <c r="G286" s="26"/>
      <c r="I286" s="68"/>
      <c r="J286" s="26"/>
      <c r="K286" s="26"/>
    </row>
    <row r="287" spans="1:11" ht="13.5" customHeight="1" x14ac:dyDescent="0.25">
      <c r="A287" s="26"/>
      <c r="C287" s="26"/>
      <c r="D287" s="26"/>
      <c r="E287" s="26"/>
      <c r="F287" s="26"/>
      <c r="G287" s="26"/>
      <c r="I287" s="68"/>
      <c r="J287" s="26"/>
      <c r="K287" s="26"/>
    </row>
    <row r="288" spans="1:11" ht="13.5" customHeight="1" x14ac:dyDescent="0.25">
      <c r="A288" s="26"/>
      <c r="C288" s="26"/>
      <c r="D288" s="26"/>
      <c r="E288" s="26"/>
      <c r="F288" s="26"/>
      <c r="G288" s="26"/>
      <c r="I288" s="68"/>
      <c r="J288" s="26"/>
      <c r="K288" s="26"/>
    </row>
    <row r="289" spans="1:11" ht="13.5" customHeight="1" x14ac:dyDescent="0.25">
      <c r="A289" s="26"/>
      <c r="C289" s="26"/>
      <c r="D289" s="26"/>
      <c r="E289" s="26"/>
      <c r="F289" s="26"/>
      <c r="G289" s="26"/>
      <c r="I289" s="68"/>
      <c r="J289" s="26"/>
      <c r="K289" s="26"/>
    </row>
    <row r="290" spans="1:11" ht="13.5" customHeight="1" x14ac:dyDescent="0.25">
      <c r="A290" s="26"/>
      <c r="C290" s="26"/>
      <c r="D290" s="26"/>
      <c r="E290" s="26"/>
      <c r="F290" s="26"/>
      <c r="G290" s="26"/>
      <c r="I290" s="68"/>
      <c r="J290" s="26"/>
      <c r="K290" s="26"/>
    </row>
    <row r="291" spans="1:11" ht="13.5" customHeight="1" x14ac:dyDescent="0.25">
      <c r="A291" s="26"/>
      <c r="C291" s="26"/>
      <c r="D291" s="26"/>
      <c r="E291" s="26"/>
      <c r="F291" s="26"/>
      <c r="G291" s="26"/>
      <c r="I291" s="68"/>
      <c r="J291" s="26"/>
      <c r="K291" s="26"/>
    </row>
    <row r="292" spans="1:11" ht="13.5" customHeight="1" x14ac:dyDescent="0.25">
      <c r="A292" s="26"/>
      <c r="C292" s="26"/>
      <c r="D292" s="26"/>
      <c r="E292" s="26"/>
      <c r="F292" s="26"/>
      <c r="G292" s="26"/>
      <c r="I292" s="68"/>
      <c r="J292" s="26"/>
      <c r="K292" s="26"/>
    </row>
    <row r="293" spans="1:11" ht="13.5" customHeight="1" x14ac:dyDescent="0.25">
      <c r="A293" s="26"/>
      <c r="C293" s="26"/>
      <c r="D293" s="26"/>
      <c r="E293" s="26"/>
      <c r="F293" s="26"/>
      <c r="G293" s="26"/>
      <c r="I293" s="68"/>
      <c r="J293" s="26"/>
      <c r="K293" s="26"/>
    </row>
    <row r="294" spans="1:11" ht="13.5" customHeight="1" x14ac:dyDescent="0.25">
      <c r="A294" s="26"/>
      <c r="C294" s="26"/>
      <c r="D294" s="26"/>
      <c r="E294" s="26"/>
      <c r="F294" s="26"/>
      <c r="G294" s="26"/>
      <c r="I294" s="68"/>
      <c r="J294" s="26"/>
      <c r="K294" s="26"/>
    </row>
    <row r="295" spans="1:11" ht="13.5" customHeight="1" x14ac:dyDescent="0.25">
      <c r="A295" s="26"/>
      <c r="C295" s="26"/>
      <c r="D295" s="26"/>
      <c r="E295" s="26"/>
      <c r="F295" s="26"/>
      <c r="G295" s="26"/>
      <c r="I295" s="68"/>
      <c r="J295" s="26"/>
      <c r="K295" s="26"/>
    </row>
    <row r="296" spans="1:11" ht="13.5" customHeight="1" x14ac:dyDescent="0.25">
      <c r="A296" s="26"/>
      <c r="C296" s="26"/>
      <c r="D296" s="26"/>
      <c r="E296" s="26"/>
      <c r="F296" s="26"/>
      <c r="G296" s="26"/>
      <c r="I296" s="68"/>
      <c r="J296" s="26"/>
      <c r="K296" s="26"/>
    </row>
    <row r="297" spans="1:11" ht="13.5" customHeight="1" x14ac:dyDescent="0.25">
      <c r="A297" s="26"/>
      <c r="C297" s="26"/>
      <c r="D297" s="26"/>
      <c r="E297" s="26"/>
      <c r="F297" s="26"/>
      <c r="G297" s="26"/>
      <c r="I297" s="68"/>
      <c r="J297" s="26"/>
      <c r="K297" s="26"/>
    </row>
    <row r="298" spans="1:11" ht="13.5" customHeight="1" x14ac:dyDescent="0.25">
      <c r="A298" s="26"/>
      <c r="C298" s="26"/>
      <c r="D298" s="26"/>
      <c r="E298" s="26"/>
      <c r="F298" s="26"/>
      <c r="G298" s="26"/>
      <c r="I298" s="68"/>
      <c r="J298" s="26"/>
      <c r="K298" s="26"/>
    </row>
    <row r="299" spans="1:11" ht="13.5" customHeight="1" x14ac:dyDescent="0.25">
      <c r="A299" s="26"/>
      <c r="C299" s="26"/>
      <c r="D299" s="26"/>
      <c r="E299" s="26"/>
      <c r="F299" s="26"/>
      <c r="G299" s="26"/>
      <c r="I299" s="68"/>
      <c r="J299" s="26"/>
      <c r="K299" s="26"/>
    </row>
    <row r="300" spans="1:11" ht="13.5" customHeight="1" x14ac:dyDescent="0.25">
      <c r="A300" s="26"/>
      <c r="C300" s="26"/>
      <c r="D300" s="26"/>
      <c r="E300" s="26"/>
      <c r="F300" s="26"/>
      <c r="G300" s="26"/>
      <c r="I300" s="68"/>
      <c r="J300" s="26"/>
      <c r="K300" s="26"/>
    </row>
    <row r="301" spans="1:11" ht="13.5" customHeight="1" x14ac:dyDescent="0.25">
      <c r="A301" s="26"/>
      <c r="C301" s="26"/>
      <c r="D301" s="26"/>
      <c r="E301" s="26"/>
      <c r="F301" s="26"/>
      <c r="G301" s="26"/>
      <c r="I301" s="68"/>
      <c r="J301" s="26"/>
      <c r="K301" s="26"/>
    </row>
    <row r="302" spans="1:11" ht="13.5" customHeight="1" x14ac:dyDescent="0.25">
      <c r="A302" s="26"/>
      <c r="C302" s="26"/>
      <c r="D302" s="26"/>
      <c r="E302" s="26"/>
      <c r="F302" s="26"/>
      <c r="G302" s="26"/>
      <c r="I302" s="68"/>
      <c r="J302" s="26"/>
      <c r="K302" s="26"/>
    </row>
    <row r="303" spans="1:11" ht="13.5" customHeight="1" x14ac:dyDescent="0.25">
      <c r="A303" s="26"/>
      <c r="C303" s="26"/>
      <c r="D303" s="26"/>
      <c r="E303" s="26"/>
      <c r="F303" s="26"/>
      <c r="G303" s="26"/>
      <c r="I303" s="68"/>
      <c r="J303" s="26"/>
      <c r="K303" s="26"/>
    </row>
    <row r="304" spans="1:11" ht="13.5" customHeight="1" x14ac:dyDescent="0.25">
      <c r="A304" s="26"/>
      <c r="C304" s="26"/>
      <c r="D304" s="26"/>
      <c r="E304" s="26"/>
      <c r="F304" s="26"/>
      <c r="G304" s="26"/>
      <c r="I304" s="68"/>
      <c r="J304" s="26"/>
      <c r="K304" s="26"/>
    </row>
    <row r="305" spans="1:11" ht="13.5" customHeight="1" x14ac:dyDescent="0.25">
      <c r="A305" s="26"/>
      <c r="C305" s="26"/>
      <c r="D305" s="26"/>
      <c r="E305" s="26"/>
      <c r="F305" s="26"/>
      <c r="G305" s="26"/>
      <c r="I305" s="68"/>
      <c r="J305" s="26"/>
      <c r="K305" s="26"/>
    </row>
    <row r="306" spans="1:11" ht="13.5" customHeight="1" x14ac:dyDescent="0.25">
      <c r="A306" s="26"/>
      <c r="C306" s="26"/>
      <c r="D306" s="26"/>
      <c r="E306" s="26"/>
      <c r="F306" s="26"/>
      <c r="G306" s="26"/>
      <c r="I306" s="68"/>
      <c r="J306" s="26"/>
      <c r="K306" s="26"/>
    </row>
    <row r="307" spans="1:11" ht="13.5" customHeight="1" x14ac:dyDescent="0.25">
      <c r="A307" s="26"/>
      <c r="C307" s="26"/>
      <c r="D307" s="26"/>
      <c r="E307" s="26"/>
      <c r="F307" s="26"/>
      <c r="G307" s="26"/>
      <c r="I307" s="68"/>
      <c r="J307" s="26"/>
      <c r="K307" s="26"/>
    </row>
    <row r="308" spans="1:11" ht="13.5" customHeight="1" x14ac:dyDescent="0.25">
      <c r="A308" s="26"/>
      <c r="C308" s="26"/>
      <c r="D308" s="26"/>
      <c r="E308" s="26"/>
      <c r="F308" s="26"/>
      <c r="G308" s="26"/>
      <c r="I308" s="68"/>
      <c r="J308" s="26"/>
      <c r="K308" s="26"/>
    </row>
    <row r="309" spans="1:11" ht="13.5" customHeight="1" x14ac:dyDescent="0.25">
      <c r="A309" s="26"/>
      <c r="C309" s="26"/>
      <c r="D309" s="26"/>
      <c r="E309" s="26"/>
      <c r="F309" s="26"/>
      <c r="G309" s="26"/>
      <c r="I309" s="68"/>
      <c r="J309" s="26"/>
      <c r="K309" s="26"/>
    </row>
    <row r="310" spans="1:11" ht="13.5" customHeight="1" x14ac:dyDescent="0.25">
      <c r="A310" s="26"/>
      <c r="C310" s="26"/>
      <c r="D310" s="26"/>
      <c r="E310" s="26"/>
      <c r="F310" s="26"/>
      <c r="G310" s="26"/>
      <c r="I310" s="68"/>
      <c r="J310" s="26"/>
      <c r="K310" s="26"/>
    </row>
    <row r="311" spans="1:11" ht="13.5" customHeight="1" x14ac:dyDescent="0.25">
      <c r="A311" s="26"/>
      <c r="C311" s="26"/>
      <c r="D311" s="26"/>
      <c r="E311" s="26"/>
      <c r="F311" s="26"/>
      <c r="G311" s="26"/>
      <c r="I311" s="68"/>
      <c r="J311" s="26"/>
      <c r="K311" s="26"/>
    </row>
    <row r="312" spans="1:11" ht="13.5" customHeight="1" x14ac:dyDescent="0.25">
      <c r="A312" s="26"/>
      <c r="C312" s="26"/>
      <c r="D312" s="26"/>
      <c r="E312" s="26"/>
      <c r="F312" s="26"/>
      <c r="G312" s="26"/>
      <c r="I312" s="68"/>
      <c r="J312" s="26"/>
      <c r="K312" s="26"/>
    </row>
    <row r="313" spans="1:11" ht="13.5" customHeight="1" x14ac:dyDescent="0.25">
      <c r="A313" s="26"/>
      <c r="C313" s="26"/>
      <c r="D313" s="26"/>
      <c r="E313" s="26"/>
      <c r="F313" s="26"/>
      <c r="G313" s="26"/>
      <c r="I313" s="68"/>
      <c r="J313" s="26"/>
      <c r="K313" s="26"/>
    </row>
    <row r="314" spans="1:11" ht="13.5" customHeight="1" x14ac:dyDescent="0.25">
      <c r="A314" s="26"/>
      <c r="C314" s="26"/>
      <c r="D314" s="26"/>
      <c r="E314" s="26"/>
      <c r="F314" s="26"/>
      <c r="G314" s="26"/>
      <c r="I314" s="68"/>
      <c r="J314" s="26"/>
      <c r="K314" s="26"/>
    </row>
    <row r="315" spans="1:11" ht="13.5" customHeight="1" x14ac:dyDescent="0.25">
      <c r="A315" s="26"/>
      <c r="C315" s="26"/>
      <c r="D315" s="26"/>
      <c r="E315" s="26"/>
      <c r="F315" s="26"/>
      <c r="G315" s="26"/>
      <c r="I315" s="68"/>
      <c r="J315" s="26"/>
      <c r="K315" s="26"/>
    </row>
    <row r="316" spans="1:11" ht="13.5" customHeight="1" x14ac:dyDescent="0.25">
      <c r="A316" s="26"/>
      <c r="C316" s="26"/>
      <c r="D316" s="26"/>
      <c r="E316" s="26"/>
      <c r="F316" s="26"/>
      <c r="G316" s="26"/>
      <c r="I316" s="68"/>
      <c r="J316" s="26"/>
      <c r="K316" s="26"/>
    </row>
    <row r="317" spans="1:11" ht="13.5" customHeight="1" x14ac:dyDescent="0.25">
      <c r="A317" s="26"/>
      <c r="C317" s="26"/>
      <c r="D317" s="26"/>
      <c r="E317" s="26"/>
      <c r="F317" s="26"/>
      <c r="G317" s="26"/>
      <c r="I317" s="68"/>
      <c r="J317" s="26"/>
      <c r="K317" s="26"/>
    </row>
    <row r="318" spans="1:11" ht="13.5" customHeight="1" x14ac:dyDescent="0.25">
      <c r="A318" s="26"/>
      <c r="C318" s="26"/>
      <c r="D318" s="26"/>
      <c r="E318" s="26"/>
      <c r="F318" s="26"/>
      <c r="G318" s="26"/>
      <c r="I318" s="68"/>
      <c r="J318" s="26"/>
      <c r="K318" s="26"/>
    </row>
    <row r="319" spans="1:11" ht="13.5" customHeight="1" x14ac:dyDescent="0.25">
      <c r="A319" s="26"/>
      <c r="C319" s="26"/>
      <c r="D319" s="26"/>
      <c r="E319" s="26"/>
      <c r="F319" s="26"/>
      <c r="G319" s="26"/>
      <c r="I319" s="68"/>
      <c r="J319" s="26"/>
      <c r="K319" s="26"/>
    </row>
    <row r="320" spans="1:11" ht="13.5" customHeight="1" x14ac:dyDescent="0.25">
      <c r="A320" s="26"/>
      <c r="C320" s="26"/>
      <c r="D320" s="26"/>
      <c r="E320" s="26"/>
      <c r="F320" s="26"/>
      <c r="G320" s="26"/>
      <c r="I320" s="68"/>
      <c r="J320" s="26"/>
      <c r="K320" s="26"/>
    </row>
    <row r="321" spans="1:11" ht="13.5" customHeight="1" x14ac:dyDescent="0.25">
      <c r="A321" s="26"/>
      <c r="C321" s="26"/>
      <c r="D321" s="26"/>
      <c r="E321" s="26"/>
      <c r="F321" s="26"/>
      <c r="G321" s="26"/>
      <c r="I321" s="68"/>
      <c r="J321" s="26"/>
      <c r="K321" s="26"/>
    </row>
    <row r="322" spans="1:11" ht="13.5" customHeight="1" x14ac:dyDescent="0.25">
      <c r="A322" s="26"/>
      <c r="C322" s="26"/>
      <c r="D322" s="26"/>
      <c r="E322" s="26"/>
      <c r="F322" s="26"/>
      <c r="G322" s="26"/>
      <c r="I322" s="68"/>
      <c r="J322" s="26"/>
      <c r="K322" s="26"/>
    </row>
    <row r="323" spans="1:11" ht="13.5" customHeight="1" x14ac:dyDescent="0.25">
      <c r="A323" s="26"/>
      <c r="C323" s="26"/>
      <c r="D323" s="26"/>
      <c r="E323" s="26"/>
      <c r="F323" s="26"/>
      <c r="G323" s="26"/>
      <c r="I323" s="68"/>
      <c r="J323" s="26"/>
      <c r="K323" s="26"/>
    </row>
    <row r="324" spans="1:11" ht="13.5" customHeight="1" x14ac:dyDescent="0.25">
      <c r="A324" s="26"/>
      <c r="C324" s="26"/>
      <c r="D324" s="26"/>
      <c r="E324" s="26"/>
      <c r="F324" s="26"/>
      <c r="G324" s="26"/>
      <c r="I324" s="68"/>
      <c r="J324" s="26"/>
      <c r="K324" s="26"/>
    </row>
    <row r="325" spans="1:11" ht="13.5" customHeight="1" x14ac:dyDescent="0.25">
      <c r="A325" s="26"/>
      <c r="C325" s="26"/>
      <c r="D325" s="26"/>
      <c r="E325" s="26"/>
      <c r="F325" s="26"/>
      <c r="G325" s="26"/>
      <c r="I325" s="68"/>
      <c r="J325" s="26"/>
      <c r="K325" s="26"/>
    </row>
    <row r="326" spans="1:11" ht="13.5" customHeight="1" x14ac:dyDescent="0.25">
      <c r="A326" s="26"/>
      <c r="C326" s="26"/>
      <c r="D326" s="26"/>
      <c r="E326" s="26"/>
      <c r="F326" s="26"/>
      <c r="G326" s="26"/>
      <c r="I326" s="68"/>
      <c r="J326" s="26"/>
      <c r="K326" s="26"/>
    </row>
    <row r="327" spans="1:11" ht="13.5" customHeight="1" x14ac:dyDescent="0.25">
      <c r="A327" s="26"/>
      <c r="C327" s="26"/>
      <c r="D327" s="26"/>
      <c r="E327" s="26"/>
      <c r="F327" s="26"/>
      <c r="G327" s="26"/>
      <c r="I327" s="68"/>
      <c r="J327" s="26"/>
      <c r="K327" s="26"/>
    </row>
    <row r="328" spans="1:11" ht="13.5" customHeight="1" x14ac:dyDescent="0.25">
      <c r="A328" s="26"/>
      <c r="C328" s="26"/>
      <c r="D328" s="26"/>
      <c r="E328" s="26"/>
      <c r="F328" s="26"/>
      <c r="G328" s="26"/>
      <c r="I328" s="68"/>
      <c r="J328" s="26"/>
      <c r="K328" s="26"/>
    </row>
    <row r="329" spans="1:11" ht="13.5" customHeight="1" x14ac:dyDescent="0.25">
      <c r="A329" s="26"/>
      <c r="C329" s="26"/>
      <c r="D329" s="26"/>
      <c r="E329" s="26"/>
      <c r="F329" s="26"/>
      <c r="G329" s="26"/>
      <c r="I329" s="68"/>
      <c r="J329" s="26"/>
      <c r="K329" s="26"/>
    </row>
    <row r="330" spans="1:11" ht="13.5" customHeight="1" x14ac:dyDescent="0.25">
      <c r="A330" s="26"/>
      <c r="C330" s="26"/>
      <c r="D330" s="26"/>
      <c r="E330" s="26"/>
      <c r="F330" s="26"/>
      <c r="G330" s="26"/>
      <c r="I330" s="68"/>
      <c r="J330" s="26"/>
      <c r="K330" s="26"/>
    </row>
    <row r="331" spans="1:11" ht="13.5" customHeight="1" x14ac:dyDescent="0.25">
      <c r="A331" s="26"/>
      <c r="C331" s="26"/>
      <c r="D331" s="26"/>
      <c r="E331" s="26"/>
      <c r="F331" s="26"/>
      <c r="G331" s="26"/>
      <c r="I331" s="68"/>
      <c r="J331" s="26"/>
      <c r="K331" s="26"/>
    </row>
    <row r="332" spans="1:11" ht="13.5" customHeight="1" x14ac:dyDescent="0.25">
      <c r="A332" s="26"/>
      <c r="C332" s="26"/>
      <c r="D332" s="26"/>
      <c r="E332" s="26"/>
      <c r="F332" s="26"/>
      <c r="G332" s="26"/>
      <c r="I332" s="68"/>
      <c r="J332" s="26"/>
      <c r="K332" s="26"/>
    </row>
    <row r="333" spans="1:11" ht="13.5" customHeight="1" x14ac:dyDescent="0.25">
      <c r="A333" s="26"/>
      <c r="C333" s="26"/>
      <c r="D333" s="26"/>
      <c r="E333" s="26"/>
      <c r="F333" s="26"/>
      <c r="G333" s="26"/>
      <c r="I333" s="68"/>
      <c r="J333" s="26"/>
      <c r="K333" s="26"/>
    </row>
    <row r="334" spans="1:11" ht="13.5" customHeight="1" x14ac:dyDescent="0.25">
      <c r="A334" s="26"/>
      <c r="C334" s="26"/>
      <c r="D334" s="26"/>
      <c r="E334" s="26"/>
      <c r="F334" s="26"/>
      <c r="G334" s="26"/>
      <c r="I334" s="68"/>
      <c r="J334" s="26"/>
      <c r="K334" s="26"/>
    </row>
    <row r="335" spans="1:11" ht="13.5" customHeight="1" x14ac:dyDescent="0.25">
      <c r="A335" s="26"/>
      <c r="C335" s="26"/>
      <c r="D335" s="26"/>
      <c r="E335" s="26"/>
      <c r="F335" s="26"/>
      <c r="G335" s="26"/>
      <c r="I335" s="68"/>
      <c r="J335" s="26"/>
      <c r="K335" s="26"/>
    </row>
    <row r="336" spans="1:11" ht="13.5" customHeight="1" x14ac:dyDescent="0.25">
      <c r="A336" s="26"/>
      <c r="C336" s="26"/>
      <c r="D336" s="26"/>
      <c r="E336" s="26"/>
      <c r="F336" s="26"/>
      <c r="G336" s="26"/>
      <c r="I336" s="68"/>
      <c r="J336" s="26"/>
      <c r="K336" s="26"/>
    </row>
    <row r="337" spans="1:11" ht="13.5" customHeight="1" x14ac:dyDescent="0.25">
      <c r="A337" s="26"/>
      <c r="C337" s="26"/>
      <c r="D337" s="26"/>
      <c r="E337" s="26"/>
      <c r="F337" s="26"/>
      <c r="G337" s="26"/>
      <c r="I337" s="68"/>
      <c r="J337" s="26"/>
      <c r="K337" s="26"/>
    </row>
    <row r="338" spans="1:11" ht="13.5" customHeight="1" x14ac:dyDescent="0.25">
      <c r="A338" s="26"/>
      <c r="C338" s="26"/>
      <c r="D338" s="26"/>
      <c r="E338" s="26"/>
      <c r="F338" s="26"/>
      <c r="G338" s="26"/>
      <c r="I338" s="68"/>
      <c r="J338" s="26"/>
      <c r="K338" s="26"/>
    </row>
    <row r="339" spans="1:11" ht="13.5" customHeight="1" x14ac:dyDescent="0.25">
      <c r="A339" s="26"/>
      <c r="C339" s="26"/>
      <c r="D339" s="26"/>
      <c r="E339" s="26"/>
      <c r="F339" s="26"/>
      <c r="G339" s="26"/>
      <c r="I339" s="68"/>
      <c r="J339" s="26"/>
      <c r="K339" s="26"/>
    </row>
    <row r="340" spans="1:11" ht="13.5" customHeight="1" x14ac:dyDescent="0.25">
      <c r="A340" s="26"/>
      <c r="C340" s="26"/>
      <c r="D340" s="26"/>
      <c r="E340" s="26"/>
      <c r="F340" s="26"/>
      <c r="G340" s="26"/>
      <c r="I340" s="68"/>
      <c r="J340" s="26"/>
      <c r="K340" s="26"/>
    </row>
    <row r="341" spans="1:11" ht="13.5" customHeight="1" x14ac:dyDescent="0.25">
      <c r="A341" s="26"/>
      <c r="C341" s="26"/>
      <c r="D341" s="26"/>
      <c r="E341" s="26"/>
      <c r="F341" s="26"/>
      <c r="G341" s="26"/>
      <c r="I341" s="68"/>
      <c r="J341" s="26"/>
      <c r="K341" s="26"/>
    </row>
    <row r="342" spans="1:11" ht="13.5" customHeight="1" x14ac:dyDescent="0.25">
      <c r="A342" s="26"/>
      <c r="C342" s="26"/>
      <c r="D342" s="26"/>
      <c r="E342" s="26"/>
      <c r="F342" s="26"/>
      <c r="G342" s="26"/>
      <c r="I342" s="68"/>
      <c r="J342" s="26"/>
      <c r="K342" s="26"/>
    </row>
    <row r="343" spans="1:11" ht="13.5" customHeight="1" x14ac:dyDescent="0.25">
      <c r="A343" s="26"/>
      <c r="C343" s="26"/>
      <c r="D343" s="26"/>
      <c r="E343" s="26"/>
      <c r="F343" s="26"/>
      <c r="G343" s="26"/>
      <c r="I343" s="68"/>
      <c r="J343" s="26"/>
      <c r="K343" s="26"/>
    </row>
    <row r="344" spans="1:11" ht="13.5" customHeight="1" x14ac:dyDescent="0.25">
      <c r="A344" s="26"/>
      <c r="C344" s="26"/>
      <c r="D344" s="26"/>
      <c r="E344" s="26"/>
      <c r="F344" s="26"/>
      <c r="G344" s="26"/>
      <c r="I344" s="68"/>
      <c r="J344" s="26"/>
      <c r="K344" s="26"/>
    </row>
    <row r="345" spans="1:11" ht="13.5" customHeight="1" x14ac:dyDescent="0.25">
      <c r="A345" s="26"/>
      <c r="C345" s="26"/>
      <c r="D345" s="26"/>
      <c r="E345" s="26"/>
      <c r="F345" s="26"/>
      <c r="G345" s="26"/>
      <c r="I345" s="68"/>
      <c r="J345" s="26"/>
      <c r="K345" s="26"/>
    </row>
    <row r="346" spans="1:11" ht="13.5" customHeight="1" x14ac:dyDescent="0.25">
      <c r="A346" s="26"/>
      <c r="C346" s="26"/>
      <c r="D346" s="26"/>
      <c r="E346" s="26"/>
      <c r="F346" s="26"/>
      <c r="G346" s="26"/>
      <c r="I346" s="68"/>
      <c r="J346" s="26"/>
      <c r="K346" s="26"/>
    </row>
    <row r="347" spans="1:11" ht="13.5" customHeight="1" x14ac:dyDescent="0.25">
      <c r="A347" s="26"/>
      <c r="C347" s="26"/>
      <c r="D347" s="26"/>
      <c r="E347" s="26"/>
      <c r="F347" s="26"/>
      <c r="G347" s="26"/>
      <c r="I347" s="68"/>
      <c r="J347" s="26"/>
      <c r="K347" s="26"/>
    </row>
    <row r="348" spans="1:11" ht="13.5" customHeight="1" x14ac:dyDescent="0.25">
      <c r="A348" s="26"/>
      <c r="C348" s="26"/>
      <c r="D348" s="26"/>
      <c r="E348" s="26"/>
      <c r="F348" s="26"/>
      <c r="G348" s="26"/>
      <c r="I348" s="68"/>
      <c r="J348" s="26"/>
      <c r="K348" s="26"/>
    </row>
    <row r="349" spans="1:11" ht="13.5" customHeight="1" x14ac:dyDescent="0.25">
      <c r="A349" s="26"/>
      <c r="C349" s="26"/>
      <c r="D349" s="26"/>
      <c r="E349" s="26"/>
      <c r="F349" s="26"/>
      <c r="G349" s="26"/>
      <c r="I349" s="68"/>
      <c r="J349" s="26"/>
      <c r="K349" s="26"/>
    </row>
    <row r="350" spans="1:11" ht="13.5" customHeight="1" x14ac:dyDescent="0.25">
      <c r="A350" s="26"/>
      <c r="C350" s="26"/>
      <c r="D350" s="26"/>
      <c r="E350" s="26"/>
      <c r="F350" s="26"/>
      <c r="G350" s="26"/>
      <c r="I350" s="68"/>
      <c r="J350" s="26"/>
      <c r="K350" s="26"/>
    </row>
    <row r="351" spans="1:11" ht="13.5" customHeight="1" x14ac:dyDescent="0.25">
      <c r="A351" s="26"/>
      <c r="C351" s="26"/>
      <c r="D351" s="26"/>
      <c r="E351" s="26"/>
      <c r="F351" s="26"/>
      <c r="G351" s="26"/>
      <c r="I351" s="68"/>
      <c r="J351" s="26"/>
      <c r="K351" s="26"/>
    </row>
    <row r="352" spans="1:11" ht="13.5" customHeight="1" x14ac:dyDescent="0.25">
      <c r="A352" s="26"/>
      <c r="C352" s="26"/>
      <c r="D352" s="26"/>
      <c r="E352" s="26"/>
      <c r="F352" s="26"/>
      <c r="G352" s="26"/>
      <c r="I352" s="68"/>
      <c r="J352" s="26"/>
      <c r="K352" s="26"/>
    </row>
    <row r="353" spans="1:11" ht="13.5" customHeight="1" x14ac:dyDescent="0.25">
      <c r="A353" s="26"/>
      <c r="C353" s="26"/>
      <c r="D353" s="26"/>
      <c r="E353" s="26"/>
      <c r="F353" s="26"/>
      <c r="G353" s="26"/>
      <c r="I353" s="68"/>
      <c r="J353" s="26"/>
      <c r="K353" s="26"/>
    </row>
    <row r="354" spans="1:11" ht="13.5" customHeight="1" x14ac:dyDescent="0.25">
      <c r="A354" s="26"/>
      <c r="C354" s="26"/>
      <c r="D354" s="26"/>
      <c r="E354" s="26"/>
      <c r="F354" s="26"/>
      <c r="G354" s="26"/>
      <c r="I354" s="68"/>
      <c r="J354" s="26"/>
      <c r="K354" s="26"/>
    </row>
    <row r="355" spans="1:11" ht="13.5" customHeight="1" x14ac:dyDescent="0.25">
      <c r="A355" s="26"/>
      <c r="C355" s="26"/>
      <c r="D355" s="26"/>
      <c r="E355" s="26"/>
      <c r="F355" s="26"/>
      <c r="G355" s="26"/>
      <c r="I355" s="68"/>
      <c r="J355" s="26"/>
      <c r="K355" s="26"/>
    </row>
    <row r="356" spans="1:11" ht="13.5" customHeight="1" x14ac:dyDescent="0.25">
      <c r="A356" s="26"/>
      <c r="C356" s="26"/>
      <c r="D356" s="26"/>
      <c r="E356" s="26"/>
      <c r="F356" s="26"/>
      <c r="G356" s="26"/>
      <c r="I356" s="68"/>
      <c r="J356" s="26"/>
      <c r="K356" s="26"/>
    </row>
    <row r="357" spans="1:11" ht="13.5" customHeight="1" x14ac:dyDescent="0.25">
      <c r="A357" s="26"/>
      <c r="C357" s="26"/>
      <c r="D357" s="26"/>
      <c r="E357" s="26"/>
      <c r="F357" s="26"/>
      <c r="G357" s="26"/>
      <c r="I357" s="68"/>
      <c r="J357" s="26"/>
      <c r="K357" s="26"/>
    </row>
    <row r="358" spans="1:11" ht="13.5" customHeight="1" x14ac:dyDescent="0.25">
      <c r="A358" s="26"/>
      <c r="C358" s="26"/>
      <c r="D358" s="26"/>
      <c r="E358" s="26"/>
      <c r="F358" s="26"/>
      <c r="G358" s="26"/>
      <c r="I358" s="68"/>
      <c r="J358" s="26"/>
      <c r="K358" s="26"/>
    </row>
    <row r="359" spans="1:11" ht="13.5" customHeight="1" x14ac:dyDescent="0.25">
      <c r="A359" s="26"/>
      <c r="C359" s="26"/>
      <c r="D359" s="26"/>
      <c r="E359" s="26"/>
      <c r="F359" s="26"/>
      <c r="G359" s="26"/>
      <c r="I359" s="68"/>
      <c r="J359" s="26"/>
      <c r="K359" s="26"/>
    </row>
    <row r="360" spans="1:11" ht="13.5" customHeight="1" x14ac:dyDescent="0.25">
      <c r="A360" s="26"/>
      <c r="C360" s="26"/>
      <c r="D360" s="26"/>
      <c r="E360" s="26"/>
      <c r="F360" s="26"/>
      <c r="G360" s="26"/>
      <c r="I360" s="68"/>
      <c r="J360" s="26"/>
      <c r="K360" s="26"/>
    </row>
    <row r="361" spans="1:11" ht="13.5" customHeight="1" x14ac:dyDescent="0.25">
      <c r="A361" s="26"/>
      <c r="C361" s="26"/>
      <c r="D361" s="26"/>
      <c r="E361" s="26"/>
      <c r="F361" s="26"/>
      <c r="G361" s="26"/>
      <c r="I361" s="68"/>
      <c r="J361" s="26"/>
      <c r="K361" s="26"/>
    </row>
    <row r="362" spans="1:11" ht="13.5" customHeight="1" x14ac:dyDescent="0.25">
      <c r="A362" s="26"/>
      <c r="C362" s="26"/>
      <c r="D362" s="26"/>
      <c r="E362" s="26"/>
      <c r="F362" s="26"/>
      <c r="G362" s="26"/>
      <c r="I362" s="68"/>
      <c r="J362" s="26"/>
      <c r="K362" s="26"/>
    </row>
    <row r="363" spans="1:11" ht="13.5" customHeight="1" x14ac:dyDescent="0.25">
      <c r="A363" s="26"/>
      <c r="C363" s="26"/>
      <c r="D363" s="26"/>
      <c r="E363" s="26"/>
      <c r="F363" s="26"/>
      <c r="G363" s="26"/>
      <c r="I363" s="68"/>
      <c r="J363" s="26"/>
      <c r="K363" s="26"/>
    </row>
    <row r="364" spans="1:11" ht="13.5" customHeight="1" x14ac:dyDescent="0.25">
      <c r="A364" s="26"/>
      <c r="C364" s="26"/>
      <c r="D364" s="26"/>
      <c r="E364" s="26"/>
      <c r="F364" s="26"/>
      <c r="G364" s="26"/>
      <c r="I364" s="68"/>
      <c r="J364" s="26"/>
      <c r="K364" s="26"/>
    </row>
    <row r="365" spans="1:11" ht="13.5" customHeight="1" x14ac:dyDescent="0.25">
      <c r="A365" s="26"/>
      <c r="C365" s="26"/>
      <c r="D365" s="26"/>
      <c r="E365" s="26"/>
      <c r="F365" s="26"/>
      <c r="G365" s="26"/>
      <c r="I365" s="68"/>
      <c r="J365" s="26"/>
      <c r="K365" s="26"/>
    </row>
    <row r="366" spans="1:11" ht="13.5" customHeight="1" x14ac:dyDescent="0.25">
      <c r="A366" s="26"/>
      <c r="C366" s="26"/>
      <c r="D366" s="26"/>
      <c r="E366" s="26"/>
      <c r="F366" s="26"/>
      <c r="G366" s="26"/>
      <c r="I366" s="68"/>
      <c r="J366" s="26"/>
      <c r="K366" s="26"/>
    </row>
    <row r="367" spans="1:11" ht="13.5" customHeight="1" x14ac:dyDescent="0.25">
      <c r="A367" s="26"/>
      <c r="C367" s="26"/>
      <c r="D367" s="26"/>
      <c r="E367" s="26"/>
      <c r="F367" s="26"/>
      <c r="G367" s="26"/>
      <c r="I367" s="68"/>
      <c r="J367" s="26"/>
      <c r="K367" s="26"/>
    </row>
    <row r="368" spans="1:11" ht="13.5" customHeight="1" x14ac:dyDescent="0.25">
      <c r="A368" s="26"/>
      <c r="C368" s="26"/>
      <c r="D368" s="26"/>
      <c r="E368" s="26"/>
      <c r="F368" s="26"/>
      <c r="G368" s="26"/>
      <c r="I368" s="68"/>
      <c r="J368" s="26"/>
      <c r="K368" s="26"/>
    </row>
    <row r="369" spans="1:11" ht="13.5" customHeight="1" x14ac:dyDescent="0.25">
      <c r="A369" s="26"/>
      <c r="C369" s="26"/>
      <c r="D369" s="26"/>
      <c r="E369" s="26"/>
      <c r="F369" s="26"/>
      <c r="G369" s="26"/>
      <c r="I369" s="68"/>
      <c r="J369" s="26"/>
      <c r="K369" s="26"/>
    </row>
    <row r="370" spans="1:11" ht="13.5" customHeight="1" x14ac:dyDescent="0.25">
      <c r="A370" s="26"/>
      <c r="C370" s="26"/>
      <c r="D370" s="26"/>
      <c r="E370" s="26"/>
      <c r="F370" s="26"/>
      <c r="G370" s="26"/>
      <c r="I370" s="68"/>
      <c r="J370" s="26"/>
      <c r="K370" s="26"/>
    </row>
    <row r="371" spans="1:11" ht="13.5" customHeight="1" x14ac:dyDescent="0.25">
      <c r="A371" s="26"/>
      <c r="C371" s="26"/>
      <c r="D371" s="26"/>
      <c r="E371" s="26"/>
      <c r="F371" s="26"/>
      <c r="G371" s="26"/>
      <c r="I371" s="68"/>
      <c r="J371" s="26"/>
      <c r="K371" s="26"/>
    </row>
    <row r="372" spans="1:11" ht="13.5" customHeight="1" x14ac:dyDescent="0.25">
      <c r="A372" s="26"/>
      <c r="C372" s="26"/>
      <c r="D372" s="26"/>
      <c r="E372" s="26"/>
      <c r="F372" s="26"/>
      <c r="G372" s="26"/>
      <c r="I372" s="68"/>
      <c r="J372" s="26"/>
      <c r="K372" s="26"/>
    </row>
    <row r="373" spans="1:11" ht="13.5" customHeight="1" x14ac:dyDescent="0.25">
      <c r="A373" s="26"/>
      <c r="C373" s="26"/>
      <c r="D373" s="26"/>
      <c r="E373" s="26"/>
      <c r="F373" s="26"/>
      <c r="G373" s="26"/>
      <c r="I373" s="68"/>
      <c r="J373" s="26"/>
      <c r="K373" s="26"/>
    </row>
    <row r="374" spans="1:11" ht="13.5" customHeight="1" x14ac:dyDescent="0.25">
      <c r="A374" s="26"/>
      <c r="C374" s="26"/>
      <c r="D374" s="26"/>
      <c r="E374" s="26"/>
      <c r="F374" s="26"/>
      <c r="G374" s="26"/>
      <c r="I374" s="68"/>
      <c r="J374" s="26"/>
      <c r="K374" s="26"/>
    </row>
    <row r="375" spans="1:11" ht="13.5" customHeight="1" x14ac:dyDescent="0.25">
      <c r="A375" s="26"/>
      <c r="C375" s="26"/>
      <c r="D375" s="26"/>
      <c r="E375" s="26"/>
      <c r="F375" s="26"/>
      <c r="G375" s="26"/>
      <c r="I375" s="68"/>
      <c r="J375" s="26"/>
      <c r="K375" s="26"/>
    </row>
    <row r="376" spans="1:11" ht="13.5" customHeight="1" x14ac:dyDescent="0.25">
      <c r="A376" s="26"/>
      <c r="C376" s="26"/>
      <c r="D376" s="26"/>
      <c r="E376" s="26"/>
      <c r="F376" s="26"/>
      <c r="G376" s="26"/>
      <c r="I376" s="68"/>
      <c r="J376" s="26"/>
      <c r="K376" s="26"/>
    </row>
    <row r="377" spans="1:11" ht="13.5" customHeight="1" x14ac:dyDescent="0.25">
      <c r="A377" s="26"/>
      <c r="C377" s="26"/>
      <c r="D377" s="26"/>
      <c r="E377" s="26"/>
      <c r="F377" s="26"/>
      <c r="G377" s="26"/>
      <c r="I377" s="68"/>
      <c r="J377" s="26"/>
      <c r="K377" s="26"/>
    </row>
    <row r="378" spans="1:11" ht="13.5" customHeight="1" x14ac:dyDescent="0.25">
      <c r="A378" s="26"/>
      <c r="C378" s="26"/>
      <c r="D378" s="26"/>
      <c r="E378" s="26"/>
      <c r="F378" s="26"/>
      <c r="G378" s="26"/>
      <c r="I378" s="68"/>
      <c r="J378" s="26"/>
      <c r="K378" s="26"/>
    </row>
    <row r="379" spans="1:11" ht="13.5" customHeight="1" x14ac:dyDescent="0.25">
      <c r="A379" s="26"/>
      <c r="C379" s="26"/>
      <c r="D379" s="26"/>
      <c r="E379" s="26"/>
      <c r="F379" s="26"/>
      <c r="G379" s="26"/>
      <c r="I379" s="68"/>
      <c r="J379" s="26"/>
      <c r="K379" s="26"/>
    </row>
    <row r="380" spans="1:11" ht="13.5" customHeight="1" x14ac:dyDescent="0.25">
      <c r="A380" s="26"/>
      <c r="C380" s="26"/>
      <c r="D380" s="26"/>
      <c r="E380" s="26"/>
      <c r="F380" s="26"/>
      <c r="G380" s="26"/>
      <c r="I380" s="68"/>
      <c r="J380" s="26"/>
      <c r="K380" s="26"/>
    </row>
    <row r="381" spans="1:11" ht="13.5" customHeight="1" x14ac:dyDescent="0.25">
      <c r="A381" s="26"/>
      <c r="C381" s="26"/>
      <c r="D381" s="26"/>
      <c r="E381" s="26"/>
      <c r="F381" s="26"/>
      <c r="G381" s="26"/>
      <c r="I381" s="68"/>
      <c r="J381" s="26"/>
      <c r="K381" s="26"/>
    </row>
    <row r="382" spans="1:11" ht="13.5" customHeight="1" x14ac:dyDescent="0.25">
      <c r="A382" s="26"/>
      <c r="C382" s="26"/>
      <c r="D382" s="26"/>
      <c r="E382" s="26"/>
      <c r="F382" s="26"/>
      <c r="G382" s="26"/>
      <c r="I382" s="68"/>
      <c r="J382" s="26"/>
      <c r="K382" s="26"/>
    </row>
    <row r="383" spans="1:11" ht="13.5" customHeight="1" x14ac:dyDescent="0.25">
      <c r="A383" s="26"/>
      <c r="C383" s="26"/>
      <c r="D383" s="26"/>
      <c r="E383" s="26"/>
      <c r="F383" s="26"/>
      <c r="G383" s="26"/>
      <c r="I383" s="68"/>
      <c r="J383" s="26"/>
      <c r="K383" s="26"/>
    </row>
    <row r="384" spans="1:11" ht="13.5" customHeight="1" x14ac:dyDescent="0.25">
      <c r="A384" s="26"/>
      <c r="C384" s="26"/>
      <c r="D384" s="26"/>
      <c r="E384" s="26"/>
      <c r="F384" s="26"/>
      <c r="G384" s="26"/>
      <c r="I384" s="68"/>
      <c r="J384" s="26"/>
      <c r="K384" s="26"/>
    </row>
    <row r="385" spans="1:11" ht="13.5" customHeight="1" x14ac:dyDescent="0.25">
      <c r="A385" s="26"/>
      <c r="C385" s="26"/>
      <c r="D385" s="26"/>
      <c r="E385" s="26"/>
      <c r="F385" s="26"/>
      <c r="G385" s="26"/>
      <c r="I385" s="68"/>
      <c r="J385" s="26"/>
      <c r="K385" s="26"/>
    </row>
    <row r="386" spans="1:11" ht="13.5" customHeight="1" x14ac:dyDescent="0.25">
      <c r="A386" s="26"/>
      <c r="C386" s="26"/>
      <c r="D386" s="26"/>
      <c r="E386" s="26"/>
      <c r="F386" s="26"/>
      <c r="G386" s="26"/>
      <c r="I386" s="68"/>
      <c r="J386" s="26"/>
      <c r="K386" s="26"/>
    </row>
    <row r="387" spans="1:11" ht="13.5" customHeight="1" x14ac:dyDescent="0.25">
      <c r="A387" s="26"/>
      <c r="C387" s="26"/>
      <c r="D387" s="26"/>
      <c r="E387" s="26"/>
      <c r="F387" s="26"/>
      <c r="G387" s="26"/>
      <c r="I387" s="68"/>
      <c r="J387" s="26"/>
      <c r="K387" s="26"/>
    </row>
    <row r="388" spans="1:11" ht="13.5" customHeight="1" x14ac:dyDescent="0.25">
      <c r="A388" s="26"/>
      <c r="C388" s="26"/>
      <c r="D388" s="26"/>
      <c r="E388" s="26"/>
      <c r="F388" s="26"/>
      <c r="G388" s="26"/>
      <c r="I388" s="68"/>
      <c r="J388" s="26"/>
      <c r="K388" s="26"/>
    </row>
    <row r="389" spans="1:11" ht="13.5" customHeight="1" x14ac:dyDescent="0.25">
      <c r="A389" s="26"/>
      <c r="C389" s="26"/>
      <c r="D389" s="26"/>
      <c r="E389" s="26"/>
      <c r="F389" s="26"/>
      <c r="G389" s="26"/>
      <c r="I389" s="68"/>
      <c r="J389" s="26"/>
      <c r="K389" s="26"/>
    </row>
    <row r="390" spans="1:11" ht="13.5" customHeight="1" x14ac:dyDescent="0.25">
      <c r="A390" s="26"/>
      <c r="C390" s="26"/>
      <c r="D390" s="26"/>
      <c r="E390" s="26"/>
      <c r="F390" s="26"/>
      <c r="G390" s="26"/>
      <c r="I390" s="68"/>
      <c r="J390" s="26"/>
      <c r="K390" s="26"/>
    </row>
    <row r="391" spans="1:11" ht="13.5" customHeight="1" x14ac:dyDescent="0.25">
      <c r="A391" s="26"/>
      <c r="C391" s="26"/>
      <c r="D391" s="26"/>
      <c r="E391" s="26"/>
      <c r="F391" s="26"/>
      <c r="G391" s="26"/>
      <c r="I391" s="68"/>
      <c r="J391" s="26"/>
      <c r="K391" s="26"/>
    </row>
    <row r="392" spans="1:11" ht="13.5" customHeight="1" x14ac:dyDescent="0.25">
      <c r="A392" s="26"/>
      <c r="C392" s="26"/>
      <c r="D392" s="26"/>
      <c r="E392" s="26"/>
      <c r="F392" s="26"/>
      <c r="G392" s="26"/>
      <c r="I392" s="68"/>
      <c r="J392" s="26"/>
      <c r="K392" s="26"/>
    </row>
    <row r="393" spans="1:11" ht="13.5" customHeight="1" x14ac:dyDescent="0.25">
      <c r="A393" s="26"/>
      <c r="C393" s="26"/>
      <c r="D393" s="26"/>
      <c r="E393" s="26"/>
      <c r="F393" s="26"/>
      <c r="G393" s="26"/>
      <c r="I393" s="68"/>
      <c r="J393" s="26"/>
      <c r="K393" s="26"/>
    </row>
    <row r="394" spans="1:11" ht="13.5" customHeight="1" x14ac:dyDescent="0.25">
      <c r="A394" s="26"/>
      <c r="C394" s="26"/>
      <c r="D394" s="26"/>
      <c r="E394" s="26"/>
      <c r="F394" s="26"/>
      <c r="G394" s="26"/>
      <c r="I394" s="68"/>
      <c r="J394" s="26"/>
      <c r="K394" s="26"/>
    </row>
    <row r="395" spans="1:11" ht="13.5" customHeight="1" x14ac:dyDescent="0.25">
      <c r="A395" s="26"/>
      <c r="C395" s="26"/>
      <c r="D395" s="26"/>
      <c r="E395" s="26"/>
      <c r="F395" s="26"/>
      <c r="G395" s="26"/>
      <c r="I395" s="68"/>
      <c r="J395" s="26"/>
      <c r="K395" s="26"/>
    </row>
    <row r="396" spans="1:11" ht="13.5" customHeight="1" x14ac:dyDescent="0.25">
      <c r="A396" s="26"/>
      <c r="C396" s="26"/>
      <c r="D396" s="26"/>
      <c r="E396" s="26"/>
      <c r="F396" s="26"/>
      <c r="G396" s="26"/>
      <c r="I396" s="68"/>
      <c r="J396" s="26"/>
      <c r="K396" s="26"/>
    </row>
    <row r="397" spans="1:11" ht="13.5" customHeight="1" x14ac:dyDescent="0.25">
      <c r="A397" s="26"/>
      <c r="C397" s="26"/>
      <c r="D397" s="26"/>
      <c r="E397" s="26"/>
      <c r="F397" s="26"/>
      <c r="G397" s="26"/>
      <c r="I397" s="68"/>
      <c r="J397" s="26"/>
      <c r="K397" s="26"/>
    </row>
    <row r="398" spans="1:11" ht="13.5" customHeight="1" x14ac:dyDescent="0.25">
      <c r="A398" s="26"/>
      <c r="C398" s="26"/>
      <c r="D398" s="26"/>
      <c r="E398" s="26"/>
      <c r="F398" s="26"/>
      <c r="G398" s="26"/>
      <c r="I398" s="68"/>
      <c r="J398" s="26"/>
      <c r="K398" s="26"/>
    </row>
    <row r="399" spans="1:11" ht="13.5" customHeight="1" x14ac:dyDescent="0.25">
      <c r="A399" s="26"/>
      <c r="C399" s="26"/>
      <c r="D399" s="26"/>
      <c r="E399" s="26"/>
      <c r="F399" s="26"/>
      <c r="G399" s="26"/>
      <c r="I399" s="68"/>
      <c r="J399" s="26"/>
      <c r="K399" s="26"/>
    </row>
    <row r="400" spans="1:11" ht="13.5" customHeight="1" x14ac:dyDescent="0.25">
      <c r="A400" s="26"/>
      <c r="C400" s="26"/>
      <c r="D400" s="26"/>
      <c r="E400" s="26"/>
      <c r="F400" s="26"/>
      <c r="G400" s="26"/>
      <c r="I400" s="68"/>
      <c r="J400" s="26"/>
      <c r="K400" s="26"/>
    </row>
    <row r="401" spans="1:11" ht="13.5" customHeight="1" x14ac:dyDescent="0.25">
      <c r="A401" s="26"/>
      <c r="C401" s="26"/>
      <c r="D401" s="26"/>
      <c r="E401" s="26"/>
      <c r="F401" s="26"/>
      <c r="G401" s="26"/>
      <c r="I401" s="68"/>
      <c r="J401" s="26"/>
      <c r="K401" s="26"/>
    </row>
    <row r="402" spans="1:11" ht="13.5" customHeight="1" x14ac:dyDescent="0.25">
      <c r="A402" s="26"/>
      <c r="C402" s="26"/>
      <c r="D402" s="26"/>
      <c r="E402" s="26"/>
      <c r="F402" s="26"/>
      <c r="G402" s="26"/>
      <c r="I402" s="68"/>
      <c r="J402" s="26"/>
      <c r="K402" s="26"/>
    </row>
    <row r="403" spans="1:11" ht="13.5" customHeight="1" x14ac:dyDescent="0.25">
      <c r="A403" s="26"/>
      <c r="C403" s="26"/>
      <c r="D403" s="26"/>
      <c r="E403" s="26"/>
      <c r="F403" s="26"/>
      <c r="G403" s="26"/>
      <c r="I403" s="68"/>
      <c r="J403" s="26"/>
      <c r="K403" s="26"/>
    </row>
    <row r="404" spans="1:11" ht="13.5" customHeight="1" x14ac:dyDescent="0.25">
      <c r="A404" s="26"/>
      <c r="C404" s="26"/>
      <c r="D404" s="26"/>
      <c r="E404" s="26"/>
      <c r="F404" s="26"/>
      <c r="G404" s="26"/>
      <c r="I404" s="68"/>
      <c r="J404" s="26"/>
      <c r="K404" s="26"/>
    </row>
    <row r="405" spans="1:11" ht="13.5" customHeight="1" x14ac:dyDescent="0.25">
      <c r="A405" s="26"/>
      <c r="C405" s="26"/>
      <c r="D405" s="26"/>
      <c r="E405" s="26"/>
      <c r="F405" s="26"/>
      <c r="G405" s="26"/>
      <c r="I405" s="68"/>
      <c r="J405" s="26"/>
      <c r="K405" s="26"/>
    </row>
    <row r="406" spans="1:11" ht="13.5" customHeight="1" x14ac:dyDescent="0.25">
      <c r="A406" s="26"/>
      <c r="C406" s="26"/>
      <c r="D406" s="26"/>
      <c r="E406" s="26"/>
      <c r="F406" s="26"/>
      <c r="G406" s="26"/>
      <c r="I406" s="68"/>
      <c r="J406" s="26"/>
      <c r="K406" s="26"/>
    </row>
    <row r="407" spans="1:11" ht="13.5" customHeight="1" x14ac:dyDescent="0.25">
      <c r="A407" s="26"/>
      <c r="C407" s="26"/>
      <c r="D407" s="26"/>
      <c r="E407" s="26"/>
      <c r="F407" s="26"/>
      <c r="G407" s="26"/>
      <c r="I407" s="68"/>
      <c r="J407" s="26"/>
      <c r="K407" s="26"/>
    </row>
    <row r="408" spans="1:11" ht="13.5" customHeight="1" x14ac:dyDescent="0.25">
      <c r="A408" s="26"/>
      <c r="C408" s="26"/>
      <c r="D408" s="26"/>
      <c r="E408" s="26"/>
      <c r="F408" s="26"/>
      <c r="G408" s="26"/>
      <c r="I408" s="68"/>
      <c r="J408" s="26"/>
      <c r="K408" s="26"/>
    </row>
    <row r="409" spans="1:11" ht="13.5" customHeight="1" x14ac:dyDescent="0.25">
      <c r="A409" s="26"/>
      <c r="C409" s="26"/>
      <c r="D409" s="26"/>
      <c r="E409" s="26"/>
      <c r="F409" s="26"/>
      <c r="G409" s="26"/>
      <c r="I409" s="68"/>
      <c r="J409" s="26"/>
      <c r="K409" s="26"/>
    </row>
    <row r="410" spans="1:11" ht="13.5" customHeight="1" x14ac:dyDescent="0.25">
      <c r="A410" s="26"/>
      <c r="C410" s="26"/>
      <c r="D410" s="26"/>
      <c r="E410" s="26"/>
      <c r="F410" s="26"/>
      <c r="G410" s="26"/>
      <c r="I410" s="68"/>
      <c r="J410" s="26"/>
      <c r="K410" s="26"/>
    </row>
    <row r="411" spans="1:11" ht="13.5" customHeight="1" x14ac:dyDescent="0.25">
      <c r="A411" s="26"/>
      <c r="C411" s="26"/>
      <c r="D411" s="26"/>
      <c r="E411" s="26"/>
      <c r="F411" s="26"/>
      <c r="G411" s="26"/>
      <c r="I411" s="68"/>
      <c r="J411" s="26"/>
      <c r="K411" s="26"/>
    </row>
    <row r="412" spans="1:11" ht="13.5" customHeight="1" x14ac:dyDescent="0.25">
      <c r="A412" s="26"/>
      <c r="C412" s="26"/>
      <c r="D412" s="26"/>
      <c r="E412" s="26"/>
      <c r="F412" s="26"/>
      <c r="G412" s="26"/>
      <c r="I412" s="68"/>
      <c r="J412" s="26"/>
      <c r="K412" s="26"/>
    </row>
    <row r="413" spans="1:11" ht="13.5" customHeight="1" x14ac:dyDescent="0.25">
      <c r="A413" s="26"/>
      <c r="C413" s="26"/>
      <c r="D413" s="26"/>
      <c r="E413" s="26"/>
      <c r="F413" s="26"/>
      <c r="G413" s="26"/>
      <c r="I413" s="68"/>
      <c r="J413" s="26"/>
      <c r="K413" s="26"/>
    </row>
    <row r="414" spans="1:11" ht="13.5" customHeight="1" x14ac:dyDescent="0.25">
      <c r="A414" s="26"/>
      <c r="C414" s="26"/>
      <c r="D414" s="26"/>
      <c r="E414" s="26"/>
      <c r="F414" s="26"/>
      <c r="G414" s="26"/>
      <c r="I414" s="68"/>
      <c r="J414" s="26"/>
      <c r="K414" s="26"/>
    </row>
    <row r="415" spans="1:11" ht="13.5" customHeight="1" x14ac:dyDescent="0.25">
      <c r="A415" s="26"/>
      <c r="C415" s="26"/>
      <c r="D415" s="26"/>
      <c r="E415" s="26"/>
      <c r="F415" s="26"/>
      <c r="G415" s="26"/>
      <c r="I415" s="68"/>
      <c r="J415" s="26"/>
      <c r="K415" s="26"/>
    </row>
    <row r="416" spans="1:11" ht="13.5" customHeight="1" x14ac:dyDescent="0.25">
      <c r="A416" s="26"/>
      <c r="C416" s="26"/>
      <c r="D416" s="26"/>
      <c r="E416" s="26"/>
      <c r="F416" s="26"/>
      <c r="G416" s="26"/>
      <c r="I416" s="68"/>
      <c r="J416" s="26"/>
      <c r="K416" s="26"/>
    </row>
    <row r="417" spans="1:11" ht="13.5" customHeight="1" x14ac:dyDescent="0.25">
      <c r="A417" s="26"/>
      <c r="C417" s="26"/>
      <c r="D417" s="26"/>
      <c r="E417" s="26"/>
      <c r="F417" s="26"/>
      <c r="G417" s="26"/>
      <c r="I417" s="68"/>
      <c r="J417" s="26"/>
      <c r="K417" s="26"/>
    </row>
    <row r="418" spans="1:11" ht="13.5" customHeight="1" x14ac:dyDescent="0.25">
      <c r="A418" s="26"/>
      <c r="C418" s="26"/>
      <c r="D418" s="26"/>
      <c r="E418" s="26"/>
      <c r="F418" s="26"/>
      <c r="G418" s="26"/>
      <c r="I418" s="68"/>
      <c r="J418" s="26"/>
      <c r="K418" s="26"/>
    </row>
    <row r="419" spans="1:11" ht="13.5" customHeight="1" x14ac:dyDescent="0.25">
      <c r="A419" s="26"/>
      <c r="C419" s="26"/>
      <c r="D419" s="26"/>
      <c r="E419" s="26"/>
      <c r="F419" s="26"/>
      <c r="G419" s="26"/>
      <c r="I419" s="68"/>
      <c r="J419" s="26"/>
      <c r="K419" s="26"/>
    </row>
    <row r="420" spans="1:11" ht="13.5" customHeight="1" x14ac:dyDescent="0.25">
      <c r="A420" s="26"/>
      <c r="C420" s="26"/>
      <c r="D420" s="26"/>
      <c r="E420" s="26"/>
      <c r="F420" s="26"/>
      <c r="G420" s="26"/>
      <c r="I420" s="68"/>
      <c r="J420" s="26"/>
      <c r="K420" s="26"/>
    </row>
    <row r="421" spans="1:11" ht="13.5" customHeight="1" x14ac:dyDescent="0.25">
      <c r="A421" s="26"/>
      <c r="C421" s="26"/>
      <c r="D421" s="26"/>
      <c r="E421" s="26"/>
      <c r="F421" s="26"/>
      <c r="G421" s="26"/>
      <c r="I421" s="68"/>
      <c r="J421" s="26"/>
      <c r="K421" s="26"/>
    </row>
    <row r="422" spans="1:11" ht="13.5" customHeight="1" x14ac:dyDescent="0.25">
      <c r="A422" s="26"/>
      <c r="C422" s="26"/>
      <c r="D422" s="26"/>
      <c r="E422" s="26"/>
      <c r="F422" s="26"/>
      <c r="G422" s="26"/>
      <c r="I422" s="68"/>
      <c r="J422" s="26"/>
      <c r="K422" s="26"/>
    </row>
    <row r="423" spans="1:11" ht="13.5" customHeight="1" x14ac:dyDescent="0.25">
      <c r="A423" s="26"/>
      <c r="C423" s="26"/>
      <c r="D423" s="26"/>
      <c r="E423" s="26"/>
      <c r="F423" s="26"/>
      <c r="G423" s="26"/>
      <c r="I423" s="68"/>
      <c r="J423" s="26"/>
      <c r="K423" s="26"/>
    </row>
    <row r="424" spans="1:11" ht="13.5" customHeight="1" x14ac:dyDescent="0.25">
      <c r="A424" s="26"/>
      <c r="C424" s="26"/>
      <c r="D424" s="26"/>
      <c r="E424" s="26"/>
      <c r="F424" s="26"/>
      <c r="G424" s="26"/>
      <c r="I424" s="68"/>
      <c r="J424" s="26"/>
      <c r="K424" s="26"/>
    </row>
    <row r="425" spans="1:11" ht="13.5" customHeight="1" x14ac:dyDescent="0.25">
      <c r="A425" s="26"/>
      <c r="C425" s="26"/>
      <c r="D425" s="26"/>
      <c r="E425" s="26"/>
      <c r="F425" s="26"/>
      <c r="G425" s="26"/>
      <c r="I425" s="68"/>
      <c r="J425" s="26"/>
      <c r="K425" s="26"/>
    </row>
    <row r="426" spans="1:11" ht="13.5" customHeight="1" x14ac:dyDescent="0.25">
      <c r="A426" s="26"/>
      <c r="C426" s="26"/>
      <c r="D426" s="26"/>
      <c r="E426" s="26"/>
      <c r="F426" s="26"/>
      <c r="G426" s="26"/>
      <c r="I426" s="68"/>
      <c r="J426" s="26"/>
      <c r="K426" s="26"/>
    </row>
    <row r="427" spans="1:11" ht="13.5" customHeight="1" x14ac:dyDescent="0.25">
      <c r="A427" s="26"/>
      <c r="C427" s="26"/>
      <c r="D427" s="26"/>
      <c r="E427" s="26"/>
      <c r="F427" s="26"/>
      <c r="G427" s="26"/>
      <c r="I427" s="68"/>
      <c r="J427" s="26"/>
      <c r="K427" s="26"/>
    </row>
    <row r="428" spans="1:11" ht="13.5" customHeight="1" x14ac:dyDescent="0.25">
      <c r="A428" s="26"/>
      <c r="C428" s="26"/>
      <c r="D428" s="26"/>
      <c r="E428" s="26"/>
      <c r="F428" s="26"/>
      <c r="G428" s="26"/>
      <c r="I428" s="68"/>
      <c r="J428" s="26"/>
      <c r="K428" s="26"/>
    </row>
    <row r="429" spans="1:11" ht="13.5" customHeight="1" x14ac:dyDescent="0.25">
      <c r="A429" s="26"/>
      <c r="C429" s="26"/>
      <c r="D429" s="26"/>
      <c r="E429" s="26"/>
      <c r="F429" s="26"/>
      <c r="G429" s="26"/>
      <c r="I429" s="68"/>
      <c r="J429" s="26"/>
      <c r="K429" s="26"/>
    </row>
    <row r="430" spans="1:11" ht="13.5" customHeight="1" x14ac:dyDescent="0.25">
      <c r="A430" s="26"/>
      <c r="C430" s="26"/>
      <c r="D430" s="26"/>
      <c r="E430" s="26"/>
      <c r="F430" s="26"/>
      <c r="G430" s="26"/>
      <c r="I430" s="68"/>
      <c r="J430" s="26"/>
      <c r="K430" s="26"/>
    </row>
    <row r="431" spans="1:11" ht="13.5" customHeight="1" x14ac:dyDescent="0.25">
      <c r="A431" s="26"/>
      <c r="C431" s="26"/>
      <c r="D431" s="26"/>
      <c r="E431" s="26"/>
      <c r="F431" s="26"/>
      <c r="G431" s="26"/>
      <c r="I431" s="68"/>
      <c r="J431" s="26"/>
      <c r="K431" s="26"/>
    </row>
    <row r="432" spans="1:11" ht="13.5" customHeight="1" x14ac:dyDescent="0.25">
      <c r="A432" s="26"/>
      <c r="C432" s="26"/>
      <c r="D432" s="26"/>
      <c r="E432" s="26"/>
      <c r="F432" s="26"/>
      <c r="G432" s="26"/>
      <c r="I432" s="68"/>
      <c r="J432" s="26"/>
      <c r="K432" s="26"/>
    </row>
    <row r="433" spans="1:11" ht="13.5" customHeight="1" x14ac:dyDescent="0.25">
      <c r="A433" s="26"/>
      <c r="C433" s="26"/>
      <c r="D433" s="26"/>
      <c r="E433" s="26"/>
      <c r="F433" s="26"/>
      <c r="G433" s="26"/>
      <c r="I433" s="68"/>
      <c r="J433" s="26"/>
      <c r="K433" s="26"/>
    </row>
    <row r="434" spans="1:11" ht="13.5" customHeight="1" x14ac:dyDescent="0.25">
      <c r="A434" s="26"/>
      <c r="C434" s="26"/>
      <c r="D434" s="26"/>
      <c r="E434" s="26"/>
      <c r="F434" s="26"/>
      <c r="G434" s="26"/>
      <c r="I434" s="68"/>
      <c r="J434" s="26"/>
      <c r="K434" s="26"/>
    </row>
    <row r="435" spans="1:11" ht="13.5" customHeight="1" x14ac:dyDescent="0.25">
      <c r="A435" s="26"/>
      <c r="C435" s="26"/>
      <c r="D435" s="26"/>
      <c r="E435" s="26"/>
      <c r="F435" s="26"/>
      <c r="G435" s="26"/>
      <c r="I435" s="68"/>
      <c r="J435" s="26"/>
      <c r="K435" s="26"/>
    </row>
    <row r="436" spans="1:11" ht="13.5" customHeight="1" x14ac:dyDescent="0.25">
      <c r="A436" s="26"/>
      <c r="C436" s="26"/>
      <c r="D436" s="26"/>
      <c r="E436" s="26"/>
      <c r="F436" s="26"/>
      <c r="G436" s="26"/>
      <c r="I436" s="68"/>
      <c r="J436" s="26"/>
      <c r="K436" s="26"/>
    </row>
    <row r="437" spans="1:11" ht="13.5" customHeight="1" x14ac:dyDescent="0.25">
      <c r="A437" s="26"/>
      <c r="C437" s="26"/>
      <c r="D437" s="26"/>
      <c r="E437" s="26"/>
      <c r="F437" s="26"/>
      <c r="G437" s="26"/>
      <c r="I437" s="68"/>
      <c r="J437" s="26"/>
      <c r="K437" s="26"/>
    </row>
    <row r="438" spans="1:11" ht="13.5" customHeight="1" x14ac:dyDescent="0.25">
      <c r="A438" s="26"/>
      <c r="C438" s="26"/>
      <c r="D438" s="26"/>
      <c r="E438" s="26"/>
      <c r="F438" s="26"/>
      <c r="G438" s="26"/>
      <c r="I438" s="68"/>
      <c r="J438" s="26"/>
      <c r="K438" s="26"/>
    </row>
    <row r="439" spans="1:11" ht="13.5" customHeight="1" x14ac:dyDescent="0.25">
      <c r="A439" s="26"/>
      <c r="C439" s="26"/>
      <c r="D439" s="26"/>
      <c r="E439" s="26"/>
      <c r="F439" s="26"/>
      <c r="G439" s="26"/>
      <c r="I439" s="68"/>
      <c r="J439" s="26"/>
      <c r="K439" s="26"/>
    </row>
    <row r="440" spans="1:11" ht="13.5" customHeight="1" x14ac:dyDescent="0.25">
      <c r="A440" s="26"/>
      <c r="C440" s="26"/>
      <c r="D440" s="26"/>
      <c r="E440" s="26"/>
      <c r="F440" s="26"/>
      <c r="G440" s="26"/>
      <c r="I440" s="68"/>
      <c r="J440" s="26"/>
      <c r="K440" s="26"/>
    </row>
    <row r="441" spans="1:11" ht="13.5" customHeight="1" x14ac:dyDescent="0.25">
      <c r="A441" s="26"/>
      <c r="C441" s="26"/>
      <c r="D441" s="26"/>
      <c r="E441" s="26"/>
      <c r="F441" s="26"/>
      <c r="G441" s="26"/>
      <c r="I441" s="68"/>
      <c r="J441" s="26"/>
      <c r="K441" s="26"/>
    </row>
    <row r="442" spans="1:11" ht="13.5" customHeight="1" x14ac:dyDescent="0.25">
      <c r="A442" s="26"/>
      <c r="C442" s="26"/>
      <c r="D442" s="26"/>
      <c r="E442" s="26"/>
      <c r="F442" s="26"/>
      <c r="G442" s="26"/>
      <c r="I442" s="68"/>
      <c r="J442" s="26"/>
      <c r="K442" s="26"/>
    </row>
    <row r="443" spans="1:11" ht="13.5" customHeight="1" x14ac:dyDescent="0.25">
      <c r="A443" s="26"/>
      <c r="C443" s="26"/>
      <c r="D443" s="26"/>
      <c r="E443" s="26"/>
      <c r="F443" s="26"/>
      <c r="G443" s="26"/>
      <c r="I443" s="68"/>
      <c r="J443" s="26"/>
      <c r="K443" s="26"/>
    </row>
    <row r="444" spans="1:11" ht="13.5" customHeight="1" x14ac:dyDescent="0.25">
      <c r="A444" s="26"/>
      <c r="C444" s="26"/>
      <c r="D444" s="26"/>
      <c r="E444" s="26"/>
      <c r="F444" s="26"/>
      <c r="G444" s="26"/>
      <c r="I444" s="68"/>
      <c r="J444" s="26"/>
      <c r="K444" s="26"/>
    </row>
    <row r="445" spans="1:11" ht="13.5" customHeight="1" x14ac:dyDescent="0.25">
      <c r="A445" s="26"/>
      <c r="C445" s="26"/>
      <c r="D445" s="26"/>
      <c r="E445" s="26"/>
      <c r="F445" s="26"/>
      <c r="G445" s="26"/>
      <c r="I445" s="68"/>
      <c r="J445" s="26"/>
      <c r="K445" s="26"/>
    </row>
    <row r="446" spans="1:11" ht="13.5" customHeight="1" x14ac:dyDescent="0.25">
      <c r="A446" s="26"/>
      <c r="C446" s="26"/>
      <c r="D446" s="26"/>
      <c r="E446" s="26"/>
      <c r="F446" s="26"/>
      <c r="G446" s="26"/>
      <c r="I446" s="68"/>
      <c r="J446" s="26"/>
      <c r="K446" s="26"/>
    </row>
    <row r="447" spans="1:11" ht="13.5" customHeight="1" x14ac:dyDescent="0.25">
      <c r="A447" s="26"/>
      <c r="C447" s="26"/>
      <c r="D447" s="26"/>
      <c r="E447" s="26"/>
      <c r="F447" s="26"/>
      <c r="G447" s="26"/>
      <c r="I447" s="68"/>
      <c r="J447" s="26"/>
      <c r="K447" s="26"/>
    </row>
    <row r="448" spans="1:11" ht="13.5" customHeight="1" x14ac:dyDescent="0.25">
      <c r="A448" s="26"/>
      <c r="C448" s="26"/>
      <c r="D448" s="26"/>
      <c r="E448" s="26"/>
      <c r="F448" s="26"/>
      <c r="G448" s="26"/>
      <c r="I448" s="68"/>
      <c r="J448" s="26"/>
      <c r="K448" s="26"/>
    </row>
    <row r="449" spans="1:11" ht="13.5" customHeight="1" x14ac:dyDescent="0.25">
      <c r="A449" s="26"/>
      <c r="C449" s="26"/>
      <c r="D449" s="26"/>
      <c r="E449" s="26"/>
      <c r="F449" s="26"/>
      <c r="G449" s="26"/>
      <c r="I449" s="68"/>
      <c r="J449" s="26"/>
      <c r="K449" s="26"/>
    </row>
    <row r="450" spans="1:11" ht="13.5" customHeight="1" x14ac:dyDescent="0.25">
      <c r="A450" s="26"/>
      <c r="C450" s="26"/>
      <c r="D450" s="26"/>
      <c r="E450" s="26"/>
      <c r="F450" s="26"/>
      <c r="G450" s="26"/>
      <c r="I450" s="68"/>
      <c r="J450" s="26"/>
      <c r="K450" s="26"/>
    </row>
    <row r="451" spans="1:11" ht="13.5" customHeight="1" x14ac:dyDescent="0.25">
      <c r="A451" s="26"/>
      <c r="C451" s="26"/>
      <c r="D451" s="26"/>
      <c r="E451" s="26"/>
      <c r="F451" s="26"/>
      <c r="G451" s="26"/>
      <c r="I451" s="68"/>
      <c r="J451" s="26"/>
      <c r="K451" s="26"/>
    </row>
    <row r="452" spans="1:11" ht="13.5" customHeight="1" x14ac:dyDescent="0.25">
      <c r="A452" s="26"/>
      <c r="C452" s="26"/>
      <c r="D452" s="26"/>
      <c r="E452" s="26"/>
      <c r="F452" s="26"/>
      <c r="G452" s="26"/>
      <c r="I452" s="68"/>
      <c r="J452" s="26"/>
      <c r="K452" s="26"/>
    </row>
    <row r="453" spans="1:11" ht="13.5" customHeight="1" x14ac:dyDescent="0.25">
      <c r="A453" s="26"/>
      <c r="C453" s="26"/>
      <c r="D453" s="26"/>
      <c r="E453" s="26"/>
      <c r="F453" s="26"/>
      <c r="G453" s="26"/>
      <c r="I453" s="68"/>
      <c r="J453" s="26"/>
      <c r="K453" s="26"/>
    </row>
    <row r="454" spans="1:11" ht="13.5" customHeight="1" x14ac:dyDescent="0.25">
      <c r="A454" s="26"/>
      <c r="C454" s="26"/>
      <c r="D454" s="26"/>
      <c r="E454" s="26"/>
      <c r="F454" s="26"/>
      <c r="G454" s="26"/>
      <c r="I454" s="68"/>
      <c r="J454" s="26"/>
      <c r="K454" s="26"/>
    </row>
    <row r="455" spans="1:11" ht="13.5" customHeight="1" x14ac:dyDescent="0.25">
      <c r="A455" s="26"/>
      <c r="C455" s="26"/>
      <c r="D455" s="26"/>
      <c r="E455" s="26"/>
      <c r="F455" s="26"/>
      <c r="G455" s="26"/>
      <c r="I455" s="68"/>
      <c r="J455" s="26"/>
      <c r="K455" s="26"/>
    </row>
    <row r="456" spans="1:11" ht="13.5" customHeight="1" x14ac:dyDescent="0.25">
      <c r="A456" s="26"/>
      <c r="C456" s="26"/>
      <c r="D456" s="26"/>
      <c r="E456" s="26"/>
      <c r="F456" s="26"/>
      <c r="G456" s="26"/>
      <c r="I456" s="68"/>
      <c r="J456" s="26"/>
      <c r="K456" s="26"/>
    </row>
    <row r="457" spans="1:11" ht="13.5" customHeight="1" x14ac:dyDescent="0.25">
      <c r="A457" s="26"/>
      <c r="C457" s="26"/>
      <c r="D457" s="26"/>
      <c r="E457" s="26"/>
      <c r="F457" s="26"/>
      <c r="G457" s="26"/>
      <c r="I457" s="68"/>
      <c r="J457" s="26"/>
      <c r="K457" s="26"/>
    </row>
    <row r="458" spans="1:11" ht="13.5" customHeight="1" x14ac:dyDescent="0.25">
      <c r="A458" s="26"/>
      <c r="C458" s="26"/>
      <c r="D458" s="26"/>
      <c r="E458" s="26"/>
      <c r="F458" s="26"/>
      <c r="G458" s="26"/>
      <c r="I458" s="68"/>
      <c r="J458" s="26"/>
      <c r="K458" s="26"/>
    </row>
    <row r="459" spans="1:11" ht="13.5" customHeight="1" x14ac:dyDescent="0.25">
      <c r="A459" s="26"/>
      <c r="C459" s="26"/>
      <c r="D459" s="26"/>
      <c r="E459" s="26"/>
      <c r="F459" s="26"/>
      <c r="G459" s="26"/>
      <c r="I459" s="68"/>
      <c r="J459" s="26"/>
      <c r="K459" s="26"/>
    </row>
    <row r="460" spans="1:11" ht="13.5" customHeight="1" x14ac:dyDescent="0.25">
      <c r="A460" s="26"/>
      <c r="C460" s="26"/>
      <c r="D460" s="26"/>
      <c r="E460" s="26"/>
      <c r="F460" s="26"/>
      <c r="G460" s="26"/>
      <c r="I460" s="68"/>
      <c r="J460" s="26"/>
      <c r="K460" s="26"/>
    </row>
    <row r="461" spans="1:11" ht="13.5" customHeight="1" x14ac:dyDescent="0.25">
      <c r="A461" s="26"/>
      <c r="C461" s="26"/>
      <c r="D461" s="26"/>
      <c r="E461" s="26"/>
      <c r="F461" s="26"/>
      <c r="G461" s="26"/>
      <c r="I461" s="68"/>
      <c r="J461" s="26"/>
      <c r="K461" s="26"/>
    </row>
    <row r="462" spans="1:11" ht="13.5" customHeight="1" x14ac:dyDescent="0.25">
      <c r="A462" s="26"/>
      <c r="C462" s="26"/>
      <c r="D462" s="26"/>
      <c r="E462" s="26"/>
      <c r="F462" s="26"/>
      <c r="G462" s="26"/>
      <c r="I462" s="68"/>
      <c r="J462" s="26"/>
      <c r="K462" s="26"/>
    </row>
    <row r="463" spans="1:11" ht="13.5" customHeight="1" x14ac:dyDescent="0.25">
      <c r="A463" s="26"/>
      <c r="C463" s="26"/>
      <c r="D463" s="26"/>
      <c r="E463" s="26"/>
      <c r="F463" s="26"/>
      <c r="G463" s="26"/>
      <c r="I463" s="68"/>
      <c r="J463" s="26"/>
      <c r="K463" s="26"/>
    </row>
    <row r="464" spans="1:11" ht="13.5" customHeight="1" x14ac:dyDescent="0.25">
      <c r="A464" s="26"/>
      <c r="C464" s="26"/>
      <c r="D464" s="26"/>
      <c r="E464" s="26"/>
      <c r="F464" s="26"/>
      <c r="G464" s="26"/>
      <c r="I464" s="68"/>
      <c r="J464" s="26"/>
      <c r="K464" s="26"/>
    </row>
    <row r="465" spans="1:11" ht="13.5" customHeight="1" x14ac:dyDescent="0.25">
      <c r="A465" s="26"/>
      <c r="C465" s="26"/>
      <c r="D465" s="26"/>
      <c r="E465" s="26"/>
      <c r="F465" s="26"/>
      <c r="G465" s="26"/>
      <c r="I465" s="68"/>
      <c r="J465" s="26"/>
      <c r="K465" s="26"/>
    </row>
    <row r="466" spans="1:11" ht="13.5" customHeight="1" x14ac:dyDescent="0.25">
      <c r="A466" s="26"/>
      <c r="C466" s="26"/>
      <c r="D466" s="26"/>
      <c r="E466" s="26"/>
      <c r="F466" s="26"/>
      <c r="G466" s="26"/>
      <c r="I466" s="68"/>
      <c r="J466" s="26"/>
      <c r="K466" s="26"/>
    </row>
    <row r="467" spans="1:11" ht="13.5" customHeight="1" x14ac:dyDescent="0.25">
      <c r="A467" s="26"/>
      <c r="C467" s="26"/>
      <c r="D467" s="26"/>
      <c r="E467" s="26"/>
      <c r="F467" s="26"/>
      <c r="G467" s="26"/>
      <c r="I467" s="68"/>
      <c r="J467" s="26"/>
      <c r="K467" s="26"/>
    </row>
    <row r="468" spans="1:11" ht="13.5" customHeight="1" x14ac:dyDescent="0.25">
      <c r="A468" s="26"/>
      <c r="C468" s="26"/>
      <c r="D468" s="26"/>
      <c r="E468" s="26"/>
      <c r="F468" s="26"/>
      <c r="G468" s="26"/>
      <c r="I468" s="68"/>
      <c r="J468" s="26"/>
      <c r="K468" s="26"/>
    </row>
    <row r="469" spans="1:11" ht="13.5" customHeight="1" x14ac:dyDescent="0.25">
      <c r="A469" s="26"/>
      <c r="C469" s="26"/>
      <c r="D469" s="26"/>
      <c r="E469" s="26"/>
      <c r="F469" s="26"/>
      <c r="G469" s="26"/>
      <c r="I469" s="68"/>
      <c r="J469" s="26"/>
      <c r="K469" s="26"/>
    </row>
    <row r="470" spans="1:11" ht="13.5" customHeight="1" x14ac:dyDescent="0.25">
      <c r="A470" s="26"/>
      <c r="C470" s="26"/>
      <c r="D470" s="26"/>
      <c r="E470" s="26"/>
      <c r="F470" s="26"/>
      <c r="G470" s="26"/>
      <c r="I470" s="68"/>
      <c r="J470" s="26"/>
      <c r="K470" s="26"/>
    </row>
    <row r="471" spans="1:11" ht="13.5" customHeight="1" x14ac:dyDescent="0.25">
      <c r="A471" s="26"/>
      <c r="C471" s="26"/>
      <c r="D471" s="26"/>
      <c r="E471" s="26"/>
      <c r="F471" s="26"/>
      <c r="G471" s="26"/>
      <c r="I471" s="68"/>
      <c r="J471" s="26"/>
      <c r="K471" s="26"/>
    </row>
    <row r="472" spans="1:11" ht="13.5" customHeight="1" x14ac:dyDescent="0.25">
      <c r="A472" s="26"/>
      <c r="C472" s="26"/>
      <c r="D472" s="26"/>
      <c r="E472" s="26"/>
      <c r="F472" s="26"/>
      <c r="G472" s="26"/>
      <c r="I472" s="68"/>
      <c r="J472" s="26"/>
      <c r="K472" s="26"/>
    </row>
    <row r="473" spans="1:11" ht="13.5" customHeight="1" x14ac:dyDescent="0.25">
      <c r="A473" s="26"/>
      <c r="C473" s="26"/>
      <c r="D473" s="26"/>
      <c r="E473" s="26"/>
      <c r="F473" s="26"/>
      <c r="G473" s="26"/>
      <c r="I473" s="68"/>
      <c r="J473" s="26"/>
      <c r="K473" s="26"/>
    </row>
    <row r="474" spans="1:11" ht="13.5" customHeight="1" x14ac:dyDescent="0.25">
      <c r="A474" s="26"/>
      <c r="C474" s="26"/>
      <c r="D474" s="26"/>
      <c r="E474" s="26"/>
      <c r="F474" s="26"/>
      <c r="G474" s="26"/>
      <c r="I474" s="68"/>
      <c r="J474" s="26"/>
      <c r="K474" s="26"/>
    </row>
    <row r="475" spans="1:11" ht="13.5" customHeight="1" x14ac:dyDescent="0.25">
      <c r="A475" s="26"/>
      <c r="C475" s="26"/>
      <c r="D475" s="26"/>
      <c r="E475" s="26"/>
      <c r="F475" s="26"/>
      <c r="G475" s="26"/>
      <c r="I475" s="68"/>
      <c r="J475" s="26"/>
      <c r="K475" s="26"/>
    </row>
    <row r="476" spans="1:11" ht="13.5" customHeight="1" x14ac:dyDescent="0.25">
      <c r="A476" s="26"/>
      <c r="C476" s="26"/>
      <c r="D476" s="26"/>
      <c r="E476" s="26"/>
      <c r="F476" s="26"/>
      <c r="G476" s="26"/>
      <c r="I476" s="68"/>
      <c r="J476" s="26"/>
      <c r="K476" s="26"/>
    </row>
    <row r="477" spans="1:11" ht="13.5" customHeight="1" x14ac:dyDescent="0.25">
      <c r="A477" s="26"/>
      <c r="C477" s="26"/>
      <c r="D477" s="26"/>
      <c r="E477" s="26"/>
      <c r="F477" s="26"/>
      <c r="G477" s="26"/>
      <c r="I477" s="68"/>
      <c r="J477" s="26"/>
      <c r="K477" s="26"/>
    </row>
    <row r="478" spans="1:11" ht="13.5" customHeight="1" x14ac:dyDescent="0.25">
      <c r="A478" s="26"/>
      <c r="C478" s="26"/>
      <c r="D478" s="26"/>
      <c r="E478" s="26"/>
      <c r="F478" s="26"/>
      <c r="G478" s="26"/>
      <c r="I478" s="68"/>
      <c r="J478" s="26"/>
      <c r="K478" s="26"/>
    </row>
    <row r="479" spans="1:11" ht="13.5" customHeight="1" x14ac:dyDescent="0.25">
      <c r="A479" s="26"/>
      <c r="C479" s="26"/>
      <c r="D479" s="26"/>
      <c r="E479" s="26"/>
      <c r="F479" s="26"/>
      <c r="G479" s="26"/>
      <c r="I479" s="68"/>
      <c r="J479" s="26"/>
      <c r="K479" s="26"/>
    </row>
    <row r="480" spans="1:11" ht="13.5" customHeight="1" x14ac:dyDescent="0.25">
      <c r="A480" s="26"/>
      <c r="C480" s="26"/>
      <c r="D480" s="26"/>
      <c r="E480" s="26"/>
      <c r="F480" s="26"/>
      <c r="G480" s="26"/>
      <c r="I480" s="68"/>
      <c r="J480" s="26"/>
      <c r="K480" s="26"/>
    </row>
    <row r="481" spans="1:11" ht="13.5" customHeight="1" x14ac:dyDescent="0.25">
      <c r="A481" s="26"/>
      <c r="C481" s="26"/>
      <c r="D481" s="26"/>
      <c r="E481" s="26"/>
      <c r="F481" s="26"/>
      <c r="G481" s="26"/>
      <c r="I481" s="68"/>
      <c r="J481" s="26"/>
      <c r="K481" s="26"/>
    </row>
    <row r="482" spans="1:11" ht="13.5" customHeight="1" x14ac:dyDescent="0.25">
      <c r="A482" s="26"/>
      <c r="C482" s="26"/>
      <c r="D482" s="26"/>
      <c r="E482" s="26"/>
      <c r="F482" s="26"/>
      <c r="G482" s="26"/>
      <c r="I482" s="68"/>
      <c r="J482" s="26"/>
      <c r="K482" s="26"/>
    </row>
    <row r="483" spans="1:11" ht="13.5" customHeight="1" x14ac:dyDescent="0.25">
      <c r="A483" s="26"/>
      <c r="C483" s="26"/>
      <c r="D483" s="26"/>
      <c r="E483" s="26"/>
      <c r="F483" s="26"/>
      <c r="G483" s="26"/>
      <c r="I483" s="68"/>
      <c r="J483" s="26"/>
      <c r="K483" s="26"/>
    </row>
    <row r="484" spans="1:11" ht="13.5" customHeight="1" x14ac:dyDescent="0.25">
      <c r="A484" s="26"/>
      <c r="C484" s="26"/>
      <c r="D484" s="26"/>
      <c r="E484" s="26"/>
      <c r="F484" s="26"/>
      <c r="G484" s="26"/>
      <c r="I484" s="68"/>
      <c r="J484" s="26"/>
      <c r="K484" s="26"/>
    </row>
    <row r="485" spans="1:11" ht="13.5" customHeight="1" x14ac:dyDescent="0.25">
      <c r="A485" s="26"/>
      <c r="C485" s="26"/>
      <c r="D485" s="26"/>
      <c r="E485" s="26"/>
      <c r="F485" s="26"/>
      <c r="G485" s="26"/>
      <c r="I485" s="68"/>
      <c r="J485" s="26"/>
      <c r="K485" s="26"/>
    </row>
    <row r="486" spans="1:11" ht="13.5" customHeight="1" x14ac:dyDescent="0.25">
      <c r="A486" s="26"/>
      <c r="C486" s="26"/>
      <c r="D486" s="26"/>
      <c r="E486" s="26"/>
      <c r="F486" s="26"/>
      <c r="G486" s="26"/>
      <c r="I486" s="68"/>
      <c r="J486" s="26"/>
      <c r="K486" s="26"/>
    </row>
    <row r="487" spans="1:11" ht="13.5" customHeight="1" x14ac:dyDescent="0.25">
      <c r="A487" s="26"/>
      <c r="C487" s="26"/>
      <c r="D487" s="26"/>
      <c r="E487" s="26"/>
      <c r="F487" s="26"/>
      <c r="G487" s="26"/>
      <c r="I487" s="68"/>
      <c r="J487" s="26"/>
      <c r="K487" s="26"/>
    </row>
    <row r="488" spans="1:11" ht="13.5" customHeight="1" x14ac:dyDescent="0.25">
      <c r="A488" s="26"/>
      <c r="C488" s="26"/>
      <c r="D488" s="26"/>
      <c r="E488" s="26"/>
      <c r="F488" s="26"/>
      <c r="G488" s="26"/>
      <c r="I488" s="68"/>
      <c r="J488" s="26"/>
      <c r="K488" s="26"/>
    </row>
    <row r="489" spans="1:11" ht="13.5" customHeight="1" x14ac:dyDescent="0.25">
      <c r="A489" s="26"/>
      <c r="C489" s="26"/>
      <c r="D489" s="26"/>
      <c r="E489" s="26"/>
      <c r="F489" s="26"/>
      <c r="G489" s="26"/>
      <c r="I489" s="68"/>
      <c r="J489" s="26"/>
      <c r="K489" s="26"/>
    </row>
    <row r="490" spans="1:11" ht="13.5" customHeight="1" x14ac:dyDescent="0.25">
      <c r="A490" s="26"/>
      <c r="C490" s="26"/>
      <c r="D490" s="26"/>
      <c r="E490" s="26"/>
      <c r="F490" s="26"/>
      <c r="G490" s="26"/>
      <c r="I490" s="68"/>
      <c r="J490" s="26"/>
      <c r="K490" s="26"/>
    </row>
    <row r="491" spans="1:11" ht="13.5" customHeight="1" x14ac:dyDescent="0.25">
      <c r="A491" s="26"/>
      <c r="C491" s="26"/>
      <c r="D491" s="26"/>
      <c r="E491" s="26"/>
      <c r="F491" s="26"/>
      <c r="G491" s="26"/>
      <c r="I491" s="68"/>
      <c r="J491" s="26"/>
      <c r="K491" s="26"/>
    </row>
    <row r="492" spans="1:11" ht="13.5" customHeight="1" x14ac:dyDescent="0.25">
      <c r="A492" s="26"/>
      <c r="C492" s="26"/>
      <c r="D492" s="26"/>
      <c r="E492" s="26"/>
      <c r="F492" s="26"/>
      <c r="G492" s="26"/>
      <c r="I492" s="68"/>
      <c r="J492" s="26"/>
      <c r="K492" s="26"/>
    </row>
    <row r="493" spans="1:11" ht="13.5" customHeight="1" x14ac:dyDescent="0.25">
      <c r="A493" s="26"/>
      <c r="C493" s="26"/>
      <c r="D493" s="26"/>
      <c r="E493" s="26"/>
      <c r="F493" s="26"/>
      <c r="G493" s="26"/>
      <c r="I493" s="68"/>
      <c r="J493" s="26"/>
      <c r="K493" s="26"/>
    </row>
    <row r="494" spans="1:11" ht="13.5" customHeight="1" x14ac:dyDescent="0.25">
      <c r="A494" s="26"/>
      <c r="C494" s="26"/>
      <c r="D494" s="26"/>
      <c r="E494" s="26"/>
      <c r="F494" s="26"/>
      <c r="G494" s="26"/>
      <c r="I494" s="68"/>
      <c r="J494" s="26"/>
      <c r="K494" s="26"/>
    </row>
    <row r="495" spans="1:11" ht="13.5" customHeight="1" x14ac:dyDescent="0.25">
      <c r="A495" s="26"/>
      <c r="C495" s="26"/>
      <c r="D495" s="26"/>
      <c r="E495" s="26"/>
      <c r="F495" s="26"/>
      <c r="G495" s="26"/>
      <c r="I495" s="68"/>
      <c r="J495" s="26"/>
      <c r="K495" s="26"/>
    </row>
    <row r="496" spans="1:11" ht="13.5" customHeight="1" x14ac:dyDescent="0.25">
      <c r="A496" s="26"/>
      <c r="C496" s="26"/>
      <c r="D496" s="26"/>
      <c r="E496" s="26"/>
      <c r="F496" s="26"/>
      <c r="G496" s="26"/>
      <c r="I496" s="68"/>
      <c r="J496" s="26"/>
      <c r="K496" s="26"/>
    </row>
    <row r="497" spans="1:11" ht="13.5" customHeight="1" x14ac:dyDescent="0.25">
      <c r="A497" s="26"/>
      <c r="C497" s="26"/>
      <c r="D497" s="26"/>
      <c r="E497" s="26"/>
      <c r="F497" s="26"/>
      <c r="G497" s="26"/>
      <c r="I497" s="68"/>
      <c r="J497" s="26"/>
      <c r="K497" s="26"/>
    </row>
    <row r="498" spans="1:11" ht="13.5" customHeight="1" x14ac:dyDescent="0.25">
      <c r="A498" s="26"/>
      <c r="C498" s="26"/>
      <c r="D498" s="26"/>
      <c r="E498" s="26"/>
      <c r="F498" s="26"/>
      <c r="G498" s="26"/>
      <c r="I498" s="68"/>
      <c r="J498" s="26"/>
      <c r="K498" s="26"/>
    </row>
    <row r="499" spans="1:11" ht="13.5" customHeight="1" x14ac:dyDescent="0.25">
      <c r="A499" s="26"/>
      <c r="C499" s="26"/>
      <c r="D499" s="26"/>
      <c r="E499" s="26"/>
      <c r="F499" s="26"/>
      <c r="G499" s="26"/>
      <c r="I499" s="68"/>
      <c r="J499" s="26"/>
      <c r="K499" s="26"/>
    </row>
    <row r="500" spans="1:11" ht="13.5" customHeight="1" x14ac:dyDescent="0.25">
      <c r="A500" s="26"/>
      <c r="C500" s="26"/>
      <c r="D500" s="26"/>
      <c r="E500" s="26"/>
      <c r="F500" s="26"/>
      <c r="G500" s="26"/>
      <c r="I500" s="68"/>
      <c r="J500" s="26"/>
      <c r="K500" s="26"/>
    </row>
    <row r="501" spans="1:11" ht="13.5" customHeight="1" x14ac:dyDescent="0.25">
      <c r="A501" s="26"/>
      <c r="C501" s="26"/>
      <c r="D501" s="26"/>
      <c r="E501" s="26"/>
      <c r="F501" s="26"/>
      <c r="G501" s="26"/>
      <c r="I501" s="68"/>
      <c r="J501" s="26"/>
      <c r="K501" s="26"/>
    </row>
    <row r="502" spans="1:11" ht="13.5" customHeight="1" x14ac:dyDescent="0.25">
      <c r="A502" s="26"/>
      <c r="C502" s="26"/>
      <c r="D502" s="26"/>
      <c r="E502" s="26"/>
      <c r="F502" s="26"/>
      <c r="G502" s="26"/>
      <c r="I502" s="68"/>
      <c r="J502" s="26"/>
      <c r="K502" s="26"/>
    </row>
    <row r="503" spans="1:11" ht="13.5" customHeight="1" x14ac:dyDescent="0.25">
      <c r="A503" s="26"/>
      <c r="C503" s="26"/>
      <c r="D503" s="26"/>
      <c r="E503" s="26"/>
      <c r="F503" s="26"/>
      <c r="G503" s="26"/>
      <c r="I503" s="68"/>
      <c r="J503" s="26"/>
      <c r="K503" s="26"/>
    </row>
    <row r="504" spans="1:11" ht="13.5" customHeight="1" x14ac:dyDescent="0.25">
      <c r="A504" s="26"/>
      <c r="C504" s="26"/>
      <c r="D504" s="26"/>
      <c r="E504" s="26"/>
      <c r="F504" s="26"/>
      <c r="G504" s="26"/>
      <c r="I504" s="68"/>
      <c r="J504" s="26"/>
      <c r="K504" s="26"/>
    </row>
    <row r="505" spans="1:11" ht="13.5" customHeight="1" x14ac:dyDescent="0.25">
      <c r="A505" s="26"/>
      <c r="C505" s="26"/>
      <c r="D505" s="26"/>
      <c r="E505" s="26"/>
      <c r="F505" s="26"/>
      <c r="G505" s="26"/>
      <c r="I505" s="68"/>
      <c r="J505" s="26"/>
      <c r="K505" s="26"/>
    </row>
    <row r="506" spans="1:11" ht="13.5" customHeight="1" x14ac:dyDescent="0.25">
      <c r="A506" s="26"/>
      <c r="C506" s="26"/>
      <c r="D506" s="26"/>
      <c r="E506" s="26"/>
      <c r="F506" s="26"/>
      <c r="G506" s="26"/>
      <c r="I506" s="68"/>
      <c r="J506" s="26"/>
      <c r="K506" s="26"/>
    </row>
    <row r="507" spans="1:11" ht="13.5" customHeight="1" x14ac:dyDescent="0.25">
      <c r="A507" s="26"/>
      <c r="C507" s="26"/>
      <c r="D507" s="26"/>
      <c r="E507" s="26"/>
      <c r="F507" s="26"/>
      <c r="G507" s="26"/>
      <c r="I507" s="68"/>
      <c r="J507" s="26"/>
      <c r="K507" s="26"/>
    </row>
    <row r="508" spans="1:11" ht="13.5" customHeight="1" x14ac:dyDescent="0.25">
      <c r="A508" s="26"/>
      <c r="C508" s="26"/>
      <c r="D508" s="26"/>
      <c r="E508" s="26"/>
      <c r="F508" s="26"/>
      <c r="G508" s="26"/>
      <c r="I508" s="68"/>
      <c r="J508" s="26"/>
      <c r="K508" s="26"/>
    </row>
    <row r="509" spans="1:11" ht="13.5" customHeight="1" x14ac:dyDescent="0.25">
      <c r="A509" s="26"/>
      <c r="C509" s="26"/>
      <c r="D509" s="26"/>
      <c r="E509" s="26"/>
      <c r="F509" s="26"/>
      <c r="G509" s="26"/>
      <c r="I509" s="68"/>
      <c r="J509" s="26"/>
      <c r="K509" s="26"/>
    </row>
    <row r="510" spans="1:11" ht="13.5" customHeight="1" x14ac:dyDescent="0.25">
      <c r="A510" s="26"/>
      <c r="C510" s="26"/>
      <c r="D510" s="26"/>
      <c r="E510" s="26"/>
      <c r="F510" s="26"/>
      <c r="G510" s="26"/>
      <c r="I510" s="68"/>
      <c r="J510" s="26"/>
      <c r="K510" s="26"/>
    </row>
    <row r="511" spans="1:11" ht="13.5" customHeight="1" x14ac:dyDescent="0.25">
      <c r="A511" s="26"/>
      <c r="C511" s="26"/>
      <c r="D511" s="26"/>
      <c r="E511" s="26"/>
      <c r="F511" s="26"/>
      <c r="G511" s="26"/>
      <c r="I511" s="68"/>
      <c r="J511" s="26"/>
      <c r="K511" s="26"/>
    </row>
    <row r="512" spans="1:11" ht="13.5" customHeight="1" x14ac:dyDescent="0.25">
      <c r="A512" s="26"/>
      <c r="C512" s="26"/>
      <c r="D512" s="26"/>
      <c r="E512" s="26"/>
      <c r="F512" s="26"/>
      <c r="G512" s="26"/>
      <c r="I512" s="68"/>
      <c r="J512" s="26"/>
      <c r="K512" s="26"/>
    </row>
    <row r="513" spans="1:11" ht="13.5" customHeight="1" x14ac:dyDescent="0.25">
      <c r="A513" s="26"/>
      <c r="C513" s="26"/>
      <c r="D513" s="26"/>
      <c r="E513" s="26"/>
      <c r="F513" s="26"/>
      <c r="G513" s="26"/>
      <c r="I513" s="68"/>
      <c r="J513" s="26"/>
      <c r="K513" s="26"/>
    </row>
    <row r="514" spans="1:11" ht="13.5" customHeight="1" x14ac:dyDescent="0.25">
      <c r="A514" s="26"/>
      <c r="C514" s="26"/>
      <c r="D514" s="26"/>
      <c r="E514" s="26"/>
      <c r="F514" s="26"/>
      <c r="G514" s="26"/>
      <c r="I514" s="68"/>
      <c r="J514" s="26"/>
      <c r="K514" s="26"/>
    </row>
    <row r="515" spans="1:11" ht="13.5" customHeight="1" x14ac:dyDescent="0.25">
      <c r="A515" s="26"/>
      <c r="C515" s="26"/>
      <c r="D515" s="26"/>
      <c r="E515" s="26"/>
      <c r="F515" s="26"/>
      <c r="G515" s="26"/>
      <c r="I515" s="68"/>
      <c r="J515" s="26"/>
      <c r="K515" s="26"/>
    </row>
    <row r="516" spans="1:11" ht="13.5" customHeight="1" x14ac:dyDescent="0.25">
      <c r="A516" s="26"/>
      <c r="C516" s="26"/>
      <c r="D516" s="26"/>
      <c r="E516" s="26"/>
      <c r="F516" s="26"/>
      <c r="G516" s="26"/>
      <c r="I516" s="68"/>
      <c r="J516" s="26"/>
      <c r="K516" s="26"/>
    </row>
    <row r="517" spans="1:11" ht="13.5" customHeight="1" x14ac:dyDescent="0.25">
      <c r="A517" s="26"/>
      <c r="C517" s="26"/>
      <c r="D517" s="26"/>
      <c r="E517" s="26"/>
      <c r="F517" s="26"/>
      <c r="G517" s="26"/>
      <c r="I517" s="68"/>
      <c r="J517" s="26"/>
      <c r="K517" s="26"/>
    </row>
    <row r="518" spans="1:11" ht="13.5" customHeight="1" x14ac:dyDescent="0.25">
      <c r="A518" s="26"/>
      <c r="C518" s="26"/>
      <c r="D518" s="26"/>
      <c r="E518" s="26"/>
      <c r="F518" s="26"/>
      <c r="G518" s="26"/>
      <c r="I518" s="68"/>
      <c r="J518" s="26"/>
      <c r="K518" s="26"/>
    </row>
    <row r="519" spans="1:11" ht="13.5" customHeight="1" x14ac:dyDescent="0.25">
      <c r="A519" s="26"/>
      <c r="C519" s="26"/>
      <c r="D519" s="26"/>
      <c r="E519" s="26"/>
      <c r="F519" s="26"/>
      <c r="G519" s="26"/>
      <c r="I519" s="68"/>
      <c r="J519" s="26"/>
      <c r="K519" s="26"/>
    </row>
    <row r="520" spans="1:11" ht="13.5" customHeight="1" x14ac:dyDescent="0.25">
      <c r="A520" s="26"/>
      <c r="C520" s="26"/>
      <c r="D520" s="26"/>
      <c r="E520" s="26"/>
      <c r="F520" s="26"/>
      <c r="G520" s="26"/>
      <c r="I520" s="68"/>
      <c r="J520" s="26"/>
      <c r="K520" s="26"/>
    </row>
    <row r="521" spans="1:11" ht="13.5" customHeight="1" x14ac:dyDescent="0.25">
      <c r="A521" s="26"/>
      <c r="C521" s="26"/>
      <c r="D521" s="26"/>
      <c r="E521" s="26"/>
      <c r="F521" s="26"/>
      <c r="G521" s="26"/>
      <c r="I521" s="68"/>
      <c r="J521" s="26"/>
      <c r="K521" s="26"/>
    </row>
    <row r="522" spans="1:11" ht="13.5" customHeight="1" x14ac:dyDescent="0.25">
      <c r="A522" s="26"/>
      <c r="C522" s="26"/>
      <c r="D522" s="26"/>
      <c r="E522" s="26"/>
      <c r="F522" s="26"/>
      <c r="G522" s="26"/>
      <c r="I522" s="68"/>
      <c r="J522" s="26"/>
      <c r="K522" s="26"/>
    </row>
    <row r="523" spans="1:11" ht="13.5" customHeight="1" x14ac:dyDescent="0.25">
      <c r="A523" s="26"/>
      <c r="C523" s="26"/>
      <c r="D523" s="26"/>
      <c r="E523" s="26"/>
      <c r="F523" s="26"/>
      <c r="G523" s="26"/>
      <c r="I523" s="68"/>
      <c r="J523" s="26"/>
      <c r="K523" s="26"/>
    </row>
    <row r="524" spans="1:11" ht="13.5" customHeight="1" x14ac:dyDescent="0.25">
      <c r="A524" s="26"/>
      <c r="C524" s="26"/>
      <c r="D524" s="26"/>
      <c r="E524" s="26"/>
      <c r="F524" s="26"/>
      <c r="G524" s="26"/>
      <c r="I524" s="68"/>
      <c r="J524" s="26"/>
      <c r="K524" s="26"/>
    </row>
    <row r="525" spans="1:11" ht="13.5" customHeight="1" x14ac:dyDescent="0.25">
      <c r="A525" s="26"/>
      <c r="C525" s="26"/>
      <c r="D525" s="26"/>
      <c r="E525" s="26"/>
      <c r="F525" s="26"/>
      <c r="G525" s="26"/>
      <c r="I525" s="68"/>
      <c r="J525" s="26"/>
      <c r="K525" s="26"/>
    </row>
    <row r="526" spans="1:11" ht="13.5" customHeight="1" x14ac:dyDescent="0.25">
      <c r="A526" s="26"/>
      <c r="C526" s="26"/>
      <c r="D526" s="26"/>
      <c r="E526" s="26"/>
      <c r="F526" s="26"/>
      <c r="G526" s="26"/>
      <c r="I526" s="68"/>
      <c r="J526" s="26"/>
      <c r="K526" s="26"/>
    </row>
    <row r="527" spans="1:11" ht="13.5" customHeight="1" x14ac:dyDescent="0.25">
      <c r="A527" s="26"/>
      <c r="C527" s="26"/>
      <c r="D527" s="26"/>
      <c r="E527" s="26"/>
      <c r="F527" s="26"/>
      <c r="G527" s="26"/>
      <c r="I527" s="68"/>
      <c r="J527" s="26"/>
      <c r="K527" s="26"/>
    </row>
    <row r="528" spans="1:11" ht="13.5" customHeight="1" x14ac:dyDescent="0.25">
      <c r="A528" s="26"/>
      <c r="C528" s="26"/>
      <c r="D528" s="26"/>
      <c r="E528" s="26"/>
      <c r="F528" s="26"/>
      <c r="G528" s="26"/>
      <c r="I528" s="68"/>
      <c r="J528" s="26"/>
      <c r="K528" s="26"/>
    </row>
    <row r="529" spans="1:11" ht="13.5" customHeight="1" x14ac:dyDescent="0.25">
      <c r="A529" s="26"/>
      <c r="C529" s="26"/>
      <c r="D529" s="26"/>
      <c r="E529" s="26"/>
      <c r="F529" s="26"/>
      <c r="G529" s="26"/>
      <c r="I529" s="68"/>
      <c r="J529" s="26"/>
      <c r="K529" s="26"/>
    </row>
    <row r="530" spans="1:11" ht="13.5" customHeight="1" x14ac:dyDescent="0.25">
      <c r="A530" s="26"/>
      <c r="C530" s="26"/>
      <c r="D530" s="26"/>
      <c r="E530" s="26"/>
      <c r="F530" s="26"/>
      <c r="G530" s="26"/>
      <c r="I530" s="68"/>
      <c r="J530" s="26"/>
      <c r="K530" s="26"/>
    </row>
    <row r="531" spans="1:11" ht="13.5" customHeight="1" x14ac:dyDescent="0.25">
      <c r="A531" s="26"/>
      <c r="C531" s="26"/>
      <c r="D531" s="26"/>
      <c r="E531" s="26"/>
      <c r="F531" s="26"/>
      <c r="G531" s="26"/>
      <c r="I531" s="68"/>
      <c r="J531" s="26"/>
      <c r="K531" s="26"/>
    </row>
    <row r="532" spans="1:11" ht="13.5" customHeight="1" x14ac:dyDescent="0.25">
      <c r="A532" s="26"/>
      <c r="C532" s="26"/>
      <c r="D532" s="26"/>
      <c r="E532" s="26"/>
      <c r="F532" s="26"/>
      <c r="G532" s="26"/>
      <c r="I532" s="68"/>
      <c r="J532" s="26"/>
      <c r="K532" s="26"/>
    </row>
    <row r="533" spans="1:11" ht="13.5" customHeight="1" x14ac:dyDescent="0.25">
      <c r="A533" s="26"/>
      <c r="C533" s="26"/>
      <c r="D533" s="26"/>
      <c r="E533" s="26"/>
      <c r="F533" s="26"/>
      <c r="G533" s="26"/>
      <c r="I533" s="68"/>
      <c r="J533" s="26"/>
      <c r="K533" s="26"/>
    </row>
    <row r="534" spans="1:11" ht="13.5" customHeight="1" x14ac:dyDescent="0.25">
      <c r="A534" s="26"/>
      <c r="C534" s="26"/>
      <c r="D534" s="26"/>
      <c r="E534" s="26"/>
      <c r="F534" s="26"/>
      <c r="G534" s="26"/>
      <c r="I534" s="68"/>
      <c r="J534" s="26"/>
      <c r="K534" s="26"/>
    </row>
    <row r="535" spans="1:11" ht="13.5" customHeight="1" x14ac:dyDescent="0.25">
      <c r="A535" s="26"/>
      <c r="C535" s="26"/>
      <c r="D535" s="26"/>
      <c r="E535" s="26"/>
      <c r="F535" s="26"/>
      <c r="G535" s="26"/>
      <c r="I535" s="68"/>
      <c r="J535" s="26"/>
      <c r="K535" s="26"/>
    </row>
    <row r="536" spans="1:11" ht="13.5" customHeight="1" x14ac:dyDescent="0.25">
      <c r="A536" s="26"/>
      <c r="C536" s="26"/>
      <c r="D536" s="26"/>
      <c r="E536" s="26"/>
      <c r="F536" s="26"/>
      <c r="G536" s="26"/>
      <c r="I536" s="68"/>
      <c r="J536" s="26"/>
      <c r="K536" s="26"/>
    </row>
    <row r="537" spans="1:11" ht="13.5" customHeight="1" x14ac:dyDescent="0.25">
      <c r="A537" s="26"/>
      <c r="C537" s="26"/>
      <c r="D537" s="26"/>
      <c r="E537" s="26"/>
      <c r="F537" s="26"/>
      <c r="G537" s="26"/>
      <c r="I537" s="68"/>
      <c r="J537" s="26"/>
      <c r="K537" s="26"/>
    </row>
    <row r="538" spans="1:11" ht="13.5" customHeight="1" x14ac:dyDescent="0.25">
      <c r="A538" s="26"/>
      <c r="C538" s="26"/>
      <c r="D538" s="26"/>
      <c r="E538" s="26"/>
      <c r="F538" s="26"/>
      <c r="G538" s="26"/>
      <c r="I538" s="68"/>
      <c r="J538" s="26"/>
      <c r="K538" s="26"/>
    </row>
    <row r="539" spans="1:11" ht="13.5" customHeight="1" x14ac:dyDescent="0.25">
      <c r="A539" s="26"/>
      <c r="C539" s="26"/>
      <c r="D539" s="26"/>
      <c r="E539" s="26"/>
      <c r="F539" s="26"/>
      <c r="G539" s="26"/>
      <c r="I539" s="68"/>
      <c r="J539" s="26"/>
      <c r="K539" s="26"/>
    </row>
    <row r="540" spans="1:11" ht="13.5" customHeight="1" x14ac:dyDescent="0.25">
      <c r="A540" s="26"/>
      <c r="C540" s="26"/>
      <c r="D540" s="26"/>
      <c r="E540" s="26"/>
      <c r="F540" s="26"/>
      <c r="G540" s="26"/>
      <c r="I540" s="68"/>
      <c r="J540" s="26"/>
      <c r="K540" s="26"/>
    </row>
    <row r="541" spans="1:11" ht="13.5" customHeight="1" x14ac:dyDescent="0.25">
      <c r="A541" s="26"/>
      <c r="C541" s="26"/>
      <c r="D541" s="26"/>
      <c r="E541" s="26"/>
      <c r="F541" s="26"/>
      <c r="G541" s="26"/>
      <c r="I541" s="68"/>
      <c r="J541" s="26"/>
      <c r="K541" s="26"/>
    </row>
    <row r="542" spans="1:11" ht="13.5" customHeight="1" x14ac:dyDescent="0.25">
      <c r="A542" s="26"/>
      <c r="C542" s="26"/>
      <c r="D542" s="26"/>
      <c r="E542" s="26"/>
      <c r="F542" s="26"/>
      <c r="G542" s="26"/>
      <c r="I542" s="68"/>
      <c r="J542" s="26"/>
      <c r="K542" s="26"/>
    </row>
    <row r="543" spans="1:11" ht="13.5" customHeight="1" x14ac:dyDescent="0.25">
      <c r="A543" s="26"/>
      <c r="C543" s="26"/>
      <c r="D543" s="26"/>
      <c r="E543" s="26"/>
      <c r="F543" s="26"/>
      <c r="G543" s="26"/>
      <c r="I543" s="68"/>
      <c r="J543" s="26"/>
      <c r="K543" s="26"/>
    </row>
    <row r="544" spans="1:11" ht="13.5" customHeight="1" x14ac:dyDescent="0.25">
      <c r="A544" s="26"/>
      <c r="C544" s="26"/>
      <c r="D544" s="26"/>
      <c r="E544" s="26"/>
      <c r="F544" s="26"/>
      <c r="G544" s="26"/>
      <c r="I544" s="68"/>
      <c r="J544" s="26"/>
      <c r="K544" s="26"/>
    </row>
    <row r="545" spans="1:11" ht="13.5" customHeight="1" x14ac:dyDescent="0.25">
      <c r="A545" s="26"/>
      <c r="C545" s="26"/>
      <c r="D545" s="26"/>
      <c r="E545" s="26"/>
      <c r="F545" s="26"/>
      <c r="G545" s="26"/>
      <c r="I545" s="68"/>
      <c r="J545" s="26"/>
      <c r="K545" s="26"/>
    </row>
    <row r="546" spans="1:11" ht="13.5" customHeight="1" x14ac:dyDescent="0.25">
      <c r="A546" s="26"/>
      <c r="C546" s="26"/>
      <c r="D546" s="26"/>
      <c r="E546" s="26"/>
      <c r="F546" s="26"/>
      <c r="G546" s="26"/>
      <c r="I546" s="68"/>
      <c r="J546" s="26"/>
      <c r="K546" s="26"/>
    </row>
    <row r="547" spans="1:11" ht="13.5" customHeight="1" x14ac:dyDescent="0.25">
      <c r="A547" s="26"/>
      <c r="C547" s="26"/>
      <c r="D547" s="26"/>
      <c r="E547" s="26"/>
      <c r="F547" s="26"/>
      <c r="G547" s="26"/>
      <c r="I547" s="68"/>
      <c r="J547" s="26"/>
      <c r="K547" s="26"/>
    </row>
    <row r="548" spans="1:11" ht="13.5" customHeight="1" x14ac:dyDescent="0.25">
      <c r="A548" s="26"/>
      <c r="C548" s="26"/>
      <c r="D548" s="26"/>
      <c r="E548" s="26"/>
      <c r="F548" s="26"/>
      <c r="G548" s="26"/>
      <c r="I548" s="68"/>
      <c r="J548" s="26"/>
      <c r="K548" s="26"/>
    </row>
    <row r="549" spans="1:11" ht="13.5" customHeight="1" x14ac:dyDescent="0.25">
      <c r="A549" s="26"/>
      <c r="C549" s="26"/>
      <c r="D549" s="26"/>
      <c r="E549" s="26"/>
      <c r="F549" s="26"/>
      <c r="G549" s="26"/>
      <c r="I549" s="68"/>
      <c r="J549" s="26"/>
      <c r="K549" s="26"/>
    </row>
    <row r="550" spans="1:11" ht="13.5" customHeight="1" x14ac:dyDescent="0.25">
      <c r="A550" s="26"/>
      <c r="C550" s="26"/>
      <c r="D550" s="26"/>
      <c r="E550" s="26"/>
      <c r="F550" s="26"/>
      <c r="G550" s="26"/>
      <c r="I550" s="68"/>
      <c r="J550" s="26"/>
      <c r="K550" s="26"/>
    </row>
    <row r="551" spans="1:11" ht="13.5" customHeight="1" x14ac:dyDescent="0.25">
      <c r="A551" s="26"/>
      <c r="C551" s="26"/>
      <c r="D551" s="26"/>
      <c r="E551" s="26"/>
      <c r="F551" s="26"/>
      <c r="G551" s="26"/>
      <c r="I551" s="68"/>
      <c r="J551" s="26"/>
      <c r="K551" s="26"/>
    </row>
    <row r="552" spans="1:11" ht="13.5" customHeight="1" x14ac:dyDescent="0.25">
      <c r="A552" s="26"/>
      <c r="C552" s="26"/>
      <c r="D552" s="26"/>
      <c r="E552" s="26"/>
      <c r="F552" s="26"/>
      <c r="G552" s="26"/>
      <c r="I552" s="68"/>
      <c r="J552" s="26"/>
      <c r="K552" s="26"/>
    </row>
    <row r="553" spans="1:11" ht="13.5" customHeight="1" x14ac:dyDescent="0.25">
      <c r="A553" s="26"/>
      <c r="C553" s="26"/>
      <c r="D553" s="26"/>
      <c r="E553" s="26"/>
      <c r="F553" s="26"/>
      <c r="G553" s="26"/>
      <c r="I553" s="68"/>
      <c r="J553" s="26"/>
      <c r="K553" s="26"/>
    </row>
    <row r="554" spans="1:11" ht="13.5" customHeight="1" x14ac:dyDescent="0.25">
      <c r="A554" s="26"/>
      <c r="C554" s="26"/>
      <c r="D554" s="26"/>
      <c r="E554" s="26"/>
      <c r="F554" s="26"/>
      <c r="G554" s="26"/>
      <c r="I554" s="68"/>
      <c r="J554" s="26"/>
      <c r="K554" s="26"/>
    </row>
    <row r="555" spans="1:11" ht="13.5" customHeight="1" x14ac:dyDescent="0.25">
      <c r="A555" s="26"/>
      <c r="C555" s="26"/>
      <c r="D555" s="26"/>
      <c r="E555" s="26"/>
      <c r="F555" s="26"/>
      <c r="G555" s="26"/>
      <c r="I555" s="68"/>
      <c r="J555" s="26"/>
      <c r="K555" s="26"/>
    </row>
    <row r="556" spans="1:11" ht="13.5" customHeight="1" x14ac:dyDescent="0.25">
      <c r="A556" s="26"/>
      <c r="C556" s="26"/>
      <c r="D556" s="26"/>
      <c r="E556" s="26"/>
      <c r="F556" s="26"/>
      <c r="G556" s="26"/>
      <c r="I556" s="68"/>
      <c r="J556" s="26"/>
      <c r="K556" s="26"/>
    </row>
    <row r="557" spans="1:11" ht="13.5" customHeight="1" x14ac:dyDescent="0.25">
      <c r="A557" s="26"/>
      <c r="C557" s="26"/>
      <c r="D557" s="26"/>
      <c r="E557" s="26"/>
      <c r="F557" s="26"/>
      <c r="G557" s="26"/>
      <c r="I557" s="68"/>
      <c r="J557" s="26"/>
      <c r="K557" s="26"/>
    </row>
    <row r="558" spans="1:11" ht="13.5" customHeight="1" x14ac:dyDescent="0.25">
      <c r="A558" s="26"/>
      <c r="C558" s="26"/>
      <c r="D558" s="26"/>
      <c r="E558" s="26"/>
      <c r="F558" s="26"/>
      <c r="G558" s="26"/>
      <c r="I558" s="68"/>
      <c r="J558" s="26"/>
      <c r="K558" s="26"/>
    </row>
    <row r="559" spans="1:11" ht="13.5" customHeight="1" x14ac:dyDescent="0.25">
      <c r="A559" s="26"/>
      <c r="C559" s="26"/>
      <c r="D559" s="26"/>
      <c r="E559" s="26"/>
      <c r="F559" s="26"/>
      <c r="G559" s="26"/>
      <c r="I559" s="68"/>
      <c r="J559" s="26"/>
      <c r="K559" s="26"/>
    </row>
    <row r="560" spans="1:11" ht="13.5" customHeight="1" x14ac:dyDescent="0.25">
      <c r="A560" s="26"/>
      <c r="C560" s="26"/>
      <c r="D560" s="26"/>
      <c r="E560" s="26"/>
      <c r="F560" s="26"/>
      <c r="G560" s="26"/>
      <c r="I560" s="68"/>
      <c r="J560" s="26"/>
      <c r="K560" s="26"/>
    </row>
    <row r="561" spans="1:11" ht="13.5" customHeight="1" x14ac:dyDescent="0.25">
      <c r="A561" s="26"/>
      <c r="C561" s="26"/>
      <c r="D561" s="26"/>
      <c r="E561" s="26"/>
      <c r="F561" s="26"/>
      <c r="G561" s="26"/>
      <c r="I561" s="68"/>
      <c r="J561" s="26"/>
      <c r="K561" s="26"/>
    </row>
    <row r="562" spans="1:11" ht="13.5" customHeight="1" x14ac:dyDescent="0.25">
      <c r="A562" s="26"/>
      <c r="C562" s="26"/>
      <c r="D562" s="26"/>
      <c r="E562" s="26"/>
      <c r="F562" s="26"/>
      <c r="G562" s="26"/>
      <c r="I562" s="68"/>
      <c r="J562" s="26"/>
      <c r="K562" s="26"/>
    </row>
    <row r="563" spans="1:11" ht="13.5" customHeight="1" x14ac:dyDescent="0.25">
      <c r="A563" s="26"/>
      <c r="C563" s="26"/>
      <c r="D563" s="26"/>
      <c r="E563" s="26"/>
      <c r="F563" s="26"/>
      <c r="G563" s="26"/>
      <c r="I563" s="68"/>
      <c r="J563" s="26"/>
      <c r="K563" s="26"/>
    </row>
    <row r="564" spans="1:11" ht="13.5" customHeight="1" x14ac:dyDescent="0.25">
      <c r="A564" s="26"/>
      <c r="C564" s="26"/>
      <c r="D564" s="26"/>
      <c r="E564" s="26"/>
      <c r="F564" s="26"/>
      <c r="G564" s="26"/>
      <c r="I564" s="68"/>
      <c r="J564" s="26"/>
      <c r="K564" s="26"/>
    </row>
    <row r="565" spans="1:11" ht="13.5" customHeight="1" x14ac:dyDescent="0.25">
      <c r="A565" s="26"/>
      <c r="C565" s="26"/>
      <c r="D565" s="26"/>
      <c r="E565" s="26"/>
      <c r="F565" s="26"/>
      <c r="G565" s="26"/>
      <c r="I565" s="68"/>
      <c r="J565" s="26"/>
      <c r="K565" s="26"/>
    </row>
    <row r="566" spans="1:11" ht="13.5" customHeight="1" x14ac:dyDescent="0.25">
      <c r="A566" s="26"/>
      <c r="C566" s="26"/>
      <c r="D566" s="26"/>
      <c r="E566" s="26"/>
      <c r="F566" s="26"/>
      <c r="G566" s="26"/>
      <c r="I566" s="68"/>
      <c r="J566" s="26"/>
      <c r="K566" s="26"/>
    </row>
    <row r="567" spans="1:11" ht="13.5" customHeight="1" x14ac:dyDescent="0.25">
      <c r="A567" s="26"/>
      <c r="C567" s="26"/>
      <c r="D567" s="26"/>
      <c r="E567" s="26"/>
      <c r="F567" s="26"/>
      <c r="G567" s="26"/>
      <c r="I567" s="68"/>
      <c r="J567" s="26"/>
      <c r="K567" s="26"/>
    </row>
    <row r="568" spans="1:11" ht="13.5" customHeight="1" x14ac:dyDescent="0.25">
      <c r="A568" s="26"/>
      <c r="C568" s="26"/>
      <c r="D568" s="26"/>
      <c r="E568" s="26"/>
      <c r="F568" s="26"/>
      <c r="G568" s="26"/>
      <c r="I568" s="68"/>
      <c r="J568" s="26"/>
      <c r="K568" s="26"/>
    </row>
    <row r="569" spans="1:11" ht="13.5" customHeight="1" x14ac:dyDescent="0.25">
      <c r="A569" s="26"/>
      <c r="C569" s="26"/>
      <c r="D569" s="26"/>
      <c r="E569" s="26"/>
      <c r="F569" s="26"/>
      <c r="G569" s="26"/>
      <c r="I569" s="68"/>
      <c r="J569" s="26"/>
      <c r="K569" s="26"/>
    </row>
    <row r="570" spans="1:11" ht="13.5" customHeight="1" x14ac:dyDescent="0.25">
      <c r="A570" s="26"/>
      <c r="C570" s="26"/>
      <c r="D570" s="26"/>
      <c r="E570" s="26"/>
      <c r="F570" s="26"/>
      <c r="G570" s="26"/>
      <c r="I570" s="68"/>
      <c r="J570" s="26"/>
      <c r="K570" s="26"/>
    </row>
    <row r="571" spans="1:11" ht="13.5" customHeight="1" x14ac:dyDescent="0.25">
      <c r="A571" s="26"/>
      <c r="C571" s="26"/>
      <c r="D571" s="26"/>
      <c r="E571" s="26"/>
      <c r="F571" s="26"/>
      <c r="G571" s="26"/>
      <c r="I571" s="68"/>
      <c r="J571" s="26"/>
      <c r="K571" s="26"/>
    </row>
    <row r="572" spans="1:11" ht="13.5" customHeight="1" x14ac:dyDescent="0.25">
      <c r="A572" s="26"/>
      <c r="C572" s="26"/>
      <c r="D572" s="26"/>
      <c r="E572" s="26"/>
      <c r="F572" s="26"/>
      <c r="G572" s="26"/>
      <c r="I572" s="68"/>
      <c r="J572" s="26"/>
      <c r="K572" s="26"/>
    </row>
    <row r="573" spans="1:11" ht="13.5" customHeight="1" x14ac:dyDescent="0.25">
      <c r="A573" s="26"/>
      <c r="C573" s="26"/>
      <c r="D573" s="26"/>
      <c r="E573" s="26"/>
      <c r="F573" s="26"/>
      <c r="G573" s="26"/>
      <c r="I573" s="68"/>
      <c r="J573" s="26"/>
      <c r="K573" s="26"/>
    </row>
    <row r="574" spans="1:11" ht="13.5" customHeight="1" x14ac:dyDescent="0.25">
      <c r="A574" s="26"/>
      <c r="C574" s="26"/>
      <c r="D574" s="26"/>
      <c r="E574" s="26"/>
      <c r="F574" s="26"/>
      <c r="G574" s="26"/>
      <c r="I574" s="68"/>
      <c r="J574" s="26"/>
      <c r="K574" s="26"/>
    </row>
    <row r="575" spans="1:11" ht="13.5" customHeight="1" x14ac:dyDescent="0.25">
      <c r="A575" s="26"/>
      <c r="C575" s="26"/>
      <c r="D575" s="26"/>
      <c r="E575" s="26"/>
      <c r="F575" s="26"/>
      <c r="G575" s="26"/>
      <c r="I575" s="68"/>
      <c r="J575" s="26"/>
      <c r="K575" s="26"/>
    </row>
    <row r="576" spans="1:11" ht="13.5" customHeight="1" x14ac:dyDescent="0.25">
      <c r="A576" s="26"/>
      <c r="C576" s="26"/>
      <c r="D576" s="26"/>
      <c r="E576" s="26"/>
      <c r="F576" s="26"/>
      <c r="G576" s="26"/>
      <c r="I576" s="68"/>
      <c r="J576" s="26"/>
      <c r="K576" s="26"/>
    </row>
    <row r="577" spans="1:11" ht="13.5" customHeight="1" x14ac:dyDescent="0.25">
      <c r="A577" s="26"/>
      <c r="C577" s="26"/>
      <c r="D577" s="26"/>
      <c r="E577" s="26"/>
      <c r="F577" s="26"/>
      <c r="G577" s="26"/>
      <c r="I577" s="68"/>
      <c r="J577" s="26"/>
      <c r="K577" s="26"/>
    </row>
    <row r="578" spans="1:11" ht="13.5" customHeight="1" x14ac:dyDescent="0.25">
      <c r="A578" s="26"/>
      <c r="C578" s="26"/>
      <c r="D578" s="26"/>
      <c r="E578" s="26"/>
      <c r="F578" s="26"/>
      <c r="G578" s="26"/>
      <c r="I578" s="68"/>
      <c r="J578" s="26"/>
      <c r="K578" s="26"/>
    </row>
    <row r="579" spans="1:11" ht="13.5" customHeight="1" x14ac:dyDescent="0.25">
      <c r="A579" s="26"/>
      <c r="C579" s="26"/>
      <c r="D579" s="26"/>
      <c r="E579" s="26"/>
      <c r="F579" s="26"/>
      <c r="G579" s="26"/>
      <c r="I579" s="68"/>
      <c r="J579" s="26"/>
      <c r="K579" s="26"/>
    </row>
    <row r="580" spans="1:11" ht="13.5" customHeight="1" x14ac:dyDescent="0.25">
      <c r="A580" s="26"/>
      <c r="C580" s="26"/>
      <c r="D580" s="26"/>
      <c r="E580" s="26"/>
      <c r="F580" s="26"/>
      <c r="G580" s="26"/>
      <c r="I580" s="68"/>
      <c r="J580" s="26"/>
      <c r="K580" s="26"/>
    </row>
    <row r="581" spans="1:11" ht="13.5" customHeight="1" x14ac:dyDescent="0.25">
      <c r="A581" s="26"/>
      <c r="C581" s="26"/>
      <c r="D581" s="26"/>
      <c r="E581" s="26"/>
      <c r="F581" s="26"/>
      <c r="G581" s="26"/>
      <c r="I581" s="68"/>
      <c r="J581" s="26"/>
      <c r="K581" s="26"/>
    </row>
    <row r="582" spans="1:11" ht="13.5" customHeight="1" x14ac:dyDescent="0.25">
      <c r="A582" s="26"/>
      <c r="C582" s="26"/>
      <c r="D582" s="26"/>
      <c r="E582" s="26"/>
      <c r="F582" s="26"/>
      <c r="G582" s="26"/>
      <c r="I582" s="68"/>
      <c r="J582" s="26"/>
      <c r="K582" s="26"/>
    </row>
    <row r="583" spans="1:11" ht="13.5" customHeight="1" x14ac:dyDescent="0.25">
      <c r="A583" s="26"/>
      <c r="C583" s="26"/>
      <c r="D583" s="26"/>
      <c r="E583" s="26"/>
      <c r="F583" s="26"/>
      <c r="G583" s="26"/>
      <c r="I583" s="68"/>
      <c r="J583" s="26"/>
      <c r="K583" s="26"/>
    </row>
    <row r="584" spans="1:11" ht="13.5" customHeight="1" x14ac:dyDescent="0.25">
      <c r="A584" s="26"/>
      <c r="C584" s="26"/>
      <c r="D584" s="26"/>
      <c r="E584" s="26"/>
      <c r="F584" s="26"/>
      <c r="G584" s="26"/>
      <c r="I584" s="68"/>
      <c r="J584" s="26"/>
      <c r="K584" s="26"/>
    </row>
    <row r="585" spans="1:11" ht="13.5" customHeight="1" x14ac:dyDescent="0.25">
      <c r="A585" s="26"/>
      <c r="C585" s="26"/>
      <c r="D585" s="26"/>
      <c r="E585" s="26"/>
      <c r="F585" s="26"/>
      <c r="G585" s="26"/>
      <c r="I585" s="68"/>
      <c r="J585" s="26"/>
      <c r="K585" s="26"/>
    </row>
    <row r="586" spans="1:11" ht="13.5" customHeight="1" x14ac:dyDescent="0.25">
      <c r="A586" s="26"/>
      <c r="C586" s="26"/>
      <c r="D586" s="26"/>
      <c r="E586" s="26"/>
      <c r="F586" s="26"/>
      <c r="G586" s="26"/>
      <c r="I586" s="68"/>
      <c r="J586" s="26"/>
      <c r="K586" s="26"/>
    </row>
    <row r="587" spans="1:11" ht="13.5" customHeight="1" x14ac:dyDescent="0.25">
      <c r="A587" s="26"/>
      <c r="C587" s="26"/>
      <c r="D587" s="26"/>
      <c r="E587" s="26"/>
      <c r="F587" s="26"/>
      <c r="G587" s="26"/>
      <c r="I587" s="68"/>
      <c r="J587" s="26"/>
      <c r="K587" s="26"/>
    </row>
    <row r="588" spans="1:11" ht="13.5" customHeight="1" x14ac:dyDescent="0.25">
      <c r="A588" s="26"/>
      <c r="C588" s="26"/>
      <c r="D588" s="26"/>
      <c r="E588" s="26"/>
      <c r="F588" s="26"/>
      <c r="G588" s="26"/>
      <c r="I588" s="68"/>
      <c r="J588" s="26"/>
      <c r="K588" s="26"/>
    </row>
    <row r="589" spans="1:11" ht="13.5" customHeight="1" x14ac:dyDescent="0.25">
      <c r="A589" s="26"/>
      <c r="C589" s="26"/>
      <c r="D589" s="26"/>
      <c r="E589" s="26"/>
      <c r="F589" s="26"/>
      <c r="G589" s="26"/>
      <c r="I589" s="68"/>
      <c r="J589" s="26"/>
      <c r="K589" s="26"/>
    </row>
    <row r="590" spans="1:11" ht="13.5" customHeight="1" x14ac:dyDescent="0.25">
      <c r="A590" s="26"/>
      <c r="C590" s="26"/>
      <c r="D590" s="26"/>
      <c r="E590" s="26"/>
      <c r="F590" s="26"/>
      <c r="G590" s="26"/>
      <c r="I590" s="68"/>
      <c r="J590" s="26"/>
      <c r="K590" s="26"/>
    </row>
    <row r="591" spans="1:11" ht="13.5" customHeight="1" x14ac:dyDescent="0.25">
      <c r="A591" s="26"/>
      <c r="C591" s="26"/>
      <c r="D591" s="26"/>
      <c r="E591" s="26"/>
      <c r="F591" s="26"/>
      <c r="G591" s="26"/>
      <c r="I591" s="68"/>
      <c r="J591" s="26"/>
      <c r="K591" s="26"/>
    </row>
    <row r="592" spans="1:11" ht="13.5" customHeight="1" x14ac:dyDescent="0.25">
      <c r="A592" s="26"/>
      <c r="C592" s="26"/>
      <c r="D592" s="26"/>
      <c r="E592" s="26"/>
      <c r="F592" s="26"/>
      <c r="G592" s="26"/>
      <c r="I592" s="68"/>
      <c r="J592" s="26"/>
      <c r="K592" s="26"/>
    </row>
    <row r="593" spans="1:11" ht="13.5" customHeight="1" x14ac:dyDescent="0.25">
      <c r="A593" s="26"/>
      <c r="C593" s="26"/>
      <c r="D593" s="26"/>
      <c r="E593" s="26"/>
      <c r="F593" s="26"/>
      <c r="G593" s="26"/>
      <c r="I593" s="68"/>
      <c r="J593" s="26"/>
      <c r="K593" s="26"/>
    </row>
    <row r="594" spans="1:11" ht="13.5" customHeight="1" x14ac:dyDescent="0.25">
      <c r="A594" s="26"/>
      <c r="C594" s="26"/>
      <c r="D594" s="26"/>
      <c r="E594" s="26"/>
      <c r="F594" s="26"/>
      <c r="G594" s="26"/>
      <c r="I594" s="68"/>
      <c r="J594" s="26"/>
      <c r="K594" s="26"/>
    </row>
    <row r="595" spans="1:11" ht="13.5" customHeight="1" x14ac:dyDescent="0.25">
      <c r="A595" s="26"/>
      <c r="C595" s="26"/>
      <c r="D595" s="26"/>
      <c r="E595" s="26"/>
      <c r="F595" s="26"/>
      <c r="G595" s="26"/>
      <c r="I595" s="68"/>
      <c r="J595" s="26"/>
      <c r="K595" s="26"/>
    </row>
    <row r="596" spans="1:11" ht="13.5" customHeight="1" x14ac:dyDescent="0.25">
      <c r="A596" s="26"/>
      <c r="C596" s="26"/>
      <c r="D596" s="26"/>
      <c r="E596" s="26"/>
      <c r="F596" s="26"/>
      <c r="G596" s="26"/>
      <c r="I596" s="68"/>
      <c r="J596" s="26"/>
      <c r="K596" s="26"/>
    </row>
    <row r="597" spans="1:11" ht="13.5" customHeight="1" x14ac:dyDescent="0.25">
      <c r="A597" s="26"/>
      <c r="C597" s="26"/>
      <c r="D597" s="26"/>
      <c r="E597" s="26"/>
      <c r="F597" s="26"/>
      <c r="G597" s="26"/>
      <c r="I597" s="68"/>
      <c r="J597" s="26"/>
      <c r="K597" s="26"/>
    </row>
    <row r="598" spans="1:11" ht="13.5" customHeight="1" x14ac:dyDescent="0.25">
      <c r="A598" s="26"/>
      <c r="C598" s="26"/>
      <c r="D598" s="26"/>
      <c r="E598" s="26"/>
      <c r="F598" s="26"/>
      <c r="G598" s="26"/>
      <c r="I598" s="68"/>
      <c r="J598" s="26"/>
      <c r="K598" s="26"/>
    </row>
    <row r="599" spans="1:11" ht="13.5" customHeight="1" x14ac:dyDescent="0.25">
      <c r="A599" s="26"/>
      <c r="C599" s="26"/>
      <c r="D599" s="26"/>
      <c r="E599" s="26"/>
      <c r="F599" s="26"/>
      <c r="G599" s="26"/>
      <c r="I599" s="68"/>
      <c r="J599" s="26"/>
      <c r="K599" s="26"/>
    </row>
    <row r="600" spans="1:11" ht="13.5" customHeight="1" x14ac:dyDescent="0.25">
      <c r="A600" s="26"/>
      <c r="C600" s="26"/>
      <c r="D600" s="26"/>
      <c r="E600" s="26"/>
      <c r="F600" s="26"/>
      <c r="G600" s="26"/>
      <c r="I600" s="68"/>
      <c r="J600" s="26"/>
      <c r="K600" s="26"/>
    </row>
    <row r="601" spans="1:11" ht="13.5" customHeight="1" x14ac:dyDescent="0.25">
      <c r="A601" s="26"/>
      <c r="C601" s="26"/>
      <c r="D601" s="26"/>
      <c r="E601" s="26"/>
      <c r="F601" s="26"/>
      <c r="G601" s="26"/>
      <c r="I601" s="68"/>
      <c r="J601" s="26"/>
      <c r="K601" s="26"/>
    </row>
    <row r="602" spans="1:11" ht="13.5" customHeight="1" x14ac:dyDescent="0.25">
      <c r="A602" s="26"/>
      <c r="C602" s="26"/>
      <c r="D602" s="26"/>
      <c r="E602" s="26"/>
      <c r="F602" s="26"/>
      <c r="G602" s="26"/>
      <c r="I602" s="68"/>
      <c r="J602" s="26"/>
      <c r="K602" s="26"/>
    </row>
    <row r="603" spans="1:11" ht="13.5" customHeight="1" x14ac:dyDescent="0.25">
      <c r="A603" s="26"/>
      <c r="C603" s="26"/>
      <c r="D603" s="26"/>
      <c r="E603" s="26"/>
      <c r="F603" s="26"/>
      <c r="G603" s="26"/>
      <c r="I603" s="68"/>
      <c r="J603" s="26"/>
      <c r="K603" s="26"/>
    </row>
    <row r="604" spans="1:11" ht="13.5" customHeight="1" x14ac:dyDescent="0.25">
      <c r="A604" s="26"/>
      <c r="C604" s="26"/>
      <c r="D604" s="26"/>
      <c r="E604" s="26"/>
      <c r="F604" s="26"/>
      <c r="G604" s="26"/>
      <c r="I604" s="68"/>
      <c r="J604" s="26"/>
      <c r="K604" s="26"/>
    </row>
    <row r="605" spans="1:11" ht="13.5" customHeight="1" x14ac:dyDescent="0.25">
      <c r="A605" s="26"/>
      <c r="C605" s="26"/>
      <c r="D605" s="26"/>
      <c r="E605" s="26"/>
      <c r="F605" s="26"/>
      <c r="G605" s="26"/>
      <c r="I605" s="68"/>
      <c r="J605" s="26"/>
      <c r="K605" s="26"/>
    </row>
    <row r="606" spans="1:11" ht="13.5" customHeight="1" x14ac:dyDescent="0.25">
      <c r="A606" s="26"/>
      <c r="C606" s="26"/>
      <c r="D606" s="26"/>
      <c r="E606" s="26"/>
      <c r="F606" s="26"/>
      <c r="G606" s="26"/>
      <c r="I606" s="68"/>
      <c r="J606" s="26"/>
      <c r="K606" s="26"/>
    </row>
    <row r="607" spans="1:11" ht="13.5" customHeight="1" x14ac:dyDescent="0.25">
      <c r="A607" s="26"/>
      <c r="C607" s="26"/>
      <c r="D607" s="26"/>
      <c r="E607" s="26"/>
      <c r="F607" s="26"/>
      <c r="G607" s="26"/>
      <c r="I607" s="68"/>
      <c r="J607" s="26"/>
      <c r="K607" s="26"/>
    </row>
    <row r="608" spans="1:11" ht="13.5" customHeight="1" x14ac:dyDescent="0.25">
      <c r="A608" s="26"/>
      <c r="C608" s="26"/>
      <c r="D608" s="26"/>
      <c r="E608" s="26"/>
      <c r="F608" s="26"/>
      <c r="G608" s="26"/>
      <c r="I608" s="68"/>
      <c r="J608" s="26"/>
      <c r="K608" s="26"/>
    </row>
    <row r="609" spans="1:11" ht="13.5" customHeight="1" x14ac:dyDescent="0.25">
      <c r="A609" s="26"/>
      <c r="C609" s="26"/>
      <c r="D609" s="26"/>
      <c r="E609" s="26"/>
      <c r="F609" s="26"/>
      <c r="G609" s="26"/>
      <c r="I609" s="68"/>
      <c r="J609" s="26"/>
      <c r="K609" s="26"/>
    </row>
    <row r="610" spans="1:11" ht="13.5" customHeight="1" x14ac:dyDescent="0.25">
      <c r="A610" s="26"/>
      <c r="C610" s="26"/>
      <c r="D610" s="26"/>
      <c r="E610" s="26"/>
      <c r="F610" s="26"/>
      <c r="G610" s="26"/>
      <c r="I610" s="68"/>
      <c r="J610" s="26"/>
      <c r="K610" s="26"/>
    </row>
    <row r="611" spans="1:11" ht="13.5" customHeight="1" x14ac:dyDescent="0.25">
      <c r="A611" s="26"/>
      <c r="C611" s="26"/>
      <c r="D611" s="26"/>
      <c r="E611" s="26"/>
      <c r="F611" s="26"/>
      <c r="G611" s="26"/>
      <c r="I611" s="68"/>
      <c r="J611" s="26"/>
      <c r="K611" s="26"/>
    </row>
    <row r="612" spans="1:11" ht="13.5" customHeight="1" x14ac:dyDescent="0.25">
      <c r="A612" s="26"/>
      <c r="C612" s="26"/>
      <c r="D612" s="26"/>
      <c r="E612" s="26"/>
      <c r="F612" s="26"/>
      <c r="G612" s="26"/>
      <c r="I612" s="68"/>
      <c r="J612" s="26"/>
      <c r="K612" s="26"/>
    </row>
    <row r="613" spans="1:11" ht="13.5" customHeight="1" x14ac:dyDescent="0.25">
      <c r="A613" s="26"/>
      <c r="C613" s="26"/>
      <c r="D613" s="26"/>
      <c r="E613" s="26"/>
      <c r="F613" s="26"/>
      <c r="G613" s="26"/>
      <c r="I613" s="68"/>
      <c r="J613" s="26"/>
      <c r="K613" s="26"/>
    </row>
    <row r="614" spans="1:11" ht="13.5" customHeight="1" x14ac:dyDescent="0.25">
      <c r="A614" s="26"/>
      <c r="C614" s="26"/>
      <c r="D614" s="26"/>
      <c r="E614" s="26"/>
      <c r="F614" s="26"/>
      <c r="G614" s="26"/>
      <c r="I614" s="68"/>
      <c r="J614" s="26"/>
      <c r="K614" s="26"/>
    </row>
    <row r="615" spans="1:11" ht="13.5" customHeight="1" x14ac:dyDescent="0.25">
      <c r="A615" s="26"/>
      <c r="C615" s="26"/>
      <c r="D615" s="26"/>
      <c r="E615" s="26"/>
      <c r="F615" s="26"/>
      <c r="G615" s="26"/>
      <c r="I615" s="68"/>
      <c r="J615" s="26"/>
      <c r="K615" s="26"/>
    </row>
    <row r="616" spans="1:11" ht="13.5" customHeight="1" x14ac:dyDescent="0.25">
      <c r="A616" s="26"/>
      <c r="C616" s="26"/>
      <c r="D616" s="26"/>
      <c r="E616" s="26"/>
      <c r="F616" s="26"/>
      <c r="G616" s="26"/>
      <c r="I616" s="68"/>
      <c r="J616" s="26"/>
      <c r="K616" s="26"/>
    </row>
    <row r="617" spans="1:11" ht="13.5" customHeight="1" x14ac:dyDescent="0.25">
      <c r="A617" s="26"/>
      <c r="C617" s="26"/>
      <c r="D617" s="26"/>
      <c r="E617" s="26"/>
      <c r="F617" s="26"/>
      <c r="G617" s="26"/>
      <c r="I617" s="68"/>
      <c r="J617" s="26"/>
      <c r="K617" s="26"/>
    </row>
    <row r="618" spans="1:11" ht="13.5" customHeight="1" x14ac:dyDescent="0.25">
      <c r="A618" s="26"/>
      <c r="C618" s="26"/>
      <c r="D618" s="26"/>
      <c r="E618" s="26"/>
      <c r="F618" s="26"/>
      <c r="G618" s="26"/>
      <c r="I618" s="68"/>
      <c r="J618" s="26"/>
      <c r="K618" s="26"/>
    </row>
    <row r="619" spans="1:11" ht="13.5" customHeight="1" x14ac:dyDescent="0.25">
      <c r="A619" s="26"/>
      <c r="C619" s="26"/>
      <c r="D619" s="26"/>
      <c r="E619" s="26"/>
      <c r="F619" s="26"/>
      <c r="G619" s="26"/>
      <c r="I619" s="68"/>
      <c r="J619" s="26"/>
      <c r="K619" s="26"/>
    </row>
    <row r="620" spans="1:11" ht="13.5" customHeight="1" x14ac:dyDescent="0.25">
      <c r="A620" s="26"/>
      <c r="C620" s="26"/>
      <c r="D620" s="26"/>
      <c r="E620" s="26"/>
      <c r="F620" s="26"/>
      <c r="G620" s="26"/>
      <c r="I620" s="68"/>
      <c r="J620" s="26"/>
      <c r="K620" s="26"/>
    </row>
    <row r="621" spans="1:11" ht="13.5" customHeight="1" x14ac:dyDescent="0.25">
      <c r="A621" s="26"/>
      <c r="C621" s="26"/>
      <c r="D621" s="26"/>
      <c r="E621" s="26"/>
      <c r="F621" s="26"/>
      <c r="G621" s="26"/>
      <c r="I621" s="68"/>
      <c r="J621" s="26"/>
      <c r="K621" s="26"/>
    </row>
    <row r="622" spans="1:11" ht="13.5" customHeight="1" x14ac:dyDescent="0.25">
      <c r="A622" s="26"/>
      <c r="C622" s="26"/>
      <c r="D622" s="26"/>
      <c r="E622" s="26"/>
      <c r="F622" s="26"/>
      <c r="G622" s="26"/>
      <c r="I622" s="68"/>
      <c r="J622" s="26"/>
      <c r="K622" s="26"/>
    </row>
    <row r="623" spans="1:11" ht="13.5" customHeight="1" x14ac:dyDescent="0.25">
      <c r="A623" s="26"/>
      <c r="C623" s="26"/>
      <c r="D623" s="26"/>
      <c r="E623" s="26"/>
      <c r="F623" s="26"/>
      <c r="G623" s="26"/>
      <c r="I623" s="68"/>
      <c r="J623" s="26"/>
      <c r="K623" s="26"/>
    </row>
    <row r="624" spans="1:11" ht="13.5" customHeight="1" x14ac:dyDescent="0.25">
      <c r="A624" s="26"/>
      <c r="C624" s="26"/>
      <c r="D624" s="26"/>
      <c r="E624" s="26"/>
      <c r="F624" s="26"/>
      <c r="G624" s="26"/>
      <c r="I624" s="68"/>
      <c r="J624" s="26"/>
      <c r="K624" s="26"/>
    </row>
    <row r="625" spans="1:11" ht="13.5" customHeight="1" x14ac:dyDescent="0.25">
      <c r="A625" s="26"/>
      <c r="C625" s="26"/>
      <c r="D625" s="26"/>
      <c r="E625" s="26"/>
      <c r="F625" s="26"/>
      <c r="G625" s="26"/>
      <c r="I625" s="68"/>
      <c r="J625" s="26"/>
      <c r="K625" s="26"/>
    </row>
    <row r="626" spans="1:11" ht="13.5" customHeight="1" x14ac:dyDescent="0.25">
      <c r="A626" s="26"/>
      <c r="C626" s="26"/>
      <c r="D626" s="26"/>
      <c r="E626" s="26"/>
      <c r="F626" s="26"/>
      <c r="G626" s="26"/>
      <c r="I626" s="68"/>
      <c r="J626" s="26"/>
      <c r="K626" s="26"/>
    </row>
    <row r="627" spans="1:11" ht="13.5" customHeight="1" x14ac:dyDescent="0.25">
      <c r="A627" s="26"/>
      <c r="C627" s="26"/>
      <c r="D627" s="26"/>
      <c r="E627" s="26"/>
      <c r="F627" s="26"/>
      <c r="G627" s="26"/>
      <c r="I627" s="68"/>
      <c r="J627" s="26"/>
      <c r="K627" s="26"/>
    </row>
    <row r="628" spans="1:11" ht="13.5" customHeight="1" x14ac:dyDescent="0.25">
      <c r="A628" s="26"/>
      <c r="C628" s="26"/>
      <c r="D628" s="26"/>
      <c r="E628" s="26"/>
      <c r="F628" s="26"/>
      <c r="G628" s="26"/>
      <c r="I628" s="68"/>
      <c r="J628" s="26"/>
      <c r="K628" s="26"/>
    </row>
    <row r="629" spans="1:11" ht="13.5" customHeight="1" x14ac:dyDescent="0.25">
      <c r="A629" s="26"/>
      <c r="C629" s="26"/>
      <c r="D629" s="26"/>
      <c r="E629" s="26"/>
      <c r="F629" s="26"/>
      <c r="G629" s="26"/>
      <c r="I629" s="68"/>
      <c r="J629" s="26"/>
      <c r="K629" s="26"/>
    </row>
    <row r="630" spans="1:11" ht="13.5" customHeight="1" x14ac:dyDescent="0.25">
      <c r="A630" s="26"/>
      <c r="C630" s="26"/>
      <c r="D630" s="26"/>
      <c r="E630" s="26"/>
      <c r="F630" s="26"/>
      <c r="G630" s="26"/>
      <c r="I630" s="68"/>
      <c r="J630" s="26"/>
      <c r="K630" s="26"/>
    </row>
    <row r="631" spans="1:11" ht="13.5" customHeight="1" x14ac:dyDescent="0.25">
      <c r="A631" s="26"/>
      <c r="C631" s="26"/>
      <c r="D631" s="26"/>
      <c r="E631" s="26"/>
      <c r="F631" s="26"/>
      <c r="G631" s="26"/>
      <c r="I631" s="68"/>
      <c r="J631" s="26"/>
      <c r="K631" s="26"/>
    </row>
    <row r="632" spans="1:11" ht="13.5" customHeight="1" x14ac:dyDescent="0.25">
      <c r="A632" s="26"/>
      <c r="C632" s="26"/>
      <c r="D632" s="26"/>
      <c r="E632" s="26"/>
      <c r="F632" s="26"/>
      <c r="G632" s="26"/>
      <c r="I632" s="68"/>
      <c r="J632" s="26"/>
      <c r="K632" s="26"/>
    </row>
    <row r="633" spans="1:11" ht="13.5" customHeight="1" x14ac:dyDescent="0.25">
      <c r="A633" s="26"/>
      <c r="C633" s="26"/>
      <c r="D633" s="26"/>
      <c r="E633" s="26"/>
      <c r="F633" s="26"/>
      <c r="G633" s="26"/>
      <c r="I633" s="68"/>
      <c r="J633" s="26"/>
      <c r="K633" s="26"/>
    </row>
    <row r="634" spans="1:11" ht="13.5" customHeight="1" x14ac:dyDescent="0.25">
      <c r="A634" s="26"/>
      <c r="C634" s="26"/>
      <c r="D634" s="26"/>
      <c r="E634" s="26"/>
      <c r="F634" s="26"/>
      <c r="G634" s="26"/>
      <c r="I634" s="68"/>
      <c r="J634" s="26"/>
      <c r="K634" s="26"/>
    </row>
    <row r="635" spans="1:11" ht="13.5" customHeight="1" x14ac:dyDescent="0.25">
      <c r="A635" s="26"/>
      <c r="C635" s="26"/>
      <c r="D635" s="26"/>
      <c r="E635" s="26"/>
      <c r="F635" s="26"/>
      <c r="G635" s="26"/>
      <c r="I635" s="68"/>
      <c r="J635" s="26"/>
      <c r="K635" s="26"/>
    </row>
    <row r="636" spans="1:11" ht="13.5" customHeight="1" x14ac:dyDescent="0.25">
      <c r="A636" s="26"/>
      <c r="C636" s="26"/>
      <c r="D636" s="26"/>
      <c r="E636" s="26"/>
      <c r="F636" s="26"/>
      <c r="G636" s="26"/>
      <c r="I636" s="68"/>
      <c r="J636" s="26"/>
      <c r="K636" s="26"/>
    </row>
    <row r="637" spans="1:11" ht="13.5" customHeight="1" x14ac:dyDescent="0.25">
      <c r="A637" s="26"/>
      <c r="C637" s="26"/>
      <c r="D637" s="26"/>
      <c r="E637" s="26"/>
      <c r="F637" s="26"/>
      <c r="G637" s="26"/>
      <c r="I637" s="68"/>
      <c r="J637" s="26"/>
      <c r="K637" s="26"/>
    </row>
    <row r="638" spans="1:11" ht="13.5" customHeight="1" x14ac:dyDescent="0.25">
      <c r="A638" s="26"/>
      <c r="C638" s="26"/>
      <c r="D638" s="26"/>
      <c r="E638" s="26"/>
      <c r="F638" s="26"/>
      <c r="G638" s="26"/>
      <c r="I638" s="68"/>
      <c r="J638" s="26"/>
      <c r="K638" s="26"/>
    </row>
    <row r="639" spans="1:11" ht="13.5" customHeight="1" x14ac:dyDescent="0.25">
      <c r="A639" s="26"/>
      <c r="C639" s="26"/>
      <c r="D639" s="26"/>
      <c r="E639" s="26"/>
      <c r="F639" s="26"/>
      <c r="G639" s="26"/>
      <c r="I639" s="68"/>
      <c r="J639" s="26"/>
      <c r="K639" s="26"/>
    </row>
    <row r="640" spans="1:11" ht="13.5" customHeight="1" x14ac:dyDescent="0.25">
      <c r="A640" s="26"/>
      <c r="C640" s="26"/>
      <c r="D640" s="26"/>
      <c r="E640" s="26"/>
      <c r="F640" s="26"/>
      <c r="G640" s="26"/>
      <c r="I640" s="68"/>
      <c r="J640" s="26"/>
      <c r="K640" s="26"/>
    </row>
    <row r="641" spans="1:11" ht="13.5" customHeight="1" x14ac:dyDescent="0.25">
      <c r="A641" s="26"/>
      <c r="C641" s="26"/>
      <c r="D641" s="26"/>
      <c r="E641" s="26"/>
      <c r="F641" s="26"/>
      <c r="G641" s="26"/>
      <c r="I641" s="68"/>
      <c r="J641" s="26"/>
      <c r="K641" s="26"/>
    </row>
    <row r="642" spans="1:11" ht="13.5" customHeight="1" x14ac:dyDescent="0.25">
      <c r="A642" s="26"/>
      <c r="C642" s="26"/>
      <c r="D642" s="26"/>
      <c r="E642" s="26"/>
      <c r="F642" s="26"/>
      <c r="G642" s="26"/>
      <c r="I642" s="68"/>
      <c r="J642" s="26"/>
      <c r="K642" s="26"/>
    </row>
    <row r="643" spans="1:11" ht="13.5" customHeight="1" x14ac:dyDescent="0.25">
      <c r="A643" s="26"/>
      <c r="C643" s="26"/>
      <c r="D643" s="26"/>
      <c r="E643" s="26"/>
      <c r="F643" s="26"/>
      <c r="G643" s="26"/>
      <c r="I643" s="68"/>
      <c r="J643" s="26"/>
      <c r="K643" s="26"/>
    </row>
    <row r="644" spans="1:11" ht="13.5" customHeight="1" x14ac:dyDescent="0.25">
      <c r="A644" s="26"/>
      <c r="C644" s="26"/>
      <c r="D644" s="26"/>
      <c r="E644" s="26"/>
      <c r="F644" s="26"/>
      <c r="G644" s="26"/>
      <c r="I644" s="68"/>
      <c r="J644" s="26"/>
      <c r="K644" s="26"/>
    </row>
    <row r="645" spans="1:11" ht="13.5" customHeight="1" x14ac:dyDescent="0.25">
      <c r="A645" s="26"/>
      <c r="C645" s="26"/>
      <c r="D645" s="26"/>
      <c r="E645" s="26"/>
      <c r="F645" s="26"/>
      <c r="G645" s="26"/>
      <c r="I645" s="68"/>
      <c r="J645" s="26"/>
      <c r="K645" s="26"/>
    </row>
    <row r="646" spans="1:11" ht="13.5" customHeight="1" x14ac:dyDescent="0.25">
      <c r="A646" s="26"/>
      <c r="C646" s="26"/>
      <c r="D646" s="26"/>
      <c r="E646" s="26"/>
      <c r="F646" s="26"/>
      <c r="G646" s="26"/>
      <c r="I646" s="68"/>
      <c r="J646" s="26"/>
      <c r="K646" s="26"/>
    </row>
    <row r="647" spans="1:11" ht="13.5" customHeight="1" x14ac:dyDescent="0.25">
      <c r="A647" s="26"/>
      <c r="C647" s="26"/>
      <c r="D647" s="26"/>
      <c r="E647" s="26"/>
      <c r="F647" s="26"/>
      <c r="G647" s="26"/>
      <c r="I647" s="68"/>
      <c r="J647" s="26"/>
      <c r="K647" s="26"/>
    </row>
    <row r="648" spans="1:11" ht="13.5" customHeight="1" x14ac:dyDescent="0.25">
      <c r="A648" s="26"/>
      <c r="C648" s="26"/>
      <c r="D648" s="26"/>
      <c r="E648" s="26"/>
      <c r="F648" s="26"/>
      <c r="G648" s="26"/>
      <c r="I648" s="68"/>
      <c r="J648" s="26"/>
      <c r="K648" s="26"/>
    </row>
    <row r="649" spans="1:11" ht="13.5" customHeight="1" x14ac:dyDescent="0.25">
      <c r="A649" s="26"/>
      <c r="C649" s="26"/>
      <c r="D649" s="26"/>
      <c r="E649" s="26"/>
      <c r="F649" s="26"/>
      <c r="G649" s="26"/>
      <c r="I649" s="68"/>
      <c r="J649" s="26"/>
      <c r="K649" s="26"/>
    </row>
    <row r="650" spans="1:11" ht="13.5" customHeight="1" x14ac:dyDescent="0.25">
      <c r="A650" s="26"/>
      <c r="C650" s="26"/>
      <c r="D650" s="26"/>
      <c r="E650" s="26"/>
      <c r="F650" s="26"/>
      <c r="G650" s="26"/>
      <c r="I650" s="68"/>
      <c r="J650" s="26"/>
      <c r="K650" s="26"/>
    </row>
    <row r="651" spans="1:11" ht="13.5" customHeight="1" x14ac:dyDescent="0.25">
      <c r="A651" s="26"/>
      <c r="C651" s="26"/>
      <c r="D651" s="26"/>
      <c r="E651" s="26"/>
      <c r="F651" s="26"/>
      <c r="G651" s="26"/>
      <c r="I651" s="68"/>
      <c r="J651" s="26"/>
      <c r="K651" s="26"/>
    </row>
    <row r="652" spans="1:11" ht="13.5" customHeight="1" x14ac:dyDescent="0.25">
      <c r="A652" s="26"/>
      <c r="C652" s="26"/>
      <c r="D652" s="26"/>
      <c r="E652" s="26"/>
      <c r="F652" s="26"/>
      <c r="G652" s="26"/>
      <c r="I652" s="68"/>
      <c r="J652" s="26"/>
      <c r="K652" s="26"/>
    </row>
    <row r="653" spans="1:11" ht="13.5" customHeight="1" x14ac:dyDescent="0.25">
      <c r="A653" s="26"/>
      <c r="C653" s="26"/>
      <c r="D653" s="26"/>
      <c r="E653" s="26"/>
      <c r="F653" s="26"/>
      <c r="G653" s="26"/>
      <c r="I653" s="68"/>
      <c r="J653" s="26"/>
      <c r="K653" s="26"/>
    </row>
    <row r="654" spans="1:11" ht="13.5" customHeight="1" x14ac:dyDescent="0.25">
      <c r="A654" s="26"/>
      <c r="C654" s="26"/>
      <c r="D654" s="26"/>
      <c r="E654" s="26"/>
      <c r="F654" s="26"/>
      <c r="G654" s="26"/>
      <c r="I654" s="68"/>
      <c r="J654" s="26"/>
      <c r="K654" s="26"/>
    </row>
    <row r="655" spans="1:11" ht="13.5" customHeight="1" x14ac:dyDescent="0.25">
      <c r="A655" s="26"/>
      <c r="C655" s="26"/>
      <c r="D655" s="26"/>
      <c r="E655" s="26"/>
      <c r="F655" s="26"/>
      <c r="G655" s="26"/>
      <c r="I655" s="68"/>
      <c r="J655" s="26"/>
      <c r="K655" s="26"/>
    </row>
    <row r="656" spans="1:11" ht="13.5" customHeight="1" x14ac:dyDescent="0.25">
      <c r="A656" s="26"/>
      <c r="C656" s="26"/>
      <c r="D656" s="26"/>
      <c r="E656" s="26"/>
      <c r="F656" s="26"/>
      <c r="G656" s="26"/>
      <c r="I656" s="68"/>
      <c r="J656" s="26"/>
      <c r="K656" s="26"/>
    </row>
    <row r="657" spans="1:11" ht="13.5" customHeight="1" x14ac:dyDescent="0.25">
      <c r="A657" s="26"/>
      <c r="C657" s="26"/>
      <c r="D657" s="26"/>
      <c r="E657" s="26"/>
      <c r="F657" s="26"/>
      <c r="G657" s="26"/>
      <c r="I657" s="68"/>
      <c r="J657" s="26"/>
      <c r="K657" s="26"/>
    </row>
    <row r="658" spans="1:11" ht="13.5" customHeight="1" x14ac:dyDescent="0.25">
      <c r="A658" s="26"/>
      <c r="C658" s="26"/>
      <c r="D658" s="26"/>
      <c r="E658" s="26"/>
      <c r="F658" s="26"/>
      <c r="G658" s="26"/>
      <c r="I658" s="68"/>
      <c r="J658" s="26"/>
      <c r="K658" s="26"/>
    </row>
    <row r="659" spans="1:11" ht="13.5" customHeight="1" x14ac:dyDescent="0.25">
      <c r="A659" s="26"/>
      <c r="C659" s="26"/>
      <c r="D659" s="26"/>
      <c r="E659" s="26"/>
      <c r="F659" s="26"/>
      <c r="G659" s="26"/>
      <c r="I659" s="68"/>
      <c r="J659" s="26"/>
      <c r="K659" s="26"/>
    </row>
    <row r="660" spans="1:11" ht="13.5" customHeight="1" x14ac:dyDescent="0.25">
      <c r="A660" s="26"/>
      <c r="C660" s="26"/>
      <c r="D660" s="26"/>
      <c r="E660" s="26"/>
      <c r="F660" s="26"/>
      <c r="G660" s="26"/>
      <c r="I660" s="68"/>
      <c r="J660" s="26"/>
      <c r="K660" s="26"/>
    </row>
    <row r="661" spans="1:11" ht="13.5" customHeight="1" x14ac:dyDescent="0.25">
      <c r="A661" s="26"/>
      <c r="C661" s="26"/>
      <c r="D661" s="26"/>
      <c r="E661" s="26"/>
      <c r="F661" s="26"/>
      <c r="G661" s="26"/>
      <c r="I661" s="68"/>
      <c r="J661" s="26"/>
      <c r="K661" s="26"/>
    </row>
    <row r="662" spans="1:11" ht="13.5" customHeight="1" x14ac:dyDescent="0.25">
      <c r="A662" s="26"/>
      <c r="C662" s="26"/>
      <c r="D662" s="26"/>
      <c r="E662" s="26"/>
      <c r="F662" s="26"/>
      <c r="G662" s="26"/>
      <c r="I662" s="68"/>
      <c r="J662" s="26"/>
      <c r="K662" s="26"/>
    </row>
    <row r="663" spans="1:11" ht="13.5" customHeight="1" x14ac:dyDescent="0.25">
      <c r="A663" s="26"/>
      <c r="C663" s="26"/>
      <c r="D663" s="26"/>
      <c r="E663" s="26"/>
      <c r="F663" s="26"/>
      <c r="G663" s="26"/>
      <c r="I663" s="68"/>
      <c r="J663" s="26"/>
      <c r="K663" s="26"/>
    </row>
    <row r="664" spans="1:11" ht="13.5" customHeight="1" x14ac:dyDescent="0.25">
      <c r="A664" s="26"/>
      <c r="C664" s="26"/>
      <c r="D664" s="26"/>
      <c r="E664" s="26"/>
      <c r="F664" s="26"/>
      <c r="G664" s="26"/>
      <c r="I664" s="68"/>
      <c r="J664" s="26"/>
      <c r="K664" s="26"/>
    </row>
    <row r="665" spans="1:11" ht="13.5" customHeight="1" x14ac:dyDescent="0.25">
      <c r="A665" s="26"/>
      <c r="C665" s="26"/>
      <c r="D665" s="26"/>
      <c r="E665" s="26"/>
      <c r="F665" s="26"/>
      <c r="G665" s="26"/>
      <c r="I665" s="68"/>
      <c r="J665" s="26"/>
      <c r="K665" s="26"/>
    </row>
    <row r="666" spans="1:11" ht="13.5" customHeight="1" x14ac:dyDescent="0.25">
      <c r="A666" s="26"/>
      <c r="C666" s="26"/>
      <c r="D666" s="26"/>
      <c r="E666" s="26"/>
      <c r="F666" s="26"/>
      <c r="G666" s="26"/>
      <c r="I666" s="68"/>
      <c r="J666" s="26"/>
      <c r="K666" s="26"/>
    </row>
    <row r="667" spans="1:11" ht="13.5" customHeight="1" x14ac:dyDescent="0.25">
      <c r="A667" s="26"/>
      <c r="C667" s="26"/>
      <c r="D667" s="26"/>
      <c r="E667" s="26"/>
      <c r="F667" s="26"/>
      <c r="G667" s="26"/>
      <c r="I667" s="68"/>
      <c r="J667" s="26"/>
      <c r="K667" s="26"/>
    </row>
    <row r="668" spans="1:11" ht="13.5" customHeight="1" x14ac:dyDescent="0.25">
      <c r="A668" s="26"/>
      <c r="C668" s="26"/>
      <c r="D668" s="26"/>
      <c r="E668" s="26"/>
      <c r="F668" s="26"/>
      <c r="G668" s="26"/>
      <c r="I668" s="68"/>
      <c r="J668" s="26"/>
      <c r="K668" s="26"/>
    </row>
    <row r="669" spans="1:11" ht="13.5" customHeight="1" x14ac:dyDescent="0.25">
      <c r="A669" s="26"/>
      <c r="C669" s="26"/>
      <c r="D669" s="26"/>
      <c r="E669" s="26"/>
      <c r="F669" s="26"/>
      <c r="G669" s="26"/>
      <c r="I669" s="68"/>
      <c r="J669" s="26"/>
      <c r="K669" s="26"/>
    </row>
    <row r="670" spans="1:11" ht="13.5" customHeight="1" x14ac:dyDescent="0.25">
      <c r="A670" s="26"/>
      <c r="C670" s="26"/>
      <c r="D670" s="26"/>
      <c r="E670" s="26"/>
      <c r="F670" s="26"/>
      <c r="G670" s="26"/>
      <c r="I670" s="68"/>
      <c r="J670" s="26"/>
      <c r="K670" s="26"/>
    </row>
    <row r="671" spans="1:11" ht="13.5" customHeight="1" x14ac:dyDescent="0.25">
      <c r="A671" s="26"/>
      <c r="C671" s="26"/>
      <c r="D671" s="26"/>
      <c r="E671" s="26"/>
      <c r="F671" s="26"/>
      <c r="G671" s="26"/>
      <c r="I671" s="68"/>
      <c r="J671" s="26"/>
      <c r="K671" s="26"/>
    </row>
    <row r="672" spans="1:11" ht="13.5" customHeight="1" x14ac:dyDescent="0.25">
      <c r="A672" s="26"/>
      <c r="C672" s="26"/>
      <c r="D672" s="26"/>
      <c r="E672" s="26"/>
      <c r="F672" s="26"/>
      <c r="G672" s="26"/>
      <c r="I672" s="68"/>
      <c r="J672" s="26"/>
      <c r="K672" s="26"/>
    </row>
    <row r="673" spans="1:11" ht="13.5" customHeight="1" x14ac:dyDescent="0.25">
      <c r="A673" s="26"/>
      <c r="C673" s="26"/>
      <c r="D673" s="26"/>
      <c r="E673" s="26"/>
      <c r="F673" s="26"/>
      <c r="G673" s="26"/>
      <c r="I673" s="68"/>
      <c r="J673" s="26"/>
      <c r="K673" s="26"/>
    </row>
    <row r="674" spans="1:11" ht="13.5" customHeight="1" x14ac:dyDescent="0.25">
      <c r="A674" s="26"/>
      <c r="C674" s="26"/>
      <c r="D674" s="26"/>
      <c r="E674" s="26"/>
      <c r="F674" s="26"/>
      <c r="G674" s="26"/>
      <c r="I674" s="68"/>
      <c r="J674" s="26"/>
      <c r="K674" s="26"/>
    </row>
    <row r="675" spans="1:11" ht="13.5" customHeight="1" x14ac:dyDescent="0.25">
      <c r="A675" s="26"/>
      <c r="C675" s="26"/>
      <c r="D675" s="26"/>
      <c r="E675" s="26"/>
      <c r="F675" s="26"/>
      <c r="G675" s="26"/>
      <c r="I675" s="68"/>
      <c r="J675" s="26"/>
      <c r="K675" s="26"/>
    </row>
    <row r="676" spans="1:11" ht="13.5" customHeight="1" x14ac:dyDescent="0.25">
      <c r="A676" s="26"/>
      <c r="C676" s="26"/>
      <c r="D676" s="26"/>
      <c r="E676" s="26"/>
      <c r="F676" s="26"/>
      <c r="G676" s="26"/>
      <c r="I676" s="68"/>
      <c r="J676" s="26"/>
      <c r="K676" s="26"/>
    </row>
    <row r="677" spans="1:11" ht="13.5" customHeight="1" x14ac:dyDescent="0.25">
      <c r="A677" s="26"/>
      <c r="C677" s="26"/>
      <c r="D677" s="26"/>
      <c r="E677" s="26"/>
      <c r="F677" s="26"/>
      <c r="G677" s="26"/>
      <c r="I677" s="68"/>
      <c r="J677" s="26"/>
      <c r="K677" s="26"/>
    </row>
    <row r="678" spans="1:11" ht="13.5" customHeight="1" x14ac:dyDescent="0.25">
      <c r="A678" s="26"/>
      <c r="C678" s="26"/>
      <c r="D678" s="26"/>
      <c r="E678" s="26"/>
      <c r="F678" s="26"/>
      <c r="G678" s="26"/>
      <c r="I678" s="68"/>
      <c r="J678" s="26"/>
      <c r="K678" s="26"/>
    </row>
    <row r="679" spans="1:11" ht="13.5" customHeight="1" x14ac:dyDescent="0.25">
      <c r="A679" s="26"/>
      <c r="C679" s="26"/>
      <c r="D679" s="26"/>
      <c r="E679" s="26"/>
      <c r="F679" s="26"/>
      <c r="G679" s="26"/>
      <c r="I679" s="68"/>
      <c r="J679" s="26"/>
      <c r="K679" s="26"/>
    </row>
    <row r="680" spans="1:11" ht="13.5" customHeight="1" x14ac:dyDescent="0.25">
      <c r="A680" s="26"/>
      <c r="C680" s="26"/>
      <c r="D680" s="26"/>
      <c r="E680" s="26"/>
      <c r="F680" s="26"/>
      <c r="G680" s="26"/>
      <c r="I680" s="68"/>
      <c r="J680" s="26"/>
      <c r="K680" s="26"/>
    </row>
    <row r="681" spans="1:11" ht="13.5" customHeight="1" x14ac:dyDescent="0.25">
      <c r="A681" s="26"/>
      <c r="C681" s="26"/>
      <c r="D681" s="26"/>
      <c r="E681" s="26"/>
      <c r="F681" s="26"/>
      <c r="G681" s="26"/>
      <c r="I681" s="68"/>
      <c r="J681" s="26"/>
      <c r="K681" s="26"/>
    </row>
    <row r="682" spans="1:11" ht="13.5" customHeight="1" x14ac:dyDescent="0.25">
      <c r="A682" s="26"/>
      <c r="C682" s="26"/>
      <c r="D682" s="26"/>
      <c r="E682" s="26"/>
      <c r="F682" s="26"/>
      <c r="G682" s="26"/>
      <c r="I682" s="68"/>
      <c r="J682" s="26"/>
      <c r="K682" s="26"/>
    </row>
    <row r="683" spans="1:11" ht="13.5" customHeight="1" x14ac:dyDescent="0.25">
      <c r="A683" s="26"/>
      <c r="C683" s="26"/>
      <c r="D683" s="26"/>
      <c r="E683" s="26"/>
      <c r="F683" s="26"/>
      <c r="G683" s="26"/>
      <c r="I683" s="68"/>
      <c r="J683" s="26"/>
      <c r="K683" s="26"/>
    </row>
    <row r="684" spans="1:11" ht="13.5" customHeight="1" x14ac:dyDescent="0.25">
      <c r="A684" s="26"/>
      <c r="C684" s="26"/>
      <c r="D684" s="26"/>
      <c r="E684" s="26"/>
      <c r="F684" s="26"/>
      <c r="G684" s="26"/>
      <c r="I684" s="68"/>
      <c r="J684" s="26"/>
      <c r="K684" s="26"/>
    </row>
    <row r="685" spans="1:11" ht="13.5" customHeight="1" x14ac:dyDescent="0.25">
      <c r="A685" s="26"/>
      <c r="C685" s="26"/>
      <c r="D685" s="26"/>
      <c r="E685" s="26"/>
      <c r="F685" s="26"/>
      <c r="G685" s="26"/>
      <c r="I685" s="68"/>
      <c r="J685" s="26"/>
      <c r="K685" s="26"/>
    </row>
    <row r="686" spans="1:11" ht="13.5" customHeight="1" x14ac:dyDescent="0.25">
      <c r="A686" s="26"/>
      <c r="C686" s="26"/>
      <c r="D686" s="26"/>
      <c r="E686" s="26"/>
      <c r="F686" s="26"/>
      <c r="G686" s="26"/>
      <c r="I686" s="68"/>
      <c r="J686" s="26"/>
      <c r="K686" s="26"/>
    </row>
    <row r="687" spans="1:11" ht="13.5" customHeight="1" x14ac:dyDescent="0.25">
      <c r="A687" s="26"/>
      <c r="C687" s="26"/>
      <c r="D687" s="26"/>
      <c r="E687" s="26"/>
      <c r="F687" s="26"/>
      <c r="G687" s="26"/>
      <c r="I687" s="68"/>
      <c r="J687" s="26"/>
      <c r="K687" s="26"/>
    </row>
    <row r="688" spans="1:11" ht="13.5" customHeight="1" x14ac:dyDescent="0.25">
      <c r="A688" s="26"/>
      <c r="C688" s="26"/>
      <c r="D688" s="26"/>
      <c r="E688" s="26"/>
      <c r="F688" s="26"/>
      <c r="G688" s="26"/>
      <c r="I688" s="68"/>
      <c r="J688" s="26"/>
      <c r="K688" s="26"/>
    </row>
    <row r="689" spans="1:11" ht="13.5" customHeight="1" x14ac:dyDescent="0.25">
      <c r="A689" s="26"/>
      <c r="C689" s="26"/>
      <c r="D689" s="26"/>
      <c r="E689" s="26"/>
      <c r="F689" s="26"/>
      <c r="G689" s="26"/>
      <c r="I689" s="68"/>
      <c r="J689" s="26"/>
      <c r="K689" s="26"/>
    </row>
    <row r="690" spans="1:11" ht="13.5" customHeight="1" x14ac:dyDescent="0.25">
      <c r="A690" s="26"/>
      <c r="C690" s="26"/>
      <c r="D690" s="26"/>
      <c r="E690" s="26"/>
      <c r="F690" s="26"/>
      <c r="G690" s="26"/>
      <c r="I690" s="68"/>
      <c r="J690" s="26"/>
      <c r="K690" s="26"/>
    </row>
    <row r="691" spans="1:11" ht="13.5" customHeight="1" x14ac:dyDescent="0.25">
      <c r="A691" s="26"/>
      <c r="C691" s="26"/>
      <c r="D691" s="26"/>
      <c r="E691" s="26"/>
      <c r="F691" s="26"/>
      <c r="G691" s="26"/>
      <c r="I691" s="68"/>
      <c r="J691" s="26"/>
      <c r="K691" s="26"/>
    </row>
    <row r="692" spans="1:11" ht="13.5" customHeight="1" x14ac:dyDescent="0.25">
      <c r="A692" s="26"/>
      <c r="C692" s="26"/>
      <c r="D692" s="26"/>
      <c r="E692" s="26"/>
      <c r="F692" s="26"/>
      <c r="G692" s="26"/>
      <c r="I692" s="68"/>
      <c r="J692" s="26"/>
      <c r="K692" s="26"/>
    </row>
    <row r="693" spans="1:11" ht="13.5" customHeight="1" x14ac:dyDescent="0.25">
      <c r="A693" s="26"/>
      <c r="C693" s="26"/>
      <c r="D693" s="26"/>
      <c r="E693" s="26"/>
      <c r="F693" s="26"/>
      <c r="G693" s="26"/>
      <c r="I693" s="68"/>
      <c r="J693" s="26"/>
      <c r="K693" s="26"/>
    </row>
    <row r="694" spans="1:11" ht="13.5" customHeight="1" x14ac:dyDescent="0.25">
      <c r="A694" s="26"/>
      <c r="C694" s="26"/>
      <c r="D694" s="26"/>
      <c r="E694" s="26"/>
      <c r="F694" s="26"/>
      <c r="G694" s="26"/>
      <c r="I694" s="68"/>
      <c r="J694" s="26"/>
      <c r="K694" s="26"/>
    </row>
    <row r="695" spans="1:11" ht="13.5" customHeight="1" x14ac:dyDescent="0.25">
      <c r="A695" s="26"/>
      <c r="C695" s="26"/>
      <c r="D695" s="26"/>
      <c r="E695" s="26"/>
      <c r="F695" s="26"/>
      <c r="G695" s="26"/>
      <c r="I695" s="68"/>
      <c r="J695" s="26"/>
      <c r="K695" s="26"/>
    </row>
    <row r="696" spans="1:11" ht="13.5" customHeight="1" x14ac:dyDescent="0.25">
      <c r="A696" s="26"/>
      <c r="C696" s="26"/>
      <c r="D696" s="26"/>
      <c r="E696" s="26"/>
      <c r="F696" s="26"/>
      <c r="G696" s="26"/>
      <c r="I696" s="68"/>
      <c r="J696" s="26"/>
      <c r="K696" s="26"/>
    </row>
    <row r="697" spans="1:11" ht="13.5" customHeight="1" x14ac:dyDescent="0.25">
      <c r="A697" s="26"/>
      <c r="C697" s="26"/>
      <c r="D697" s="26"/>
      <c r="E697" s="26"/>
      <c r="F697" s="26"/>
      <c r="G697" s="26"/>
      <c r="I697" s="68"/>
      <c r="J697" s="26"/>
      <c r="K697" s="26"/>
    </row>
    <row r="698" spans="1:11" ht="13.5" customHeight="1" x14ac:dyDescent="0.25">
      <c r="A698" s="26"/>
      <c r="C698" s="26"/>
      <c r="D698" s="26"/>
      <c r="E698" s="26"/>
      <c r="F698" s="26"/>
      <c r="G698" s="26"/>
      <c r="I698" s="68"/>
      <c r="J698" s="26"/>
      <c r="K698" s="26"/>
    </row>
    <row r="699" spans="1:11" ht="13.5" customHeight="1" x14ac:dyDescent="0.25">
      <c r="A699" s="26"/>
      <c r="C699" s="26"/>
      <c r="D699" s="26"/>
      <c r="E699" s="26"/>
      <c r="F699" s="26"/>
      <c r="G699" s="26"/>
      <c r="I699" s="68"/>
      <c r="J699" s="26"/>
      <c r="K699" s="26"/>
    </row>
    <row r="700" spans="1:11" ht="13.5" customHeight="1" x14ac:dyDescent="0.25">
      <c r="A700" s="26"/>
      <c r="C700" s="26"/>
      <c r="D700" s="26"/>
      <c r="E700" s="26"/>
      <c r="F700" s="26"/>
      <c r="G700" s="26"/>
      <c r="I700" s="68"/>
      <c r="J700" s="26"/>
      <c r="K700" s="26"/>
    </row>
    <row r="701" spans="1:11" ht="13.5" customHeight="1" x14ac:dyDescent="0.25">
      <c r="A701" s="26"/>
      <c r="C701" s="26"/>
      <c r="D701" s="26"/>
      <c r="E701" s="26"/>
      <c r="F701" s="26"/>
      <c r="G701" s="26"/>
      <c r="I701" s="68"/>
      <c r="J701" s="26"/>
      <c r="K701" s="26"/>
    </row>
    <row r="702" spans="1:11" ht="13.5" customHeight="1" x14ac:dyDescent="0.25">
      <c r="A702" s="26"/>
      <c r="C702" s="26"/>
      <c r="D702" s="26"/>
      <c r="E702" s="26"/>
      <c r="F702" s="26"/>
      <c r="G702" s="26"/>
      <c r="I702" s="68"/>
      <c r="J702" s="26"/>
      <c r="K702" s="26"/>
    </row>
    <row r="703" spans="1:11" ht="13.5" customHeight="1" x14ac:dyDescent="0.25">
      <c r="A703" s="26"/>
      <c r="C703" s="26"/>
      <c r="D703" s="26"/>
      <c r="E703" s="26"/>
      <c r="F703" s="26"/>
      <c r="G703" s="26"/>
      <c r="I703" s="68"/>
      <c r="J703" s="26"/>
      <c r="K703" s="26"/>
    </row>
    <row r="704" spans="1:11" ht="13.5" customHeight="1" x14ac:dyDescent="0.25">
      <c r="A704" s="26"/>
      <c r="C704" s="26"/>
      <c r="D704" s="26"/>
      <c r="E704" s="26"/>
      <c r="F704" s="26"/>
      <c r="G704" s="26"/>
      <c r="I704" s="68"/>
      <c r="J704" s="26"/>
      <c r="K704" s="26"/>
    </row>
    <row r="705" spans="1:11" ht="13.5" customHeight="1" x14ac:dyDescent="0.25">
      <c r="A705" s="26"/>
      <c r="C705" s="26"/>
      <c r="D705" s="26"/>
      <c r="E705" s="26"/>
      <c r="F705" s="26"/>
      <c r="G705" s="26"/>
      <c r="I705" s="68"/>
      <c r="J705" s="26"/>
      <c r="K705" s="26"/>
    </row>
    <row r="706" spans="1:11" ht="13.5" customHeight="1" x14ac:dyDescent="0.25">
      <c r="A706" s="26"/>
      <c r="C706" s="26"/>
      <c r="D706" s="26"/>
      <c r="E706" s="26"/>
      <c r="F706" s="26"/>
      <c r="G706" s="26"/>
      <c r="I706" s="68"/>
      <c r="J706" s="26"/>
      <c r="K706" s="26"/>
    </row>
    <row r="707" spans="1:11" ht="13.5" customHeight="1" x14ac:dyDescent="0.25">
      <c r="A707" s="26"/>
      <c r="C707" s="26"/>
      <c r="D707" s="26"/>
      <c r="E707" s="26"/>
      <c r="F707" s="26"/>
      <c r="G707" s="26"/>
      <c r="I707" s="68"/>
      <c r="J707" s="26"/>
      <c r="K707" s="26"/>
    </row>
    <row r="708" spans="1:11" ht="13.5" customHeight="1" x14ac:dyDescent="0.25">
      <c r="A708" s="26"/>
      <c r="C708" s="26"/>
      <c r="D708" s="26"/>
      <c r="E708" s="26"/>
      <c r="F708" s="26"/>
      <c r="G708" s="26"/>
      <c r="I708" s="68"/>
      <c r="J708" s="26"/>
      <c r="K708" s="26"/>
    </row>
    <row r="709" spans="1:11" ht="13.5" customHeight="1" x14ac:dyDescent="0.25">
      <c r="A709" s="26"/>
      <c r="C709" s="26"/>
      <c r="D709" s="26"/>
      <c r="E709" s="26"/>
      <c r="F709" s="26"/>
      <c r="G709" s="26"/>
      <c r="I709" s="68"/>
      <c r="J709" s="26"/>
      <c r="K709" s="26"/>
    </row>
    <row r="710" spans="1:11" ht="13.5" customHeight="1" x14ac:dyDescent="0.25">
      <c r="A710" s="26"/>
      <c r="C710" s="26"/>
      <c r="D710" s="26"/>
      <c r="E710" s="26"/>
      <c r="F710" s="26"/>
      <c r="G710" s="26"/>
      <c r="I710" s="68"/>
      <c r="J710" s="26"/>
      <c r="K710" s="26"/>
    </row>
    <row r="711" spans="1:11" ht="13.5" customHeight="1" x14ac:dyDescent="0.25">
      <c r="A711" s="26"/>
      <c r="C711" s="26"/>
      <c r="D711" s="26"/>
      <c r="E711" s="26"/>
      <c r="F711" s="26"/>
      <c r="G711" s="26"/>
      <c r="I711" s="68"/>
      <c r="J711" s="26"/>
      <c r="K711" s="26"/>
    </row>
    <row r="712" spans="1:11" ht="13.5" customHeight="1" x14ac:dyDescent="0.25">
      <c r="A712" s="26"/>
      <c r="C712" s="26"/>
      <c r="D712" s="26"/>
      <c r="E712" s="26"/>
      <c r="F712" s="26"/>
      <c r="G712" s="26"/>
      <c r="I712" s="68"/>
      <c r="J712" s="26"/>
      <c r="K712" s="26"/>
    </row>
    <row r="713" spans="1:11" ht="13.5" customHeight="1" x14ac:dyDescent="0.25">
      <c r="A713" s="26"/>
      <c r="C713" s="26"/>
      <c r="D713" s="26"/>
      <c r="E713" s="26"/>
      <c r="F713" s="26"/>
      <c r="G713" s="26"/>
      <c r="I713" s="68"/>
      <c r="J713" s="26"/>
      <c r="K713" s="26"/>
    </row>
    <row r="714" spans="1:11" ht="13.5" customHeight="1" x14ac:dyDescent="0.25">
      <c r="A714" s="26"/>
      <c r="C714" s="26"/>
      <c r="D714" s="26"/>
      <c r="E714" s="26"/>
      <c r="F714" s="26"/>
      <c r="G714" s="26"/>
      <c r="I714" s="68"/>
      <c r="J714" s="26"/>
      <c r="K714" s="26"/>
    </row>
    <row r="715" spans="1:11" ht="13.5" customHeight="1" x14ac:dyDescent="0.25">
      <c r="A715" s="26"/>
      <c r="C715" s="26"/>
      <c r="D715" s="26"/>
      <c r="E715" s="26"/>
      <c r="F715" s="26"/>
      <c r="G715" s="26"/>
      <c r="I715" s="68"/>
      <c r="J715" s="26"/>
      <c r="K715" s="26"/>
    </row>
    <row r="716" spans="1:11" ht="13.5" customHeight="1" x14ac:dyDescent="0.25">
      <c r="A716" s="26"/>
      <c r="C716" s="26"/>
      <c r="D716" s="26"/>
      <c r="E716" s="26"/>
      <c r="F716" s="26"/>
      <c r="G716" s="26"/>
      <c r="I716" s="68"/>
      <c r="J716" s="26"/>
      <c r="K716" s="26"/>
    </row>
    <row r="717" spans="1:11" ht="13.5" customHeight="1" x14ac:dyDescent="0.25">
      <c r="A717" s="26"/>
      <c r="C717" s="26"/>
      <c r="D717" s="26"/>
      <c r="E717" s="26"/>
      <c r="F717" s="26"/>
      <c r="G717" s="26"/>
      <c r="I717" s="68"/>
      <c r="J717" s="26"/>
      <c r="K717" s="26"/>
    </row>
    <row r="718" spans="1:11" ht="13.5" customHeight="1" x14ac:dyDescent="0.25">
      <c r="A718" s="26"/>
      <c r="C718" s="26"/>
      <c r="D718" s="26"/>
      <c r="E718" s="26"/>
      <c r="F718" s="26"/>
      <c r="G718" s="26"/>
      <c r="I718" s="68"/>
      <c r="J718" s="26"/>
      <c r="K718" s="26"/>
    </row>
    <row r="719" spans="1:11" ht="13.5" customHeight="1" x14ac:dyDescent="0.25">
      <c r="A719" s="26"/>
      <c r="C719" s="26"/>
      <c r="D719" s="26"/>
      <c r="E719" s="26"/>
      <c r="F719" s="26"/>
      <c r="G719" s="26"/>
      <c r="I719" s="68"/>
      <c r="J719" s="26"/>
      <c r="K719" s="26"/>
    </row>
    <row r="720" spans="1:11" ht="13.5" customHeight="1" x14ac:dyDescent="0.25">
      <c r="A720" s="26"/>
      <c r="C720" s="26"/>
      <c r="D720" s="26"/>
      <c r="E720" s="26"/>
      <c r="F720" s="26"/>
      <c r="G720" s="26"/>
      <c r="I720" s="68"/>
      <c r="J720" s="26"/>
      <c r="K720" s="26"/>
    </row>
    <row r="721" spans="1:11" ht="13.5" customHeight="1" x14ac:dyDescent="0.25">
      <c r="A721" s="26"/>
      <c r="C721" s="26"/>
      <c r="D721" s="26"/>
      <c r="E721" s="26"/>
      <c r="F721" s="26"/>
      <c r="G721" s="26"/>
      <c r="I721" s="68"/>
      <c r="J721" s="26"/>
      <c r="K721" s="26"/>
    </row>
    <row r="722" spans="1:11" ht="13.5" customHeight="1" x14ac:dyDescent="0.25">
      <c r="A722" s="26"/>
      <c r="C722" s="26"/>
      <c r="D722" s="26"/>
      <c r="E722" s="26"/>
      <c r="F722" s="26"/>
      <c r="G722" s="26"/>
      <c r="I722" s="68"/>
      <c r="J722" s="26"/>
      <c r="K722" s="26"/>
    </row>
    <row r="723" spans="1:11" ht="13.5" customHeight="1" x14ac:dyDescent="0.25">
      <c r="A723" s="26"/>
      <c r="C723" s="26"/>
      <c r="D723" s="26"/>
      <c r="E723" s="26"/>
      <c r="F723" s="26"/>
      <c r="G723" s="26"/>
      <c r="I723" s="68"/>
      <c r="J723" s="26"/>
      <c r="K723" s="26"/>
    </row>
    <row r="724" spans="1:11" ht="13.5" customHeight="1" x14ac:dyDescent="0.25">
      <c r="A724" s="26"/>
      <c r="C724" s="26"/>
      <c r="D724" s="26"/>
      <c r="E724" s="26"/>
      <c r="F724" s="26"/>
      <c r="G724" s="26"/>
      <c r="I724" s="68"/>
      <c r="J724" s="26"/>
      <c r="K724" s="26"/>
    </row>
    <row r="725" spans="1:11" ht="13.5" customHeight="1" x14ac:dyDescent="0.25">
      <c r="A725" s="26"/>
      <c r="C725" s="26"/>
      <c r="D725" s="26"/>
      <c r="E725" s="26"/>
      <c r="F725" s="26"/>
      <c r="G725" s="26"/>
      <c r="I725" s="68"/>
      <c r="J725" s="26"/>
      <c r="K725" s="26"/>
    </row>
    <row r="726" spans="1:11" ht="13.5" customHeight="1" x14ac:dyDescent="0.25">
      <c r="A726" s="26"/>
      <c r="C726" s="26"/>
      <c r="D726" s="26"/>
      <c r="E726" s="26"/>
      <c r="F726" s="26"/>
      <c r="G726" s="26"/>
      <c r="I726" s="68"/>
      <c r="J726" s="26"/>
      <c r="K726" s="26"/>
    </row>
    <row r="727" spans="1:11" ht="13.5" customHeight="1" x14ac:dyDescent="0.25">
      <c r="A727" s="26"/>
      <c r="C727" s="26"/>
      <c r="D727" s="26"/>
      <c r="E727" s="26"/>
      <c r="F727" s="26"/>
      <c r="G727" s="26"/>
      <c r="I727" s="68"/>
      <c r="J727" s="26"/>
      <c r="K727" s="26"/>
    </row>
    <row r="728" spans="1:11" ht="13.5" customHeight="1" x14ac:dyDescent="0.25">
      <c r="A728" s="26"/>
      <c r="C728" s="26"/>
      <c r="D728" s="26"/>
      <c r="E728" s="26"/>
      <c r="F728" s="26"/>
      <c r="G728" s="26"/>
      <c r="I728" s="68"/>
      <c r="J728" s="26"/>
      <c r="K728" s="26"/>
    </row>
    <row r="729" spans="1:11" ht="13.5" customHeight="1" x14ac:dyDescent="0.25">
      <c r="A729" s="26"/>
      <c r="C729" s="26"/>
      <c r="D729" s="26"/>
      <c r="E729" s="26"/>
      <c r="F729" s="26"/>
      <c r="G729" s="26"/>
      <c r="I729" s="68"/>
      <c r="J729" s="26"/>
      <c r="K729" s="26"/>
    </row>
    <row r="730" spans="1:11" ht="13.5" customHeight="1" x14ac:dyDescent="0.25">
      <c r="A730" s="26"/>
      <c r="C730" s="26"/>
      <c r="D730" s="26"/>
      <c r="E730" s="26"/>
      <c r="F730" s="26"/>
      <c r="G730" s="26"/>
      <c r="I730" s="68"/>
      <c r="J730" s="26"/>
      <c r="K730" s="26"/>
    </row>
    <row r="731" spans="1:11" ht="13.5" customHeight="1" x14ac:dyDescent="0.25">
      <c r="A731" s="26"/>
      <c r="C731" s="26"/>
      <c r="D731" s="26"/>
      <c r="E731" s="26"/>
      <c r="F731" s="26"/>
      <c r="G731" s="26"/>
      <c r="I731" s="68"/>
      <c r="J731" s="26"/>
      <c r="K731" s="26"/>
    </row>
    <row r="732" spans="1:11" ht="13.5" customHeight="1" x14ac:dyDescent="0.25">
      <c r="A732" s="26"/>
      <c r="C732" s="26"/>
      <c r="D732" s="26"/>
      <c r="E732" s="26"/>
      <c r="F732" s="26"/>
      <c r="G732" s="26"/>
      <c r="I732" s="68"/>
      <c r="J732" s="26"/>
      <c r="K732" s="26"/>
    </row>
    <row r="733" spans="1:11" ht="13.5" customHeight="1" x14ac:dyDescent="0.25">
      <c r="A733" s="26"/>
      <c r="C733" s="26"/>
      <c r="D733" s="26"/>
      <c r="E733" s="26"/>
      <c r="F733" s="26"/>
      <c r="G733" s="26"/>
      <c r="I733" s="68"/>
      <c r="J733" s="26"/>
      <c r="K733" s="26"/>
    </row>
    <row r="734" spans="1:11" ht="13.5" customHeight="1" x14ac:dyDescent="0.25">
      <c r="A734" s="26"/>
      <c r="C734" s="26"/>
      <c r="D734" s="26"/>
      <c r="E734" s="26"/>
      <c r="F734" s="26"/>
      <c r="G734" s="26"/>
      <c r="I734" s="68"/>
      <c r="J734" s="26"/>
      <c r="K734" s="26"/>
    </row>
    <row r="735" spans="1:11" ht="13.5" customHeight="1" x14ac:dyDescent="0.25">
      <c r="A735" s="26"/>
      <c r="C735" s="26"/>
      <c r="D735" s="26"/>
      <c r="E735" s="26"/>
      <c r="F735" s="26"/>
      <c r="G735" s="26"/>
      <c r="I735" s="68"/>
      <c r="J735" s="26"/>
      <c r="K735" s="26"/>
    </row>
    <row r="736" spans="1:11" ht="13.5" customHeight="1" x14ac:dyDescent="0.25">
      <c r="A736" s="26"/>
      <c r="C736" s="26"/>
      <c r="D736" s="26"/>
      <c r="E736" s="26"/>
      <c r="F736" s="26"/>
      <c r="G736" s="26"/>
      <c r="I736" s="68"/>
      <c r="J736" s="26"/>
      <c r="K736" s="26"/>
    </row>
    <row r="737" spans="1:11" ht="13.5" customHeight="1" x14ac:dyDescent="0.25">
      <c r="A737" s="26"/>
      <c r="C737" s="26"/>
      <c r="D737" s="26"/>
      <c r="E737" s="26"/>
      <c r="F737" s="26"/>
      <c r="G737" s="26"/>
      <c r="I737" s="68"/>
      <c r="J737" s="26"/>
      <c r="K737" s="26"/>
    </row>
    <row r="738" spans="1:11" ht="13.5" customHeight="1" x14ac:dyDescent="0.25">
      <c r="A738" s="26"/>
      <c r="C738" s="26"/>
      <c r="D738" s="26"/>
      <c r="E738" s="26"/>
      <c r="F738" s="26"/>
      <c r="G738" s="26"/>
      <c r="I738" s="68"/>
      <c r="J738" s="26"/>
      <c r="K738" s="26"/>
    </row>
    <row r="739" spans="1:11" ht="13.5" customHeight="1" x14ac:dyDescent="0.25">
      <c r="A739" s="26"/>
      <c r="C739" s="26"/>
      <c r="D739" s="26"/>
      <c r="E739" s="26"/>
      <c r="F739" s="26"/>
      <c r="G739" s="26"/>
      <c r="I739" s="68"/>
      <c r="J739" s="26"/>
      <c r="K739" s="26"/>
    </row>
    <row r="740" spans="1:11" ht="13.5" customHeight="1" x14ac:dyDescent="0.25">
      <c r="A740" s="26"/>
      <c r="C740" s="26"/>
      <c r="D740" s="26"/>
      <c r="E740" s="26"/>
      <c r="F740" s="26"/>
      <c r="G740" s="26"/>
      <c r="I740" s="68"/>
      <c r="J740" s="26"/>
      <c r="K740" s="26"/>
    </row>
    <row r="741" spans="1:11" ht="13.5" customHeight="1" x14ac:dyDescent="0.25">
      <c r="A741" s="26"/>
      <c r="C741" s="26"/>
      <c r="D741" s="26"/>
      <c r="E741" s="26"/>
      <c r="F741" s="26"/>
      <c r="G741" s="26"/>
      <c r="I741" s="68"/>
      <c r="J741" s="26"/>
      <c r="K741" s="26"/>
    </row>
    <row r="742" spans="1:11" ht="13.5" customHeight="1" x14ac:dyDescent="0.25">
      <c r="A742" s="26"/>
      <c r="C742" s="26"/>
      <c r="D742" s="26"/>
      <c r="E742" s="26"/>
      <c r="F742" s="26"/>
      <c r="G742" s="26"/>
      <c r="I742" s="68"/>
      <c r="J742" s="26"/>
      <c r="K742" s="26"/>
    </row>
    <row r="743" spans="1:11" ht="13.5" customHeight="1" x14ac:dyDescent="0.25">
      <c r="A743" s="26"/>
      <c r="C743" s="26"/>
      <c r="D743" s="26"/>
      <c r="E743" s="26"/>
      <c r="F743" s="26"/>
      <c r="G743" s="26"/>
      <c r="I743" s="68"/>
      <c r="J743" s="26"/>
      <c r="K743" s="26"/>
    </row>
    <row r="744" spans="1:11" ht="13.5" customHeight="1" x14ac:dyDescent="0.25">
      <c r="A744" s="26"/>
      <c r="C744" s="26"/>
      <c r="D744" s="26"/>
      <c r="E744" s="26"/>
      <c r="F744" s="26"/>
      <c r="G744" s="26"/>
      <c r="I744" s="68"/>
      <c r="J744" s="26"/>
      <c r="K744" s="26"/>
    </row>
    <row r="745" spans="1:11" ht="13.5" customHeight="1" x14ac:dyDescent="0.25">
      <c r="A745" s="26"/>
      <c r="C745" s="26"/>
      <c r="D745" s="26"/>
      <c r="E745" s="26"/>
      <c r="F745" s="26"/>
      <c r="G745" s="26"/>
      <c r="I745" s="68"/>
      <c r="J745" s="26"/>
      <c r="K745" s="26"/>
    </row>
    <row r="746" spans="1:11" ht="13.5" customHeight="1" x14ac:dyDescent="0.25">
      <c r="A746" s="26"/>
      <c r="C746" s="26"/>
      <c r="D746" s="26"/>
      <c r="E746" s="26"/>
      <c r="F746" s="26"/>
      <c r="G746" s="26"/>
      <c r="I746" s="68"/>
      <c r="J746" s="26"/>
      <c r="K746" s="26"/>
    </row>
    <row r="747" spans="1:11" ht="13.5" customHeight="1" x14ac:dyDescent="0.25">
      <c r="A747" s="26"/>
      <c r="C747" s="26"/>
      <c r="D747" s="26"/>
      <c r="E747" s="26"/>
      <c r="F747" s="26"/>
      <c r="G747" s="26"/>
      <c r="I747" s="68"/>
      <c r="J747" s="26"/>
      <c r="K747" s="26"/>
    </row>
    <row r="748" spans="1:11" ht="13.5" customHeight="1" x14ac:dyDescent="0.25">
      <c r="A748" s="26"/>
      <c r="C748" s="26"/>
      <c r="D748" s="26"/>
      <c r="E748" s="26"/>
      <c r="F748" s="26"/>
      <c r="G748" s="26"/>
      <c r="I748" s="68"/>
      <c r="J748" s="26"/>
      <c r="K748" s="26"/>
    </row>
    <row r="749" spans="1:11" ht="13.5" customHeight="1" x14ac:dyDescent="0.25">
      <c r="A749" s="26"/>
      <c r="C749" s="26"/>
      <c r="D749" s="26"/>
      <c r="E749" s="26"/>
      <c r="F749" s="26"/>
      <c r="G749" s="26"/>
      <c r="I749" s="68"/>
      <c r="J749" s="26"/>
      <c r="K749" s="26"/>
    </row>
    <row r="750" spans="1:11" ht="13.5" customHeight="1" x14ac:dyDescent="0.25">
      <c r="A750" s="26"/>
      <c r="C750" s="26"/>
      <c r="D750" s="26"/>
      <c r="E750" s="26"/>
      <c r="F750" s="26"/>
      <c r="G750" s="26"/>
      <c r="I750" s="68"/>
      <c r="J750" s="26"/>
      <c r="K750" s="26"/>
    </row>
    <row r="751" spans="1:11" ht="13.5" customHeight="1" x14ac:dyDescent="0.25">
      <c r="A751" s="26"/>
      <c r="C751" s="26"/>
      <c r="D751" s="26"/>
      <c r="E751" s="26"/>
      <c r="F751" s="26"/>
      <c r="G751" s="26"/>
      <c r="I751" s="68"/>
      <c r="J751" s="26"/>
      <c r="K751" s="26"/>
    </row>
    <row r="752" spans="1:11" ht="13.5" customHeight="1" x14ac:dyDescent="0.25">
      <c r="A752" s="26"/>
      <c r="C752" s="26"/>
      <c r="D752" s="26"/>
      <c r="E752" s="26"/>
      <c r="F752" s="26"/>
      <c r="G752" s="26"/>
      <c r="I752" s="68"/>
      <c r="J752" s="26"/>
      <c r="K752" s="26"/>
    </row>
    <row r="753" spans="1:11" ht="13.5" customHeight="1" x14ac:dyDescent="0.25">
      <c r="A753" s="26"/>
      <c r="C753" s="26"/>
      <c r="D753" s="26"/>
      <c r="E753" s="26"/>
      <c r="F753" s="26"/>
      <c r="G753" s="26"/>
      <c r="I753" s="68"/>
      <c r="J753" s="26"/>
      <c r="K753" s="26"/>
    </row>
    <row r="754" spans="1:11" ht="13.5" customHeight="1" x14ac:dyDescent="0.25">
      <c r="A754" s="26"/>
      <c r="C754" s="26"/>
      <c r="D754" s="26"/>
      <c r="E754" s="26"/>
      <c r="F754" s="26"/>
      <c r="G754" s="26"/>
      <c r="I754" s="68"/>
      <c r="J754" s="26"/>
      <c r="K754" s="26"/>
    </row>
    <row r="755" spans="1:11" ht="13.5" customHeight="1" x14ac:dyDescent="0.25">
      <c r="A755" s="26"/>
      <c r="C755" s="26"/>
      <c r="D755" s="26"/>
      <c r="E755" s="26"/>
      <c r="F755" s="26"/>
      <c r="G755" s="26"/>
      <c r="I755" s="68"/>
      <c r="J755" s="26"/>
      <c r="K755" s="26"/>
    </row>
    <row r="756" spans="1:11" ht="13.5" customHeight="1" x14ac:dyDescent="0.25">
      <c r="A756" s="26"/>
      <c r="C756" s="26"/>
      <c r="D756" s="26"/>
      <c r="E756" s="26"/>
      <c r="F756" s="26"/>
      <c r="G756" s="26"/>
      <c r="I756" s="68"/>
      <c r="J756" s="26"/>
      <c r="K756" s="26"/>
    </row>
    <row r="757" spans="1:11" ht="13.5" customHeight="1" x14ac:dyDescent="0.25">
      <c r="A757" s="26"/>
      <c r="C757" s="26"/>
      <c r="D757" s="26"/>
      <c r="E757" s="26"/>
      <c r="F757" s="26"/>
      <c r="G757" s="26"/>
      <c r="I757" s="68"/>
      <c r="J757" s="26"/>
      <c r="K757" s="26"/>
    </row>
    <row r="758" spans="1:11" ht="13.5" customHeight="1" x14ac:dyDescent="0.25">
      <c r="A758" s="26"/>
      <c r="C758" s="26"/>
      <c r="D758" s="26"/>
      <c r="E758" s="26"/>
      <c r="F758" s="26"/>
      <c r="G758" s="26"/>
      <c r="I758" s="68"/>
      <c r="J758" s="26"/>
      <c r="K758" s="26"/>
    </row>
    <row r="759" spans="1:11" ht="13.5" customHeight="1" x14ac:dyDescent="0.25">
      <c r="A759" s="26"/>
      <c r="C759" s="26"/>
      <c r="D759" s="26"/>
      <c r="E759" s="26"/>
      <c r="F759" s="26"/>
      <c r="G759" s="26"/>
      <c r="I759" s="68"/>
      <c r="J759" s="26"/>
      <c r="K759" s="26"/>
    </row>
    <row r="760" spans="1:11" ht="13.5" customHeight="1" x14ac:dyDescent="0.25">
      <c r="A760" s="26"/>
      <c r="C760" s="26"/>
      <c r="D760" s="26"/>
      <c r="E760" s="26"/>
      <c r="F760" s="26"/>
      <c r="G760" s="26"/>
      <c r="I760" s="68"/>
      <c r="J760" s="26"/>
      <c r="K760" s="26"/>
    </row>
    <row r="761" spans="1:11" ht="13.5" customHeight="1" x14ac:dyDescent="0.25">
      <c r="A761" s="26"/>
      <c r="C761" s="26"/>
      <c r="D761" s="26"/>
      <c r="E761" s="26"/>
      <c r="F761" s="26"/>
      <c r="G761" s="26"/>
      <c r="I761" s="68"/>
      <c r="J761" s="26"/>
      <c r="K761" s="26"/>
    </row>
    <row r="762" spans="1:11" ht="13.5" customHeight="1" x14ac:dyDescent="0.25">
      <c r="A762" s="26"/>
      <c r="C762" s="26"/>
      <c r="D762" s="26"/>
      <c r="E762" s="26"/>
      <c r="F762" s="26"/>
      <c r="G762" s="26"/>
      <c r="I762" s="68"/>
      <c r="J762" s="26"/>
      <c r="K762" s="26"/>
    </row>
    <row r="763" spans="1:11" ht="13.5" customHeight="1" x14ac:dyDescent="0.25">
      <c r="A763" s="26"/>
      <c r="C763" s="26"/>
      <c r="D763" s="26"/>
      <c r="E763" s="26"/>
      <c r="F763" s="26"/>
      <c r="G763" s="26"/>
      <c r="I763" s="68"/>
      <c r="J763" s="26"/>
      <c r="K763" s="26"/>
    </row>
    <row r="764" spans="1:11" ht="13.5" customHeight="1" x14ac:dyDescent="0.25">
      <c r="A764" s="26"/>
      <c r="C764" s="26"/>
      <c r="D764" s="26"/>
      <c r="E764" s="26"/>
      <c r="F764" s="26"/>
      <c r="G764" s="26"/>
      <c r="I764" s="68"/>
      <c r="J764" s="26"/>
      <c r="K764" s="26"/>
    </row>
    <row r="765" spans="1:11" ht="13.5" customHeight="1" x14ac:dyDescent="0.25">
      <c r="A765" s="26"/>
      <c r="C765" s="26"/>
      <c r="D765" s="26"/>
      <c r="E765" s="26"/>
      <c r="F765" s="26"/>
      <c r="G765" s="26"/>
      <c r="I765" s="68"/>
      <c r="J765" s="26"/>
      <c r="K765" s="26"/>
    </row>
    <row r="766" spans="1:11" ht="13.5" customHeight="1" x14ac:dyDescent="0.25">
      <c r="A766" s="26"/>
      <c r="C766" s="26"/>
      <c r="D766" s="26"/>
      <c r="E766" s="26"/>
      <c r="F766" s="26"/>
      <c r="G766" s="26"/>
      <c r="I766" s="68"/>
      <c r="J766" s="26"/>
      <c r="K766" s="26"/>
    </row>
    <row r="767" spans="1:11" ht="13.5" customHeight="1" x14ac:dyDescent="0.25">
      <c r="A767" s="26"/>
      <c r="C767" s="26"/>
      <c r="D767" s="26"/>
      <c r="E767" s="26"/>
      <c r="F767" s="26"/>
      <c r="G767" s="26"/>
      <c r="I767" s="68"/>
      <c r="J767" s="26"/>
      <c r="K767" s="26"/>
    </row>
    <row r="768" spans="1:11" ht="13.5" customHeight="1" x14ac:dyDescent="0.25">
      <c r="A768" s="26"/>
      <c r="C768" s="26"/>
      <c r="D768" s="26"/>
      <c r="E768" s="26"/>
      <c r="F768" s="26"/>
      <c r="G768" s="26"/>
      <c r="I768" s="68"/>
      <c r="J768" s="26"/>
      <c r="K768" s="26"/>
    </row>
    <row r="769" spans="1:11" ht="13.5" customHeight="1" x14ac:dyDescent="0.25">
      <c r="A769" s="26"/>
      <c r="C769" s="26"/>
      <c r="D769" s="26"/>
      <c r="E769" s="26"/>
      <c r="F769" s="26"/>
      <c r="G769" s="26"/>
      <c r="I769" s="68"/>
      <c r="J769" s="26"/>
      <c r="K769" s="26"/>
    </row>
    <row r="770" spans="1:11" ht="13.5" customHeight="1" x14ac:dyDescent="0.25">
      <c r="A770" s="26"/>
      <c r="C770" s="26"/>
      <c r="D770" s="26"/>
      <c r="E770" s="26"/>
      <c r="F770" s="26"/>
      <c r="G770" s="26"/>
      <c r="I770" s="68"/>
      <c r="J770" s="26"/>
      <c r="K770" s="26"/>
    </row>
    <row r="771" spans="1:11" ht="13.5" customHeight="1" x14ac:dyDescent="0.25">
      <c r="A771" s="26"/>
      <c r="C771" s="26"/>
      <c r="D771" s="26"/>
      <c r="E771" s="26"/>
      <c r="F771" s="26"/>
      <c r="G771" s="26"/>
      <c r="I771" s="68"/>
      <c r="J771" s="26"/>
      <c r="K771" s="26"/>
    </row>
    <row r="772" spans="1:11" ht="13.5" customHeight="1" x14ac:dyDescent="0.25">
      <c r="A772" s="26"/>
      <c r="C772" s="26"/>
      <c r="D772" s="26"/>
      <c r="E772" s="26"/>
      <c r="F772" s="26"/>
      <c r="G772" s="26"/>
      <c r="I772" s="68"/>
      <c r="J772" s="26"/>
      <c r="K772" s="26"/>
    </row>
    <row r="773" spans="1:11" ht="13.5" customHeight="1" x14ac:dyDescent="0.25">
      <c r="A773" s="26"/>
      <c r="C773" s="26"/>
      <c r="D773" s="26"/>
      <c r="E773" s="26"/>
      <c r="F773" s="26"/>
      <c r="G773" s="26"/>
      <c r="I773" s="68"/>
      <c r="J773" s="26"/>
      <c r="K773" s="26"/>
    </row>
    <row r="774" spans="1:11" ht="13.5" customHeight="1" x14ac:dyDescent="0.25">
      <c r="A774" s="26"/>
      <c r="C774" s="26"/>
      <c r="D774" s="26"/>
      <c r="E774" s="26"/>
      <c r="F774" s="26"/>
      <c r="G774" s="26"/>
      <c r="I774" s="68"/>
      <c r="J774" s="26"/>
      <c r="K774" s="26"/>
    </row>
    <row r="775" spans="1:11" ht="13.5" customHeight="1" x14ac:dyDescent="0.25">
      <c r="A775" s="26"/>
      <c r="C775" s="26"/>
      <c r="D775" s="26"/>
      <c r="E775" s="26"/>
      <c r="F775" s="26"/>
      <c r="G775" s="26"/>
      <c r="I775" s="68"/>
      <c r="J775" s="26"/>
      <c r="K775" s="26"/>
    </row>
    <row r="776" spans="1:11" ht="13.5" customHeight="1" x14ac:dyDescent="0.25">
      <c r="A776" s="26"/>
      <c r="C776" s="26"/>
      <c r="D776" s="26"/>
      <c r="E776" s="26"/>
      <c r="F776" s="26"/>
      <c r="G776" s="26"/>
      <c r="I776" s="68"/>
      <c r="J776" s="26"/>
      <c r="K776" s="26"/>
    </row>
    <row r="777" spans="1:11" ht="13.5" customHeight="1" x14ac:dyDescent="0.25">
      <c r="A777" s="26"/>
      <c r="C777" s="26"/>
      <c r="D777" s="26"/>
      <c r="E777" s="26"/>
      <c r="F777" s="26"/>
      <c r="G777" s="26"/>
      <c r="I777" s="68"/>
      <c r="J777" s="26"/>
      <c r="K777" s="26"/>
    </row>
    <row r="778" spans="1:11" ht="13.5" customHeight="1" x14ac:dyDescent="0.25">
      <c r="A778" s="26"/>
      <c r="C778" s="26"/>
      <c r="D778" s="26"/>
      <c r="E778" s="26"/>
      <c r="F778" s="26"/>
      <c r="G778" s="26"/>
      <c r="I778" s="68"/>
      <c r="J778" s="26"/>
      <c r="K778" s="26"/>
    </row>
    <row r="779" spans="1:11" ht="13.5" customHeight="1" x14ac:dyDescent="0.25">
      <c r="A779" s="26"/>
      <c r="C779" s="26"/>
      <c r="D779" s="26"/>
      <c r="E779" s="26"/>
      <c r="F779" s="26"/>
      <c r="G779" s="26"/>
      <c r="I779" s="68"/>
      <c r="J779" s="26"/>
      <c r="K779" s="26"/>
    </row>
    <row r="780" spans="1:11" ht="13.5" customHeight="1" x14ac:dyDescent="0.25">
      <c r="A780" s="26"/>
      <c r="C780" s="26"/>
      <c r="D780" s="26"/>
      <c r="E780" s="26"/>
      <c r="F780" s="26"/>
      <c r="G780" s="26"/>
      <c r="I780" s="68"/>
      <c r="J780" s="26"/>
      <c r="K780" s="26"/>
    </row>
    <row r="781" spans="1:11" ht="13.5" customHeight="1" x14ac:dyDescent="0.25">
      <c r="A781" s="26"/>
      <c r="C781" s="26"/>
      <c r="D781" s="26"/>
      <c r="E781" s="26"/>
      <c r="F781" s="26"/>
      <c r="G781" s="26"/>
      <c r="I781" s="68"/>
      <c r="J781" s="26"/>
      <c r="K781" s="26"/>
    </row>
    <row r="782" spans="1:11" ht="13.5" customHeight="1" x14ac:dyDescent="0.25">
      <c r="A782" s="26"/>
      <c r="C782" s="26"/>
      <c r="D782" s="26"/>
      <c r="E782" s="26"/>
      <c r="F782" s="26"/>
      <c r="G782" s="26"/>
      <c r="I782" s="68"/>
      <c r="J782" s="26"/>
      <c r="K782" s="26"/>
    </row>
    <row r="783" spans="1:11" ht="13.5" customHeight="1" x14ac:dyDescent="0.25">
      <c r="A783" s="26"/>
      <c r="C783" s="26"/>
      <c r="D783" s="26"/>
      <c r="E783" s="26"/>
      <c r="F783" s="26"/>
      <c r="G783" s="26"/>
      <c r="I783" s="68"/>
      <c r="J783" s="26"/>
      <c r="K783" s="26"/>
    </row>
    <row r="784" spans="1:11" ht="13.5" customHeight="1" x14ac:dyDescent="0.25">
      <c r="A784" s="26"/>
      <c r="C784" s="26"/>
      <c r="D784" s="26"/>
      <c r="E784" s="26"/>
      <c r="F784" s="26"/>
      <c r="G784" s="26"/>
      <c r="I784" s="68"/>
      <c r="J784" s="26"/>
      <c r="K784" s="26"/>
    </row>
    <row r="785" spans="1:11" ht="13.5" customHeight="1" x14ac:dyDescent="0.25">
      <c r="A785" s="26"/>
      <c r="C785" s="26"/>
      <c r="D785" s="26"/>
      <c r="E785" s="26"/>
      <c r="F785" s="26"/>
      <c r="G785" s="26"/>
      <c r="I785" s="68"/>
      <c r="J785" s="26"/>
      <c r="K785" s="26"/>
    </row>
    <row r="786" spans="1:11" ht="13.5" customHeight="1" x14ac:dyDescent="0.25">
      <c r="A786" s="26"/>
      <c r="C786" s="26"/>
      <c r="D786" s="26"/>
      <c r="E786" s="26"/>
      <c r="F786" s="26"/>
      <c r="G786" s="26"/>
      <c r="I786" s="68"/>
      <c r="J786" s="26"/>
      <c r="K786" s="26"/>
    </row>
    <row r="787" spans="1:11" ht="13.5" customHeight="1" x14ac:dyDescent="0.25">
      <c r="A787" s="26"/>
      <c r="C787" s="26"/>
      <c r="D787" s="26"/>
      <c r="E787" s="26"/>
      <c r="F787" s="26"/>
      <c r="G787" s="26"/>
      <c r="I787" s="68"/>
      <c r="J787" s="26"/>
      <c r="K787" s="26"/>
    </row>
    <row r="788" spans="1:11" ht="13.5" customHeight="1" x14ac:dyDescent="0.25">
      <c r="A788" s="26"/>
      <c r="C788" s="26"/>
      <c r="D788" s="26"/>
      <c r="E788" s="26"/>
      <c r="F788" s="26"/>
      <c r="G788" s="26"/>
      <c r="I788" s="68"/>
      <c r="J788" s="26"/>
      <c r="K788" s="26"/>
    </row>
    <row r="789" spans="1:11" ht="13.5" customHeight="1" x14ac:dyDescent="0.25">
      <c r="A789" s="26"/>
      <c r="C789" s="26"/>
      <c r="D789" s="26"/>
      <c r="E789" s="26"/>
      <c r="F789" s="26"/>
      <c r="G789" s="26"/>
      <c r="I789" s="68"/>
      <c r="J789" s="26"/>
      <c r="K789" s="26"/>
    </row>
    <row r="790" spans="1:11" ht="13.5" customHeight="1" x14ac:dyDescent="0.25">
      <c r="A790" s="26"/>
      <c r="C790" s="26"/>
      <c r="D790" s="26"/>
      <c r="E790" s="26"/>
      <c r="F790" s="26"/>
      <c r="G790" s="26"/>
      <c r="I790" s="68"/>
      <c r="J790" s="26"/>
      <c r="K790" s="26"/>
    </row>
    <row r="791" spans="1:11" ht="13.5" customHeight="1" x14ac:dyDescent="0.25">
      <c r="A791" s="26"/>
      <c r="C791" s="26"/>
      <c r="D791" s="26"/>
      <c r="E791" s="26"/>
      <c r="F791" s="26"/>
      <c r="G791" s="26"/>
      <c r="I791" s="68"/>
      <c r="J791" s="26"/>
      <c r="K791" s="26"/>
    </row>
    <row r="792" spans="1:11" ht="13.5" customHeight="1" x14ac:dyDescent="0.25">
      <c r="A792" s="26"/>
      <c r="C792" s="26"/>
      <c r="D792" s="26"/>
      <c r="E792" s="26"/>
      <c r="F792" s="26"/>
      <c r="G792" s="26"/>
      <c r="I792" s="68"/>
      <c r="J792" s="26"/>
      <c r="K792" s="26"/>
    </row>
    <row r="793" spans="1:11" ht="13.5" customHeight="1" x14ac:dyDescent="0.25">
      <c r="A793" s="26"/>
      <c r="C793" s="26"/>
      <c r="D793" s="26"/>
      <c r="E793" s="26"/>
      <c r="F793" s="26"/>
      <c r="G793" s="26"/>
      <c r="I793" s="68"/>
      <c r="J793" s="26"/>
      <c r="K793" s="26"/>
    </row>
    <row r="794" spans="1:11" ht="13.5" customHeight="1" x14ac:dyDescent="0.25">
      <c r="A794" s="26"/>
      <c r="C794" s="26"/>
      <c r="D794" s="26"/>
      <c r="E794" s="26"/>
      <c r="F794" s="26"/>
      <c r="G794" s="26"/>
      <c r="I794" s="68"/>
      <c r="J794" s="26"/>
      <c r="K794" s="26"/>
    </row>
    <row r="795" spans="1:11" ht="13.5" customHeight="1" x14ac:dyDescent="0.25">
      <c r="A795" s="26"/>
      <c r="C795" s="26"/>
      <c r="D795" s="26"/>
      <c r="E795" s="26"/>
      <c r="F795" s="26"/>
      <c r="G795" s="26"/>
      <c r="I795" s="68"/>
      <c r="J795" s="26"/>
      <c r="K795" s="26"/>
    </row>
    <row r="796" spans="1:11" ht="13.5" customHeight="1" x14ac:dyDescent="0.25">
      <c r="A796" s="26"/>
      <c r="C796" s="26"/>
      <c r="D796" s="26"/>
      <c r="E796" s="26"/>
      <c r="F796" s="26"/>
      <c r="G796" s="26"/>
      <c r="I796" s="68"/>
      <c r="J796" s="26"/>
      <c r="K796" s="26"/>
    </row>
    <row r="797" spans="1:11" ht="13.5" customHeight="1" x14ac:dyDescent="0.25">
      <c r="A797" s="26"/>
      <c r="C797" s="26"/>
      <c r="D797" s="26"/>
      <c r="E797" s="26"/>
      <c r="F797" s="26"/>
      <c r="G797" s="26"/>
      <c r="I797" s="68"/>
      <c r="J797" s="26"/>
      <c r="K797" s="26"/>
    </row>
    <row r="798" spans="1:11" ht="13.5" customHeight="1" x14ac:dyDescent="0.25">
      <c r="A798" s="26"/>
      <c r="C798" s="26"/>
      <c r="D798" s="26"/>
      <c r="E798" s="26"/>
      <c r="F798" s="26"/>
      <c r="G798" s="26"/>
      <c r="I798" s="68"/>
      <c r="J798" s="26"/>
      <c r="K798" s="26"/>
    </row>
    <row r="799" spans="1:11" ht="13.5" customHeight="1" x14ac:dyDescent="0.25">
      <c r="A799" s="26"/>
      <c r="C799" s="26"/>
      <c r="D799" s="26"/>
      <c r="E799" s="26"/>
      <c r="F799" s="26"/>
      <c r="G799" s="26"/>
      <c r="I799" s="68"/>
      <c r="J799" s="26"/>
      <c r="K799" s="26"/>
    </row>
    <row r="800" spans="1:11" ht="13.5" customHeight="1" x14ac:dyDescent="0.25">
      <c r="A800" s="26"/>
      <c r="C800" s="26"/>
      <c r="D800" s="26"/>
      <c r="E800" s="26"/>
      <c r="F800" s="26"/>
      <c r="G800" s="26"/>
      <c r="I800" s="68"/>
      <c r="J800" s="26"/>
      <c r="K800" s="26"/>
    </row>
    <row r="801" spans="1:11" ht="13.5" customHeight="1" x14ac:dyDescent="0.25">
      <c r="A801" s="26"/>
      <c r="C801" s="26"/>
      <c r="D801" s="26"/>
      <c r="E801" s="26"/>
      <c r="F801" s="26"/>
      <c r="G801" s="26"/>
      <c r="I801" s="68"/>
      <c r="J801" s="26"/>
      <c r="K801" s="26"/>
    </row>
    <row r="802" spans="1:11" ht="13.5" customHeight="1" x14ac:dyDescent="0.25">
      <c r="A802" s="26"/>
      <c r="C802" s="26"/>
      <c r="D802" s="26"/>
      <c r="E802" s="26"/>
      <c r="F802" s="26"/>
      <c r="G802" s="26"/>
      <c r="I802" s="68"/>
      <c r="J802" s="26"/>
      <c r="K802" s="26"/>
    </row>
    <row r="803" spans="1:11" ht="13.5" customHeight="1" x14ac:dyDescent="0.25">
      <c r="A803" s="26"/>
      <c r="C803" s="26"/>
      <c r="D803" s="26"/>
      <c r="E803" s="26"/>
      <c r="F803" s="26"/>
      <c r="G803" s="26"/>
      <c r="I803" s="68"/>
      <c r="J803" s="26"/>
      <c r="K803" s="26"/>
    </row>
    <row r="804" spans="1:11" ht="13.5" customHeight="1" x14ac:dyDescent="0.25">
      <c r="A804" s="26"/>
      <c r="C804" s="26"/>
      <c r="D804" s="26"/>
      <c r="E804" s="26"/>
      <c r="F804" s="26"/>
      <c r="G804" s="26"/>
      <c r="I804" s="68"/>
      <c r="J804" s="26"/>
      <c r="K804" s="26"/>
    </row>
    <row r="805" spans="1:11" ht="13.5" customHeight="1" x14ac:dyDescent="0.25">
      <c r="A805" s="26"/>
      <c r="C805" s="26"/>
      <c r="D805" s="26"/>
      <c r="E805" s="26"/>
      <c r="F805" s="26"/>
      <c r="G805" s="26"/>
      <c r="I805" s="68"/>
      <c r="J805" s="26"/>
      <c r="K805" s="26"/>
    </row>
    <row r="806" spans="1:11" ht="13.5" customHeight="1" x14ac:dyDescent="0.25">
      <c r="A806" s="26"/>
      <c r="C806" s="26"/>
      <c r="D806" s="26"/>
      <c r="E806" s="26"/>
      <c r="F806" s="26"/>
      <c r="G806" s="26"/>
      <c r="I806" s="68"/>
      <c r="J806" s="26"/>
      <c r="K806" s="26"/>
    </row>
    <row r="807" spans="1:11" ht="13.5" customHeight="1" x14ac:dyDescent="0.25">
      <c r="A807" s="26"/>
      <c r="C807" s="26"/>
      <c r="D807" s="26"/>
      <c r="E807" s="26"/>
      <c r="F807" s="26"/>
      <c r="G807" s="26"/>
      <c r="I807" s="68"/>
      <c r="J807" s="26"/>
      <c r="K807" s="26"/>
    </row>
    <row r="808" spans="1:11" ht="13.5" customHeight="1" x14ac:dyDescent="0.25">
      <c r="A808" s="26"/>
      <c r="C808" s="26"/>
      <c r="D808" s="26"/>
      <c r="E808" s="26"/>
      <c r="F808" s="26"/>
      <c r="G808" s="26"/>
      <c r="I808" s="68"/>
      <c r="J808" s="26"/>
      <c r="K808" s="26"/>
    </row>
    <row r="809" spans="1:11" ht="13.5" customHeight="1" x14ac:dyDescent="0.25">
      <c r="A809" s="26"/>
      <c r="C809" s="26"/>
      <c r="D809" s="26"/>
      <c r="E809" s="26"/>
      <c r="F809" s="26"/>
      <c r="G809" s="26"/>
      <c r="I809" s="68"/>
      <c r="J809" s="26"/>
      <c r="K809" s="26"/>
    </row>
    <row r="810" spans="1:11" ht="13.5" customHeight="1" x14ac:dyDescent="0.25">
      <c r="A810" s="26"/>
      <c r="C810" s="26"/>
      <c r="D810" s="26"/>
      <c r="E810" s="26"/>
      <c r="F810" s="26"/>
      <c r="G810" s="26"/>
      <c r="I810" s="68"/>
      <c r="J810" s="26"/>
      <c r="K810" s="26"/>
    </row>
    <row r="811" spans="1:11" ht="13.5" customHeight="1" x14ac:dyDescent="0.25">
      <c r="A811" s="26"/>
      <c r="C811" s="26"/>
      <c r="D811" s="26"/>
      <c r="E811" s="26"/>
      <c r="F811" s="26"/>
      <c r="G811" s="26"/>
      <c r="I811" s="68"/>
      <c r="J811" s="26"/>
      <c r="K811" s="26"/>
    </row>
    <row r="812" spans="1:11" ht="13.5" customHeight="1" x14ac:dyDescent="0.25">
      <c r="A812" s="26"/>
      <c r="C812" s="26"/>
      <c r="D812" s="26"/>
      <c r="E812" s="26"/>
      <c r="F812" s="26"/>
      <c r="G812" s="26"/>
      <c r="I812" s="68"/>
      <c r="J812" s="26"/>
      <c r="K812" s="26"/>
    </row>
    <row r="813" spans="1:11" ht="13.5" customHeight="1" x14ac:dyDescent="0.25">
      <c r="A813" s="26"/>
      <c r="C813" s="26"/>
      <c r="D813" s="26"/>
      <c r="E813" s="26"/>
      <c r="F813" s="26"/>
      <c r="G813" s="26"/>
      <c r="I813" s="68"/>
      <c r="J813" s="26"/>
      <c r="K813" s="26"/>
    </row>
    <row r="814" spans="1:11" ht="13.5" customHeight="1" x14ac:dyDescent="0.25">
      <c r="A814" s="26"/>
      <c r="C814" s="26"/>
      <c r="D814" s="26"/>
      <c r="E814" s="26"/>
      <c r="F814" s="26"/>
      <c r="G814" s="26"/>
      <c r="I814" s="68"/>
      <c r="J814" s="26"/>
      <c r="K814" s="26"/>
    </row>
    <row r="815" spans="1:11" ht="13.5" customHeight="1" x14ac:dyDescent="0.25">
      <c r="A815" s="26"/>
      <c r="C815" s="26"/>
      <c r="D815" s="26"/>
      <c r="E815" s="26"/>
      <c r="F815" s="26"/>
      <c r="G815" s="26"/>
      <c r="I815" s="68"/>
      <c r="J815" s="26"/>
      <c r="K815" s="26"/>
    </row>
    <row r="816" spans="1:11" ht="13.5" customHeight="1" x14ac:dyDescent="0.25">
      <c r="A816" s="26"/>
      <c r="C816" s="26"/>
      <c r="D816" s="26"/>
      <c r="E816" s="26"/>
      <c r="F816" s="26"/>
      <c r="G816" s="26"/>
      <c r="I816" s="68"/>
      <c r="J816" s="26"/>
      <c r="K816" s="26"/>
    </row>
    <row r="817" spans="1:11" ht="13.5" customHeight="1" x14ac:dyDescent="0.25">
      <c r="A817" s="26"/>
      <c r="C817" s="26"/>
      <c r="D817" s="26"/>
      <c r="E817" s="26"/>
      <c r="F817" s="26"/>
      <c r="G817" s="26"/>
      <c r="I817" s="68"/>
      <c r="J817" s="26"/>
      <c r="K817" s="26"/>
    </row>
    <row r="818" spans="1:11" ht="13.5" customHeight="1" x14ac:dyDescent="0.25">
      <c r="A818" s="26"/>
      <c r="C818" s="26"/>
      <c r="D818" s="26"/>
      <c r="E818" s="26"/>
      <c r="F818" s="26"/>
      <c r="G818" s="26"/>
      <c r="I818" s="68"/>
      <c r="J818" s="26"/>
      <c r="K818" s="26"/>
    </row>
    <row r="819" spans="1:11" ht="13.5" customHeight="1" x14ac:dyDescent="0.25">
      <c r="A819" s="26"/>
      <c r="C819" s="26"/>
      <c r="D819" s="26"/>
      <c r="E819" s="26"/>
      <c r="F819" s="26"/>
      <c r="G819" s="26"/>
      <c r="I819" s="68"/>
      <c r="J819" s="26"/>
      <c r="K819" s="26"/>
    </row>
    <row r="820" spans="1:11" ht="13.5" customHeight="1" x14ac:dyDescent="0.25">
      <c r="A820" s="26"/>
      <c r="C820" s="26"/>
      <c r="D820" s="26"/>
      <c r="E820" s="26"/>
      <c r="F820" s="26"/>
      <c r="G820" s="26"/>
      <c r="I820" s="68"/>
      <c r="J820" s="26"/>
      <c r="K820" s="26"/>
    </row>
    <row r="821" spans="1:11" ht="13.5" customHeight="1" x14ac:dyDescent="0.25">
      <c r="A821" s="26"/>
      <c r="C821" s="26"/>
      <c r="D821" s="26"/>
      <c r="E821" s="26"/>
      <c r="F821" s="26"/>
      <c r="G821" s="26"/>
      <c r="I821" s="68"/>
      <c r="J821" s="26"/>
      <c r="K821" s="26"/>
    </row>
    <row r="822" spans="1:11" ht="13.5" customHeight="1" x14ac:dyDescent="0.25">
      <c r="A822" s="26"/>
      <c r="C822" s="26"/>
      <c r="D822" s="26"/>
      <c r="E822" s="26"/>
      <c r="F822" s="26"/>
      <c r="G822" s="26"/>
      <c r="I822" s="68"/>
      <c r="J822" s="26"/>
      <c r="K822" s="26"/>
    </row>
    <row r="823" spans="1:11" ht="13.5" customHeight="1" x14ac:dyDescent="0.25">
      <c r="A823" s="26"/>
      <c r="C823" s="26"/>
      <c r="D823" s="26"/>
      <c r="E823" s="26"/>
      <c r="F823" s="26"/>
      <c r="G823" s="26"/>
      <c r="I823" s="68"/>
      <c r="J823" s="26"/>
      <c r="K823" s="26"/>
    </row>
    <row r="824" spans="1:11" ht="13.5" customHeight="1" x14ac:dyDescent="0.25">
      <c r="A824" s="26"/>
      <c r="C824" s="26"/>
      <c r="D824" s="26"/>
      <c r="E824" s="26"/>
      <c r="F824" s="26"/>
      <c r="G824" s="26"/>
      <c r="I824" s="68"/>
      <c r="J824" s="26"/>
      <c r="K824" s="26"/>
    </row>
    <row r="825" spans="1:11" ht="13.5" customHeight="1" x14ac:dyDescent="0.25">
      <c r="A825" s="26"/>
      <c r="C825" s="26"/>
      <c r="D825" s="26"/>
      <c r="E825" s="26"/>
      <c r="F825" s="26"/>
      <c r="G825" s="26"/>
      <c r="I825" s="68"/>
      <c r="J825" s="26"/>
      <c r="K825" s="26"/>
    </row>
    <row r="826" spans="1:11" ht="13.5" customHeight="1" x14ac:dyDescent="0.25">
      <c r="A826" s="26"/>
      <c r="C826" s="26"/>
      <c r="D826" s="26"/>
      <c r="E826" s="26"/>
      <c r="F826" s="26"/>
      <c r="G826" s="26"/>
      <c r="I826" s="68"/>
      <c r="J826" s="26"/>
      <c r="K826" s="26"/>
    </row>
    <row r="827" spans="1:11" ht="13.5" customHeight="1" x14ac:dyDescent="0.25">
      <c r="A827" s="26"/>
      <c r="C827" s="26"/>
      <c r="D827" s="26"/>
      <c r="E827" s="26"/>
      <c r="F827" s="26"/>
      <c r="G827" s="26"/>
      <c r="I827" s="68"/>
      <c r="J827" s="26"/>
      <c r="K827" s="26"/>
    </row>
    <row r="828" spans="1:11" ht="13.5" customHeight="1" x14ac:dyDescent="0.25">
      <c r="A828" s="26"/>
      <c r="C828" s="26"/>
      <c r="D828" s="26"/>
      <c r="E828" s="26"/>
      <c r="F828" s="26"/>
      <c r="G828" s="26"/>
      <c r="I828" s="68"/>
      <c r="J828" s="26"/>
      <c r="K828" s="26"/>
    </row>
    <row r="829" spans="1:11" ht="13.5" customHeight="1" x14ac:dyDescent="0.25">
      <c r="A829" s="26"/>
      <c r="C829" s="26"/>
      <c r="D829" s="26"/>
      <c r="E829" s="26"/>
      <c r="F829" s="26"/>
      <c r="G829" s="26"/>
      <c r="I829" s="68"/>
      <c r="J829" s="26"/>
      <c r="K829" s="26"/>
    </row>
    <row r="830" spans="1:11" ht="13.5" customHeight="1" x14ac:dyDescent="0.25">
      <c r="A830" s="26"/>
      <c r="C830" s="26"/>
      <c r="D830" s="26"/>
      <c r="E830" s="26"/>
      <c r="F830" s="26"/>
      <c r="G830" s="26"/>
      <c r="I830" s="68"/>
      <c r="J830" s="26"/>
      <c r="K830" s="26"/>
    </row>
    <row r="831" spans="1:11" ht="13.5" customHeight="1" x14ac:dyDescent="0.25">
      <c r="A831" s="26"/>
      <c r="C831" s="26"/>
      <c r="D831" s="26"/>
      <c r="E831" s="26"/>
      <c r="F831" s="26"/>
      <c r="G831" s="26"/>
      <c r="I831" s="68"/>
      <c r="J831" s="26"/>
      <c r="K831" s="26"/>
    </row>
    <row r="832" spans="1:11" ht="13.5" customHeight="1" x14ac:dyDescent="0.25">
      <c r="A832" s="26"/>
      <c r="C832" s="26"/>
      <c r="D832" s="26"/>
      <c r="E832" s="26"/>
      <c r="F832" s="26"/>
      <c r="G832" s="26"/>
      <c r="I832" s="68"/>
      <c r="J832" s="26"/>
      <c r="K832" s="26"/>
    </row>
    <row r="833" spans="1:11" ht="13.5" customHeight="1" x14ac:dyDescent="0.25">
      <c r="A833" s="26"/>
      <c r="C833" s="26"/>
      <c r="D833" s="26"/>
      <c r="E833" s="26"/>
      <c r="F833" s="26"/>
      <c r="G833" s="26"/>
      <c r="I833" s="68"/>
      <c r="J833" s="26"/>
      <c r="K833" s="26"/>
    </row>
    <row r="834" spans="1:11" ht="13.5" customHeight="1" x14ac:dyDescent="0.25">
      <c r="A834" s="26"/>
      <c r="C834" s="26"/>
      <c r="D834" s="26"/>
      <c r="E834" s="26"/>
      <c r="F834" s="26"/>
      <c r="G834" s="26"/>
      <c r="I834" s="68"/>
      <c r="J834" s="26"/>
      <c r="K834" s="26"/>
    </row>
    <row r="835" spans="1:11" ht="13.5" customHeight="1" x14ac:dyDescent="0.25">
      <c r="A835" s="26"/>
      <c r="C835" s="26"/>
      <c r="D835" s="26"/>
      <c r="E835" s="26"/>
      <c r="F835" s="26"/>
      <c r="G835" s="26"/>
      <c r="I835" s="68"/>
      <c r="J835" s="26"/>
      <c r="K835" s="26"/>
    </row>
    <row r="836" spans="1:11" ht="13.5" customHeight="1" x14ac:dyDescent="0.25">
      <c r="A836" s="26"/>
      <c r="C836" s="26"/>
      <c r="D836" s="26"/>
      <c r="E836" s="26"/>
      <c r="F836" s="26"/>
      <c r="G836" s="26"/>
      <c r="I836" s="68"/>
      <c r="J836" s="26"/>
      <c r="K836" s="26"/>
    </row>
    <row r="837" spans="1:11" ht="13.5" customHeight="1" x14ac:dyDescent="0.25">
      <c r="A837" s="26"/>
      <c r="C837" s="26"/>
      <c r="D837" s="26"/>
      <c r="E837" s="26"/>
      <c r="F837" s="26"/>
      <c r="G837" s="26"/>
      <c r="I837" s="68"/>
      <c r="J837" s="26"/>
      <c r="K837" s="26"/>
    </row>
    <row r="838" spans="1:11" ht="13.5" customHeight="1" x14ac:dyDescent="0.25">
      <c r="A838" s="26"/>
      <c r="C838" s="26"/>
      <c r="D838" s="26"/>
      <c r="E838" s="26"/>
      <c r="F838" s="26"/>
      <c r="G838" s="26"/>
      <c r="I838" s="68"/>
      <c r="J838" s="26"/>
      <c r="K838" s="26"/>
    </row>
    <row r="839" spans="1:11" ht="13.5" customHeight="1" x14ac:dyDescent="0.25">
      <c r="A839" s="26"/>
      <c r="C839" s="26"/>
      <c r="D839" s="26"/>
      <c r="E839" s="26"/>
      <c r="F839" s="26"/>
      <c r="G839" s="26"/>
      <c r="I839" s="68"/>
      <c r="J839" s="26"/>
      <c r="K839" s="26"/>
    </row>
    <row r="840" spans="1:11" ht="13.5" customHeight="1" x14ac:dyDescent="0.25">
      <c r="A840" s="26"/>
      <c r="C840" s="26"/>
      <c r="D840" s="26"/>
      <c r="E840" s="26"/>
      <c r="F840" s="26"/>
      <c r="G840" s="26"/>
      <c r="I840" s="68"/>
      <c r="J840" s="26"/>
      <c r="K840" s="26"/>
    </row>
    <row r="841" spans="1:11" ht="13.5" customHeight="1" x14ac:dyDescent="0.25">
      <c r="A841" s="26"/>
      <c r="C841" s="26"/>
      <c r="D841" s="26"/>
      <c r="E841" s="26"/>
      <c r="F841" s="26"/>
      <c r="G841" s="26"/>
      <c r="I841" s="68"/>
      <c r="J841" s="26"/>
      <c r="K841" s="26"/>
    </row>
    <row r="842" spans="1:11" ht="13.5" customHeight="1" x14ac:dyDescent="0.25">
      <c r="A842" s="26"/>
      <c r="C842" s="26"/>
      <c r="D842" s="26"/>
      <c r="E842" s="26"/>
      <c r="F842" s="26"/>
      <c r="G842" s="26"/>
      <c r="I842" s="68"/>
      <c r="J842" s="26"/>
      <c r="K842" s="26"/>
    </row>
    <row r="843" spans="1:11" ht="13.5" customHeight="1" x14ac:dyDescent="0.25">
      <c r="A843" s="26"/>
      <c r="C843" s="26"/>
      <c r="D843" s="26"/>
      <c r="E843" s="26"/>
      <c r="F843" s="26"/>
      <c r="G843" s="26"/>
      <c r="I843" s="68"/>
      <c r="J843" s="26"/>
      <c r="K843" s="26"/>
    </row>
    <row r="844" spans="1:11" ht="13.5" customHeight="1" x14ac:dyDescent="0.25">
      <c r="A844" s="26"/>
      <c r="C844" s="26"/>
      <c r="D844" s="26"/>
      <c r="E844" s="26"/>
      <c r="F844" s="26"/>
      <c r="G844" s="26"/>
      <c r="I844" s="68"/>
      <c r="J844" s="26"/>
      <c r="K844" s="26"/>
    </row>
    <row r="845" spans="1:11" ht="13.5" customHeight="1" x14ac:dyDescent="0.25">
      <c r="A845" s="26"/>
      <c r="C845" s="26"/>
      <c r="D845" s="26"/>
      <c r="E845" s="26"/>
      <c r="F845" s="26"/>
      <c r="G845" s="26"/>
      <c r="I845" s="68"/>
      <c r="J845" s="26"/>
      <c r="K845" s="26"/>
    </row>
    <row r="846" spans="1:11" ht="13.5" customHeight="1" x14ac:dyDescent="0.25">
      <c r="A846" s="26"/>
      <c r="C846" s="26"/>
      <c r="D846" s="26"/>
      <c r="E846" s="26"/>
      <c r="F846" s="26"/>
      <c r="G846" s="26"/>
      <c r="I846" s="68"/>
      <c r="J846" s="26"/>
      <c r="K846" s="26"/>
    </row>
    <row r="847" spans="1:11" ht="13.5" customHeight="1" x14ac:dyDescent="0.25">
      <c r="A847" s="26"/>
      <c r="C847" s="26"/>
      <c r="D847" s="26"/>
      <c r="E847" s="26"/>
      <c r="F847" s="26"/>
      <c r="G847" s="26"/>
      <c r="I847" s="68"/>
      <c r="J847" s="26"/>
      <c r="K847" s="26"/>
    </row>
    <row r="848" spans="1:11" ht="13.5" customHeight="1" x14ac:dyDescent="0.25">
      <c r="A848" s="26"/>
      <c r="C848" s="26"/>
      <c r="D848" s="26"/>
      <c r="E848" s="26"/>
      <c r="F848" s="26"/>
      <c r="G848" s="26"/>
      <c r="I848" s="68"/>
      <c r="J848" s="26"/>
      <c r="K848" s="26"/>
    </row>
    <row r="849" spans="1:11" ht="13.5" customHeight="1" x14ac:dyDescent="0.25">
      <c r="A849" s="26"/>
      <c r="C849" s="26"/>
      <c r="D849" s="26"/>
      <c r="E849" s="26"/>
      <c r="F849" s="26"/>
      <c r="G849" s="26"/>
      <c r="I849" s="68"/>
      <c r="J849" s="26"/>
      <c r="K849" s="26"/>
    </row>
    <row r="850" spans="1:11" ht="13.5" customHeight="1" x14ac:dyDescent="0.25">
      <c r="A850" s="26"/>
      <c r="C850" s="26"/>
      <c r="D850" s="26"/>
      <c r="E850" s="26"/>
      <c r="F850" s="26"/>
      <c r="G850" s="26"/>
      <c r="I850" s="68"/>
      <c r="J850" s="26"/>
      <c r="K850" s="26"/>
    </row>
    <row r="851" spans="1:11" ht="13.5" customHeight="1" x14ac:dyDescent="0.25">
      <c r="A851" s="26"/>
      <c r="C851" s="26"/>
      <c r="D851" s="26"/>
      <c r="E851" s="26"/>
      <c r="F851" s="26"/>
      <c r="G851" s="26"/>
      <c r="I851" s="68"/>
      <c r="J851" s="26"/>
      <c r="K851" s="26"/>
    </row>
    <row r="852" spans="1:11" ht="13.5" customHeight="1" x14ac:dyDescent="0.25">
      <c r="A852" s="26"/>
      <c r="C852" s="26"/>
      <c r="D852" s="26"/>
      <c r="E852" s="26"/>
      <c r="F852" s="26"/>
      <c r="G852" s="26"/>
      <c r="I852" s="68"/>
      <c r="J852" s="26"/>
      <c r="K852" s="26"/>
    </row>
    <row r="853" spans="1:11" ht="13.5" customHeight="1" x14ac:dyDescent="0.25">
      <c r="A853" s="26"/>
      <c r="C853" s="26"/>
      <c r="D853" s="26"/>
      <c r="E853" s="26"/>
      <c r="F853" s="26"/>
      <c r="G853" s="26"/>
      <c r="I853" s="68"/>
      <c r="J853" s="26"/>
      <c r="K853" s="26"/>
    </row>
    <row r="854" spans="1:11" ht="13.5" customHeight="1" x14ac:dyDescent="0.25">
      <c r="A854" s="26"/>
      <c r="C854" s="26"/>
      <c r="D854" s="26"/>
      <c r="E854" s="26"/>
      <c r="F854" s="26"/>
      <c r="G854" s="26"/>
      <c r="I854" s="68"/>
      <c r="J854" s="26"/>
      <c r="K854" s="26"/>
    </row>
    <row r="855" spans="1:11" ht="13.5" customHeight="1" x14ac:dyDescent="0.25">
      <c r="A855" s="26"/>
      <c r="C855" s="26"/>
      <c r="D855" s="26"/>
      <c r="E855" s="26"/>
      <c r="F855" s="26"/>
      <c r="G855" s="26"/>
      <c r="I855" s="68"/>
      <c r="J855" s="26"/>
      <c r="K855" s="26"/>
    </row>
    <row r="856" spans="1:11" ht="13.5" customHeight="1" x14ac:dyDescent="0.25">
      <c r="A856" s="26"/>
      <c r="C856" s="26"/>
      <c r="D856" s="26"/>
      <c r="E856" s="26"/>
      <c r="F856" s="26"/>
      <c r="G856" s="26"/>
      <c r="I856" s="68"/>
      <c r="J856" s="26"/>
      <c r="K856" s="26"/>
    </row>
    <row r="857" spans="1:11" ht="13.5" customHeight="1" x14ac:dyDescent="0.25">
      <c r="A857" s="26"/>
      <c r="C857" s="26"/>
      <c r="D857" s="26"/>
      <c r="E857" s="26"/>
      <c r="F857" s="26"/>
      <c r="G857" s="26"/>
      <c r="I857" s="68"/>
      <c r="J857" s="26"/>
      <c r="K857" s="26"/>
    </row>
    <row r="858" spans="1:11" ht="13.5" customHeight="1" x14ac:dyDescent="0.25">
      <c r="A858" s="26"/>
      <c r="C858" s="26"/>
      <c r="D858" s="26"/>
      <c r="E858" s="26"/>
      <c r="F858" s="26"/>
      <c r="G858" s="26"/>
      <c r="I858" s="68"/>
      <c r="J858" s="26"/>
      <c r="K858" s="26"/>
    </row>
    <row r="859" spans="1:11" ht="13.5" customHeight="1" x14ac:dyDescent="0.25">
      <c r="A859" s="26"/>
      <c r="C859" s="26"/>
      <c r="D859" s="26"/>
      <c r="E859" s="26"/>
      <c r="F859" s="26"/>
      <c r="G859" s="26"/>
      <c r="I859" s="68"/>
      <c r="J859" s="26"/>
      <c r="K859" s="26"/>
    </row>
    <row r="860" spans="1:11" ht="13.5" customHeight="1" x14ac:dyDescent="0.25">
      <c r="A860" s="26"/>
      <c r="C860" s="26"/>
      <c r="D860" s="26"/>
      <c r="E860" s="26"/>
      <c r="F860" s="26"/>
      <c r="G860" s="26"/>
      <c r="I860" s="68"/>
      <c r="J860" s="26"/>
      <c r="K860" s="26"/>
    </row>
    <row r="861" spans="1:11" ht="13.5" customHeight="1" x14ac:dyDescent="0.25">
      <c r="A861" s="26"/>
      <c r="C861" s="26"/>
      <c r="D861" s="26"/>
      <c r="E861" s="26"/>
      <c r="F861" s="26"/>
      <c r="G861" s="26"/>
      <c r="I861" s="68"/>
      <c r="J861" s="26"/>
      <c r="K861" s="26"/>
    </row>
    <row r="862" spans="1:11" ht="13.5" customHeight="1" x14ac:dyDescent="0.25">
      <c r="A862" s="26"/>
      <c r="C862" s="26"/>
      <c r="D862" s="26"/>
      <c r="E862" s="26"/>
      <c r="F862" s="26"/>
      <c r="G862" s="26"/>
      <c r="I862" s="68"/>
      <c r="J862" s="26"/>
      <c r="K862" s="26"/>
    </row>
    <row r="863" spans="1:11" ht="13.5" customHeight="1" x14ac:dyDescent="0.25">
      <c r="A863" s="26"/>
      <c r="C863" s="26"/>
      <c r="D863" s="26"/>
      <c r="E863" s="26"/>
      <c r="F863" s="26"/>
      <c r="G863" s="26"/>
      <c r="I863" s="68"/>
      <c r="J863" s="26"/>
      <c r="K863" s="26"/>
    </row>
    <row r="864" spans="1:11" ht="13.5" customHeight="1" x14ac:dyDescent="0.25">
      <c r="A864" s="26"/>
      <c r="C864" s="26"/>
      <c r="D864" s="26"/>
      <c r="E864" s="26"/>
      <c r="F864" s="26"/>
      <c r="G864" s="26"/>
      <c r="I864" s="68"/>
      <c r="J864" s="26"/>
      <c r="K864" s="26"/>
    </row>
    <row r="865" spans="1:11" ht="13.5" customHeight="1" x14ac:dyDescent="0.25">
      <c r="A865" s="26"/>
      <c r="C865" s="26"/>
      <c r="D865" s="26"/>
      <c r="E865" s="26"/>
      <c r="F865" s="26"/>
      <c r="G865" s="26"/>
      <c r="I865" s="68"/>
      <c r="J865" s="26"/>
      <c r="K865" s="26"/>
    </row>
    <row r="866" spans="1:11" ht="13.5" customHeight="1" x14ac:dyDescent="0.25">
      <c r="A866" s="26"/>
      <c r="C866" s="26"/>
      <c r="D866" s="26"/>
      <c r="E866" s="26"/>
      <c r="F866" s="26"/>
      <c r="G866" s="26"/>
      <c r="I866" s="68"/>
      <c r="J866" s="26"/>
      <c r="K866" s="26"/>
    </row>
    <row r="867" spans="1:11" ht="13.5" customHeight="1" x14ac:dyDescent="0.25">
      <c r="A867" s="26"/>
      <c r="C867" s="26"/>
      <c r="D867" s="26"/>
      <c r="E867" s="26"/>
      <c r="F867" s="26"/>
      <c r="G867" s="26"/>
      <c r="I867" s="68"/>
      <c r="J867" s="26"/>
      <c r="K867" s="26"/>
    </row>
    <row r="868" spans="1:11" ht="13.5" customHeight="1" x14ac:dyDescent="0.25">
      <c r="A868" s="26"/>
      <c r="C868" s="26"/>
      <c r="D868" s="26"/>
      <c r="E868" s="26"/>
      <c r="F868" s="26"/>
      <c r="G868" s="26"/>
      <c r="I868" s="68"/>
      <c r="J868" s="26"/>
      <c r="K868" s="26"/>
    </row>
    <row r="869" spans="1:11" ht="13.5" customHeight="1" x14ac:dyDescent="0.25">
      <c r="A869" s="26"/>
      <c r="C869" s="26"/>
      <c r="D869" s="26"/>
      <c r="E869" s="26"/>
      <c r="F869" s="26"/>
      <c r="G869" s="26"/>
      <c r="I869" s="68"/>
      <c r="J869" s="26"/>
      <c r="K869" s="26"/>
    </row>
    <row r="870" spans="1:11" ht="13.5" customHeight="1" x14ac:dyDescent="0.25">
      <c r="A870" s="26"/>
      <c r="C870" s="26"/>
      <c r="D870" s="26"/>
      <c r="E870" s="26"/>
      <c r="F870" s="26"/>
      <c r="G870" s="26"/>
      <c r="I870" s="68"/>
      <c r="J870" s="26"/>
      <c r="K870" s="26"/>
    </row>
    <row r="871" spans="1:11" ht="13.5" customHeight="1" x14ac:dyDescent="0.25">
      <c r="A871" s="26"/>
      <c r="C871" s="26"/>
      <c r="D871" s="26"/>
      <c r="E871" s="26"/>
      <c r="F871" s="26"/>
      <c r="G871" s="26"/>
      <c r="I871" s="68"/>
      <c r="J871" s="26"/>
      <c r="K871" s="26"/>
    </row>
    <row r="872" spans="1:11" ht="13.5" customHeight="1" x14ac:dyDescent="0.25">
      <c r="A872" s="26"/>
      <c r="C872" s="26"/>
      <c r="D872" s="26"/>
      <c r="E872" s="26"/>
      <c r="F872" s="26"/>
      <c r="G872" s="26"/>
      <c r="I872" s="68"/>
      <c r="J872" s="26"/>
      <c r="K872" s="26"/>
    </row>
    <row r="873" spans="1:11" ht="13.5" customHeight="1" x14ac:dyDescent="0.25">
      <c r="A873" s="26"/>
      <c r="C873" s="26"/>
      <c r="D873" s="26"/>
      <c r="E873" s="26"/>
      <c r="F873" s="26"/>
      <c r="G873" s="26"/>
      <c r="I873" s="68"/>
      <c r="J873" s="26"/>
      <c r="K873" s="26"/>
    </row>
    <row r="874" spans="1:11" ht="13.5" customHeight="1" x14ac:dyDescent="0.25">
      <c r="A874" s="26"/>
      <c r="C874" s="26"/>
      <c r="D874" s="26"/>
      <c r="E874" s="26"/>
      <c r="F874" s="26"/>
      <c r="G874" s="26"/>
      <c r="I874" s="68"/>
      <c r="J874" s="26"/>
      <c r="K874" s="26"/>
    </row>
    <row r="875" spans="1:11" ht="13.5" customHeight="1" x14ac:dyDescent="0.25">
      <c r="A875" s="26"/>
      <c r="C875" s="26"/>
      <c r="D875" s="26"/>
      <c r="E875" s="26"/>
      <c r="F875" s="26"/>
      <c r="G875" s="26"/>
      <c r="I875" s="68"/>
      <c r="J875" s="26"/>
      <c r="K875" s="26"/>
    </row>
    <row r="876" spans="1:11" ht="13.5" customHeight="1" x14ac:dyDescent="0.25">
      <c r="A876" s="26"/>
      <c r="C876" s="26"/>
      <c r="D876" s="26"/>
      <c r="E876" s="26"/>
      <c r="F876" s="26"/>
      <c r="G876" s="26"/>
      <c r="I876" s="68"/>
      <c r="J876" s="26"/>
      <c r="K876" s="26"/>
    </row>
    <row r="877" spans="1:11" ht="13.5" customHeight="1" x14ac:dyDescent="0.25">
      <c r="A877" s="26"/>
      <c r="C877" s="26"/>
      <c r="D877" s="26"/>
      <c r="E877" s="26"/>
      <c r="F877" s="26"/>
      <c r="G877" s="26"/>
      <c r="I877" s="68"/>
      <c r="J877" s="26"/>
      <c r="K877" s="26"/>
    </row>
    <row r="878" spans="1:11" ht="13.5" customHeight="1" x14ac:dyDescent="0.25">
      <c r="A878" s="26"/>
      <c r="C878" s="26"/>
      <c r="D878" s="26"/>
      <c r="E878" s="26"/>
      <c r="F878" s="26"/>
      <c r="G878" s="26"/>
      <c r="I878" s="68"/>
      <c r="J878" s="26"/>
      <c r="K878" s="26"/>
    </row>
    <row r="879" spans="1:11" ht="13.5" customHeight="1" x14ac:dyDescent="0.25">
      <c r="A879" s="26"/>
      <c r="C879" s="26"/>
      <c r="D879" s="26"/>
      <c r="E879" s="26"/>
      <c r="F879" s="26"/>
      <c r="G879" s="26"/>
      <c r="I879" s="68"/>
      <c r="J879" s="26"/>
      <c r="K879" s="26"/>
    </row>
    <row r="880" spans="1:11" ht="13.5" customHeight="1" x14ac:dyDescent="0.25">
      <c r="A880" s="26"/>
      <c r="C880" s="26"/>
      <c r="D880" s="26"/>
      <c r="E880" s="26"/>
      <c r="F880" s="26"/>
      <c r="G880" s="26"/>
      <c r="I880" s="68"/>
      <c r="J880" s="26"/>
      <c r="K880" s="26"/>
    </row>
    <row r="881" spans="1:11" ht="13.5" customHeight="1" x14ac:dyDescent="0.25">
      <c r="A881" s="26"/>
      <c r="C881" s="26"/>
      <c r="D881" s="26"/>
      <c r="E881" s="26"/>
      <c r="F881" s="26"/>
      <c r="G881" s="26"/>
      <c r="I881" s="68"/>
      <c r="J881" s="26"/>
      <c r="K881" s="26"/>
    </row>
    <row r="882" spans="1:11" ht="13.5" customHeight="1" x14ac:dyDescent="0.25">
      <c r="A882" s="26"/>
      <c r="C882" s="26"/>
      <c r="D882" s="26"/>
      <c r="E882" s="26"/>
      <c r="F882" s="26"/>
      <c r="G882" s="26"/>
      <c r="I882" s="68"/>
      <c r="J882" s="26"/>
      <c r="K882" s="26"/>
    </row>
    <row r="883" spans="1:11" ht="13.5" customHeight="1" x14ac:dyDescent="0.25">
      <c r="A883" s="26"/>
      <c r="C883" s="26"/>
      <c r="D883" s="26"/>
      <c r="E883" s="26"/>
      <c r="F883" s="26"/>
      <c r="G883" s="26"/>
      <c r="I883" s="68"/>
      <c r="J883" s="26"/>
      <c r="K883" s="26"/>
    </row>
    <row r="884" spans="1:11" ht="13.5" customHeight="1" x14ac:dyDescent="0.25">
      <c r="A884" s="26"/>
      <c r="C884" s="26"/>
      <c r="D884" s="26"/>
      <c r="E884" s="26"/>
      <c r="F884" s="26"/>
      <c r="G884" s="26"/>
      <c r="I884" s="68"/>
      <c r="J884" s="26"/>
      <c r="K884" s="26"/>
    </row>
    <row r="885" spans="1:11" ht="13.5" customHeight="1" x14ac:dyDescent="0.25">
      <c r="A885" s="26"/>
      <c r="C885" s="26"/>
      <c r="D885" s="26"/>
      <c r="E885" s="26"/>
      <c r="F885" s="26"/>
      <c r="G885" s="26"/>
      <c r="I885" s="68"/>
      <c r="J885" s="26"/>
      <c r="K885" s="26"/>
    </row>
    <row r="886" spans="1:11" ht="13.5" customHeight="1" x14ac:dyDescent="0.25">
      <c r="A886" s="26"/>
      <c r="C886" s="26"/>
      <c r="D886" s="26"/>
      <c r="E886" s="26"/>
      <c r="F886" s="26"/>
      <c r="G886" s="26"/>
      <c r="I886" s="68"/>
      <c r="J886" s="26"/>
      <c r="K886" s="26"/>
    </row>
    <row r="887" spans="1:11" ht="13.5" customHeight="1" x14ac:dyDescent="0.25">
      <c r="A887" s="26"/>
      <c r="C887" s="26"/>
      <c r="D887" s="26"/>
      <c r="E887" s="26"/>
      <c r="F887" s="26"/>
      <c r="G887" s="26"/>
      <c r="I887" s="68"/>
      <c r="J887" s="26"/>
      <c r="K887" s="26"/>
    </row>
    <row r="888" spans="1:11" ht="13.5" customHeight="1" x14ac:dyDescent="0.25">
      <c r="A888" s="26"/>
      <c r="C888" s="26"/>
      <c r="D888" s="26"/>
      <c r="E888" s="26"/>
      <c r="F888" s="26"/>
      <c r="G888" s="26"/>
      <c r="I888" s="68"/>
      <c r="J888" s="26"/>
      <c r="K888" s="26"/>
    </row>
    <row r="889" spans="1:11" ht="13.5" customHeight="1" x14ac:dyDescent="0.25">
      <c r="A889" s="26"/>
      <c r="C889" s="26"/>
      <c r="D889" s="26"/>
      <c r="E889" s="26"/>
      <c r="F889" s="26"/>
      <c r="G889" s="26"/>
      <c r="I889" s="68"/>
      <c r="J889" s="26"/>
      <c r="K889" s="26"/>
    </row>
    <row r="890" spans="1:11" ht="13.5" customHeight="1" x14ac:dyDescent="0.25">
      <c r="A890" s="26"/>
      <c r="C890" s="26"/>
      <c r="D890" s="26"/>
      <c r="E890" s="26"/>
      <c r="F890" s="26"/>
      <c r="G890" s="26"/>
      <c r="I890" s="68"/>
      <c r="J890" s="26"/>
      <c r="K890" s="26"/>
    </row>
    <row r="891" spans="1:11" ht="13.5" customHeight="1" x14ac:dyDescent="0.25">
      <c r="A891" s="26"/>
      <c r="C891" s="26"/>
      <c r="D891" s="26"/>
      <c r="E891" s="26"/>
      <c r="F891" s="26"/>
      <c r="G891" s="26"/>
      <c r="I891" s="68"/>
      <c r="J891" s="26"/>
      <c r="K891" s="26"/>
    </row>
    <row r="892" spans="1:11" ht="13.5" customHeight="1" x14ac:dyDescent="0.25">
      <c r="A892" s="26"/>
      <c r="C892" s="26"/>
      <c r="D892" s="26"/>
      <c r="E892" s="26"/>
      <c r="F892" s="26"/>
      <c r="G892" s="26"/>
      <c r="I892" s="68"/>
      <c r="J892" s="26"/>
      <c r="K892" s="26"/>
    </row>
    <row r="893" spans="1:11" ht="13.5" customHeight="1" x14ac:dyDescent="0.25">
      <c r="A893" s="26"/>
      <c r="C893" s="26"/>
      <c r="D893" s="26"/>
      <c r="E893" s="26"/>
      <c r="F893" s="26"/>
      <c r="G893" s="26"/>
      <c r="I893" s="68"/>
      <c r="J893" s="26"/>
      <c r="K893" s="26"/>
    </row>
    <row r="894" spans="1:11" ht="13.5" customHeight="1" x14ac:dyDescent="0.25">
      <c r="A894" s="26"/>
      <c r="C894" s="26"/>
      <c r="D894" s="26"/>
      <c r="E894" s="26"/>
      <c r="F894" s="26"/>
      <c r="G894" s="26"/>
      <c r="I894" s="68"/>
      <c r="J894" s="26"/>
      <c r="K894" s="26"/>
    </row>
    <row r="895" spans="1:11" ht="13.5" customHeight="1" x14ac:dyDescent="0.25">
      <c r="A895" s="26"/>
      <c r="C895" s="26"/>
      <c r="D895" s="26"/>
      <c r="E895" s="26"/>
      <c r="F895" s="26"/>
      <c r="G895" s="26"/>
      <c r="I895" s="68"/>
      <c r="J895" s="26"/>
      <c r="K895" s="26"/>
    </row>
    <row r="896" spans="1:11" ht="13.5" customHeight="1" x14ac:dyDescent="0.25">
      <c r="A896" s="26"/>
      <c r="C896" s="26"/>
      <c r="D896" s="26"/>
      <c r="E896" s="26"/>
      <c r="F896" s="26"/>
      <c r="G896" s="26"/>
      <c r="I896" s="68"/>
      <c r="J896" s="26"/>
      <c r="K896" s="26"/>
    </row>
    <row r="897" spans="1:11" ht="13.5" customHeight="1" x14ac:dyDescent="0.25">
      <c r="A897" s="26"/>
      <c r="C897" s="26"/>
      <c r="D897" s="26"/>
      <c r="E897" s="26"/>
      <c r="F897" s="26"/>
      <c r="G897" s="26"/>
      <c r="I897" s="68"/>
      <c r="J897" s="26"/>
      <c r="K897" s="26"/>
    </row>
    <row r="898" spans="1:11" ht="13.5" customHeight="1" x14ac:dyDescent="0.25">
      <c r="A898" s="26"/>
      <c r="C898" s="26"/>
      <c r="D898" s="26"/>
      <c r="E898" s="26"/>
      <c r="F898" s="26"/>
      <c r="G898" s="26"/>
      <c r="I898" s="68"/>
      <c r="J898" s="26"/>
      <c r="K898" s="26"/>
    </row>
    <row r="899" spans="1:11" ht="13.5" customHeight="1" x14ac:dyDescent="0.25">
      <c r="A899" s="26"/>
      <c r="C899" s="26"/>
      <c r="D899" s="26"/>
      <c r="E899" s="26"/>
      <c r="F899" s="26"/>
      <c r="G899" s="26"/>
      <c r="I899" s="68"/>
      <c r="J899" s="26"/>
      <c r="K899" s="26"/>
    </row>
    <row r="900" spans="1:11" ht="13.5" customHeight="1" x14ac:dyDescent="0.25">
      <c r="A900" s="26"/>
      <c r="C900" s="26"/>
      <c r="D900" s="26"/>
      <c r="E900" s="26"/>
      <c r="F900" s="26"/>
      <c r="G900" s="26"/>
      <c r="I900" s="68"/>
      <c r="J900" s="26"/>
      <c r="K900" s="26"/>
    </row>
    <row r="901" spans="1:11" ht="13.5" customHeight="1" x14ac:dyDescent="0.25">
      <c r="A901" s="26"/>
      <c r="C901" s="26"/>
      <c r="D901" s="26"/>
      <c r="E901" s="26"/>
      <c r="F901" s="26"/>
      <c r="G901" s="26"/>
      <c r="I901" s="68"/>
      <c r="J901" s="26"/>
      <c r="K901" s="26"/>
    </row>
    <row r="902" spans="1:11" ht="13.5" customHeight="1" x14ac:dyDescent="0.25">
      <c r="A902" s="26"/>
      <c r="C902" s="26"/>
      <c r="D902" s="26"/>
      <c r="E902" s="26"/>
      <c r="F902" s="26"/>
      <c r="G902" s="26"/>
      <c r="I902" s="68"/>
      <c r="J902" s="26"/>
      <c r="K902" s="26"/>
    </row>
    <row r="903" spans="1:11" ht="13.5" customHeight="1" x14ac:dyDescent="0.25">
      <c r="A903" s="26"/>
      <c r="C903" s="26"/>
      <c r="D903" s="26"/>
      <c r="E903" s="26"/>
      <c r="F903" s="26"/>
      <c r="G903" s="26"/>
      <c r="I903" s="68"/>
      <c r="J903" s="26"/>
      <c r="K903" s="26"/>
    </row>
    <row r="904" spans="1:11" ht="13.5" customHeight="1" x14ac:dyDescent="0.25">
      <c r="A904" s="26"/>
      <c r="C904" s="26"/>
      <c r="D904" s="26"/>
      <c r="E904" s="26"/>
      <c r="F904" s="26"/>
      <c r="G904" s="26"/>
      <c r="I904" s="68"/>
      <c r="J904" s="26"/>
      <c r="K904" s="26"/>
    </row>
    <row r="905" spans="1:11" ht="13.5" customHeight="1" x14ac:dyDescent="0.25">
      <c r="A905" s="26"/>
      <c r="C905" s="26"/>
      <c r="D905" s="26"/>
      <c r="E905" s="26"/>
      <c r="F905" s="26"/>
      <c r="G905" s="26"/>
      <c r="I905" s="68"/>
      <c r="J905" s="26"/>
      <c r="K905" s="26"/>
    </row>
    <row r="906" spans="1:11" ht="13.5" customHeight="1" x14ac:dyDescent="0.25">
      <c r="A906" s="26"/>
      <c r="C906" s="26"/>
      <c r="D906" s="26"/>
      <c r="E906" s="26"/>
      <c r="F906" s="26"/>
      <c r="G906" s="26"/>
      <c r="I906" s="68"/>
      <c r="J906" s="26"/>
      <c r="K906" s="26"/>
    </row>
    <row r="907" spans="1:11" ht="13.5" customHeight="1" x14ac:dyDescent="0.25">
      <c r="A907" s="26"/>
      <c r="C907" s="26"/>
      <c r="D907" s="26"/>
      <c r="E907" s="26"/>
      <c r="F907" s="26"/>
      <c r="G907" s="26"/>
      <c r="I907" s="68"/>
      <c r="J907" s="26"/>
      <c r="K907" s="26"/>
    </row>
    <row r="908" spans="1:11" ht="13.5" customHeight="1" x14ac:dyDescent="0.25">
      <c r="A908" s="26"/>
      <c r="C908" s="26"/>
      <c r="D908" s="26"/>
      <c r="E908" s="26"/>
      <c r="F908" s="26"/>
      <c r="G908" s="26"/>
      <c r="I908" s="68"/>
      <c r="J908" s="26"/>
      <c r="K908" s="26"/>
    </row>
    <row r="909" spans="1:11" ht="13.5" customHeight="1" x14ac:dyDescent="0.25">
      <c r="A909" s="26"/>
      <c r="C909" s="26"/>
      <c r="D909" s="26"/>
      <c r="E909" s="26"/>
      <c r="F909" s="26"/>
      <c r="G909" s="26"/>
      <c r="I909" s="68"/>
      <c r="J909" s="26"/>
      <c r="K909" s="26"/>
    </row>
    <row r="910" spans="1:11" ht="13.5" customHeight="1" x14ac:dyDescent="0.25">
      <c r="A910" s="26"/>
      <c r="C910" s="26"/>
      <c r="D910" s="26"/>
      <c r="E910" s="26"/>
      <c r="F910" s="26"/>
      <c r="G910" s="26"/>
      <c r="I910" s="68"/>
      <c r="J910" s="26"/>
      <c r="K910" s="26"/>
    </row>
    <row r="911" spans="1:11" ht="13.5" customHeight="1" x14ac:dyDescent="0.25">
      <c r="A911" s="26"/>
      <c r="C911" s="26"/>
      <c r="D911" s="26"/>
      <c r="E911" s="26"/>
      <c r="F911" s="26"/>
      <c r="G911" s="26"/>
      <c r="I911" s="68"/>
      <c r="J911" s="26"/>
      <c r="K911" s="26"/>
    </row>
    <row r="912" spans="1:11" ht="13.5" customHeight="1" x14ac:dyDescent="0.25">
      <c r="A912" s="26"/>
      <c r="C912" s="26"/>
      <c r="D912" s="26"/>
      <c r="E912" s="26"/>
      <c r="F912" s="26"/>
      <c r="G912" s="26"/>
      <c r="I912" s="68"/>
      <c r="J912" s="26"/>
      <c r="K912" s="26"/>
    </row>
    <row r="913" spans="1:11" ht="13.5" customHeight="1" x14ac:dyDescent="0.25">
      <c r="A913" s="26"/>
      <c r="C913" s="26"/>
      <c r="D913" s="26"/>
      <c r="E913" s="26"/>
      <c r="F913" s="26"/>
      <c r="G913" s="26"/>
      <c r="I913" s="68"/>
      <c r="J913" s="26"/>
      <c r="K913" s="26"/>
    </row>
    <row r="914" spans="1:11" ht="13.5" customHeight="1" x14ac:dyDescent="0.25">
      <c r="A914" s="26"/>
      <c r="C914" s="26"/>
      <c r="D914" s="26"/>
      <c r="E914" s="26"/>
      <c r="F914" s="26"/>
      <c r="G914" s="26"/>
      <c r="I914" s="68"/>
      <c r="J914" s="26"/>
      <c r="K914" s="26"/>
    </row>
    <row r="915" spans="1:11" ht="13.5" customHeight="1" x14ac:dyDescent="0.25">
      <c r="A915" s="26"/>
      <c r="C915" s="26"/>
      <c r="D915" s="26"/>
      <c r="E915" s="26"/>
      <c r="F915" s="26"/>
      <c r="G915" s="26"/>
      <c r="I915" s="68"/>
      <c r="J915" s="26"/>
      <c r="K915" s="26"/>
    </row>
    <row r="916" spans="1:11" ht="13.5" customHeight="1" x14ac:dyDescent="0.25">
      <c r="A916" s="26"/>
      <c r="C916" s="26"/>
      <c r="D916" s="26"/>
      <c r="E916" s="26"/>
      <c r="F916" s="26"/>
      <c r="G916" s="26"/>
      <c r="I916" s="68"/>
      <c r="J916" s="26"/>
      <c r="K916" s="26"/>
    </row>
    <row r="917" spans="1:11" ht="13.5" customHeight="1" x14ac:dyDescent="0.25">
      <c r="A917" s="26"/>
      <c r="C917" s="26"/>
      <c r="D917" s="26"/>
      <c r="E917" s="26"/>
      <c r="F917" s="26"/>
      <c r="G917" s="26"/>
      <c r="I917" s="68"/>
      <c r="J917" s="26"/>
      <c r="K917" s="26"/>
    </row>
    <row r="918" spans="1:11" ht="13.5" customHeight="1" x14ac:dyDescent="0.25">
      <c r="A918" s="26"/>
      <c r="C918" s="26"/>
      <c r="D918" s="26"/>
      <c r="E918" s="26"/>
      <c r="F918" s="26"/>
      <c r="G918" s="26"/>
      <c r="I918" s="68"/>
      <c r="J918" s="26"/>
      <c r="K918" s="26"/>
    </row>
    <row r="919" spans="1:11" ht="13.5" customHeight="1" x14ac:dyDescent="0.25">
      <c r="A919" s="26"/>
      <c r="C919" s="26"/>
      <c r="D919" s="26"/>
      <c r="E919" s="26"/>
      <c r="F919" s="26"/>
      <c r="G919" s="26"/>
      <c r="I919" s="68"/>
      <c r="J919" s="26"/>
      <c r="K919" s="26"/>
    </row>
    <row r="920" spans="1:11" ht="13.5" customHeight="1" x14ac:dyDescent="0.25">
      <c r="A920" s="26"/>
      <c r="C920" s="26"/>
      <c r="D920" s="26"/>
      <c r="E920" s="26"/>
      <c r="F920" s="26"/>
      <c r="G920" s="26"/>
      <c r="I920" s="68"/>
      <c r="J920" s="26"/>
      <c r="K920" s="26"/>
    </row>
    <row r="921" spans="1:11" ht="13.5" customHeight="1" x14ac:dyDescent="0.25">
      <c r="A921" s="26"/>
      <c r="C921" s="26"/>
      <c r="D921" s="26"/>
      <c r="E921" s="26"/>
      <c r="F921" s="26"/>
      <c r="G921" s="26"/>
      <c r="I921" s="68"/>
      <c r="J921" s="26"/>
      <c r="K921" s="26"/>
    </row>
    <row r="922" spans="1:11" ht="13.5" customHeight="1" x14ac:dyDescent="0.25">
      <c r="A922" s="26"/>
      <c r="C922" s="26"/>
      <c r="D922" s="26"/>
      <c r="E922" s="26"/>
      <c r="F922" s="26"/>
      <c r="G922" s="26"/>
      <c r="I922" s="68"/>
      <c r="J922" s="26"/>
      <c r="K922" s="26"/>
    </row>
    <row r="923" spans="1:11" ht="13.5" customHeight="1" x14ac:dyDescent="0.25">
      <c r="A923" s="26"/>
      <c r="C923" s="26"/>
      <c r="D923" s="26"/>
      <c r="E923" s="26"/>
      <c r="F923" s="26"/>
      <c r="G923" s="26"/>
      <c r="I923" s="68"/>
      <c r="J923" s="26"/>
      <c r="K923" s="26"/>
    </row>
    <row r="924" spans="1:11" ht="13.5" customHeight="1" x14ac:dyDescent="0.25">
      <c r="A924" s="26"/>
      <c r="C924" s="26"/>
      <c r="D924" s="26"/>
      <c r="E924" s="26"/>
      <c r="F924" s="26"/>
      <c r="G924" s="26"/>
      <c r="I924" s="68"/>
      <c r="J924" s="26"/>
      <c r="K924" s="26"/>
    </row>
    <row r="925" spans="1:11" ht="13.5" customHeight="1" x14ac:dyDescent="0.25">
      <c r="A925" s="26"/>
      <c r="C925" s="26"/>
      <c r="D925" s="26"/>
      <c r="E925" s="26"/>
      <c r="F925" s="26"/>
      <c r="G925" s="26"/>
      <c r="I925" s="68"/>
      <c r="J925" s="26"/>
      <c r="K925" s="26"/>
    </row>
    <row r="926" spans="1:11" ht="13.5" customHeight="1" x14ac:dyDescent="0.25">
      <c r="A926" s="26"/>
      <c r="C926" s="26"/>
      <c r="D926" s="26"/>
      <c r="E926" s="26"/>
      <c r="F926" s="26"/>
      <c r="G926" s="26"/>
      <c r="I926" s="68"/>
      <c r="J926" s="26"/>
      <c r="K926" s="26"/>
    </row>
    <row r="927" spans="1:11" ht="13.5" customHeight="1" x14ac:dyDescent="0.25">
      <c r="A927" s="26"/>
      <c r="C927" s="26"/>
      <c r="D927" s="26"/>
      <c r="E927" s="26"/>
      <c r="F927" s="26"/>
      <c r="G927" s="26"/>
      <c r="I927" s="68"/>
      <c r="J927" s="26"/>
      <c r="K927" s="26"/>
    </row>
    <row r="928" spans="1:11" ht="13.5" customHeight="1" x14ac:dyDescent="0.25">
      <c r="A928" s="26"/>
      <c r="C928" s="26"/>
      <c r="D928" s="26"/>
      <c r="E928" s="26"/>
      <c r="F928" s="26"/>
      <c r="G928" s="26"/>
      <c r="I928" s="68"/>
      <c r="J928" s="26"/>
      <c r="K928" s="26"/>
    </row>
    <row r="929" spans="1:11" ht="13.5" customHeight="1" x14ac:dyDescent="0.25">
      <c r="A929" s="26"/>
      <c r="C929" s="26"/>
      <c r="D929" s="26"/>
      <c r="E929" s="26"/>
      <c r="F929" s="26"/>
      <c r="G929" s="26"/>
      <c r="I929" s="68"/>
      <c r="J929" s="26"/>
      <c r="K929" s="26"/>
    </row>
    <row r="930" spans="1:11" ht="13.5" customHeight="1" x14ac:dyDescent="0.25">
      <c r="A930" s="26"/>
      <c r="C930" s="26"/>
      <c r="D930" s="26"/>
      <c r="E930" s="26"/>
      <c r="F930" s="26"/>
      <c r="G930" s="26"/>
      <c r="I930" s="68"/>
      <c r="J930" s="26"/>
      <c r="K930" s="26"/>
    </row>
    <row r="931" spans="1:11" ht="13.5" customHeight="1" x14ac:dyDescent="0.25">
      <c r="A931" s="26"/>
      <c r="C931" s="26"/>
      <c r="D931" s="26"/>
      <c r="E931" s="26"/>
      <c r="F931" s="26"/>
      <c r="G931" s="26"/>
      <c r="I931" s="68"/>
      <c r="J931" s="26"/>
      <c r="K931" s="26"/>
    </row>
    <row r="932" spans="1:11" ht="13.5" customHeight="1" x14ac:dyDescent="0.25">
      <c r="A932" s="26"/>
      <c r="C932" s="26"/>
      <c r="D932" s="26"/>
      <c r="E932" s="26"/>
      <c r="F932" s="26"/>
      <c r="G932" s="26"/>
      <c r="I932" s="68"/>
      <c r="J932" s="26"/>
      <c r="K932" s="26"/>
    </row>
    <row r="933" spans="1:11" ht="13.5" customHeight="1" x14ac:dyDescent="0.25">
      <c r="A933" s="26"/>
      <c r="C933" s="26"/>
      <c r="D933" s="26"/>
      <c r="E933" s="26"/>
      <c r="F933" s="26"/>
      <c r="G933" s="26"/>
      <c r="I933" s="68"/>
      <c r="J933" s="26"/>
      <c r="K933" s="26"/>
    </row>
    <row r="934" spans="1:11" ht="13.5" customHeight="1" x14ac:dyDescent="0.25">
      <c r="A934" s="26"/>
      <c r="C934" s="26"/>
      <c r="D934" s="26"/>
      <c r="E934" s="26"/>
      <c r="F934" s="26"/>
      <c r="G934" s="26"/>
      <c r="I934" s="68"/>
      <c r="J934" s="26"/>
      <c r="K934" s="26"/>
    </row>
    <row r="935" spans="1:11" ht="13.5" customHeight="1" x14ac:dyDescent="0.25">
      <c r="A935" s="26"/>
      <c r="C935" s="26"/>
      <c r="D935" s="26"/>
      <c r="E935" s="26"/>
      <c r="F935" s="26"/>
      <c r="G935" s="26"/>
      <c r="I935" s="68"/>
      <c r="J935" s="26"/>
      <c r="K935" s="26"/>
    </row>
    <row r="936" spans="1:11" ht="13.5" customHeight="1" x14ac:dyDescent="0.25">
      <c r="A936" s="26"/>
      <c r="C936" s="26"/>
      <c r="D936" s="26"/>
      <c r="E936" s="26"/>
      <c r="F936" s="26"/>
      <c r="G936" s="26"/>
      <c r="I936" s="68"/>
      <c r="J936" s="26"/>
      <c r="K936" s="26"/>
    </row>
    <row r="937" spans="1:11" ht="13.5" customHeight="1" x14ac:dyDescent="0.25">
      <c r="A937" s="26"/>
      <c r="C937" s="26"/>
      <c r="D937" s="26"/>
      <c r="E937" s="26"/>
      <c r="F937" s="26"/>
      <c r="G937" s="26"/>
      <c r="I937" s="68"/>
      <c r="J937" s="26"/>
      <c r="K937" s="26"/>
    </row>
    <row r="938" spans="1:11" ht="13.5" customHeight="1" x14ac:dyDescent="0.25">
      <c r="A938" s="26"/>
      <c r="C938" s="26"/>
      <c r="D938" s="26"/>
      <c r="E938" s="26"/>
      <c r="F938" s="26"/>
      <c r="G938" s="26"/>
      <c r="I938" s="68"/>
      <c r="J938" s="26"/>
      <c r="K938" s="26"/>
    </row>
    <row r="939" spans="1:11" ht="13.5" customHeight="1" x14ac:dyDescent="0.25">
      <c r="A939" s="26"/>
      <c r="C939" s="26"/>
      <c r="D939" s="26"/>
      <c r="E939" s="26"/>
      <c r="F939" s="26"/>
      <c r="G939" s="26"/>
      <c r="I939" s="68"/>
      <c r="J939" s="26"/>
      <c r="K939" s="26"/>
    </row>
    <row r="940" spans="1:11" ht="13.5" customHeight="1" x14ac:dyDescent="0.25">
      <c r="A940" s="26"/>
      <c r="C940" s="26"/>
      <c r="D940" s="26"/>
      <c r="E940" s="26"/>
      <c r="F940" s="26"/>
      <c r="G940" s="26"/>
      <c r="I940" s="68"/>
      <c r="J940" s="26"/>
      <c r="K940" s="26"/>
    </row>
    <row r="941" spans="1:11" ht="13.5" customHeight="1" x14ac:dyDescent="0.25">
      <c r="A941" s="26"/>
      <c r="C941" s="26"/>
      <c r="D941" s="26"/>
      <c r="E941" s="26"/>
      <c r="F941" s="26"/>
      <c r="G941" s="26"/>
      <c r="I941" s="68"/>
      <c r="J941" s="26"/>
      <c r="K941" s="26"/>
    </row>
    <row r="942" spans="1:11" ht="13.5" customHeight="1" x14ac:dyDescent="0.25">
      <c r="A942" s="26"/>
      <c r="C942" s="26"/>
      <c r="D942" s="26"/>
      <c r="E942" s="26"/>
      <c r="F942" s="26"/>
      <c r="G942" s="26"/>
      <c r="I942" s="68"/>
      <c r="J942" s="26"/>
      <c r="K942" s="26"/>
    </row>
    <row r="943" spans="1:11" ht="13.5" customHeight="1" x14ac:dyDescent="0.25">
      <c r="A943" s="26"/>
      <c r="C943" s="26"/>
      <c r="D943" s="26"/>
      <c r="E943" s="26"/>
      <c r="F943" s="26"/>
      <c r="G943" s="26"/>
      <c r="I943" s="68"/>
      <c r="J943" s="26"/>
      <c r="K943" s="26"/>
    </row>
    <row r="944" spans="1:11" ht="13.5" customHeight="1" x14ac:dyDescent="0.25">
      <c r="A944" s="26"/>
      <c r="C944" s="26"/>
      <c r="D944" s="26"/>
      <c r="E944" s="26"/>
      <c r="F944" s="26"/>
      <c r="G944" s="26"/>
      <c r="I944" s="68"/>
      <c r="J944" s="26"/>
      <c r="K944" s="26"/>
    </row>
    <row r="945" spans="1:11" ht="13.5" customHeight="1" x14ac:dyDescent="0.25">
      <c r="A945" s="26"/>
      <c r="C945" s="26"/>
      <c r="D945" s="26"/>
      <c r="E945" s="26"/>
      <c r="F945" s="26"/>
      <c r="G945" s="26"/>
      <c r="I945" s="68"/>
      <c r="J945" s="26"/>
      <c r="K945" s="26"/>
    </row>
    <row r="946" spans="1:11" ht="13.5" customHeight="1" x14ac:dyDescent="0.25">
      <c r="A946" s="26"/>
      <c r="C946" s="26"/>
      <c r="D946" s="26"/>
      <c r="E946" s="26"/>
      <c r="F946" s="26"/>
      <c r="G946" s="26"/>
      <c r="I946" s="68"/>
      <c r="J946" s="26"/>
      <c r="K946" s="26"/>
    </row>
    <row r="947" spans="1:11" ht="13.5" customHeight="1" x14ac:dyDescent="0.25">
      <c r="A947" s="26"/>
      <c r="C947" s="26"/>
      <c r="D947" s="26"/>
      <c r="E947" s="26"/>
      <c r="F947" s="26"/>
      <c r="G947" s="26"/>
      <c r="I947" s="68"/>
      <c r="J947" s="26"/>
      <c r="K947" s="26"/>
    </row>
    <row r="948" spans="1:11" ht="13.5" customHeight="1" x14ac:dyDescent="0.25">
      <c r="A948" s="26"/>
      <c r="C948" s="26"/>
      <c r="D948" s="26"/>
      <c r="E948" s="26"/>
      <c r="F948" s="26"/>
      <c r="G948" s="26"/>
      <c r="I948" s="68"/>
      <c r="J948" s="26"/>
      <c r="K948" s="26"/>
    </row>
    <row r="949" spans="1:11" ht="13.5" customHeight="1" x14ac:dyDescent="0.25">
      <c r="A949" s="26"/>
      <c r="C949" s="26"/>
      <c r="D949" s="26"/>
      <c r="E949" s="26"/>
      <c r="F949" s="26"/>
      <c r="G949" s="26"/>
      <c r="I949" s="68"/>
      <c r="J949" s="26"/>
      <c r="K949" s="26"/>
    </row>
    <row r="950" spans="1:11" ht="13.5" customHeight="1" x14ac:dyDescent="0.25">
      <c r="A950" s="26"/>
      <c r="C950" s="26"/>
      <c r="D950" s="26"/>
      <c r="E950" s="26"/>
      <c r="F950" s="26"/>
      <c r="G950" s="26"/>
      <c r="I950" s="68"/>
      <c r="J950" s="26"/>
      <c r="K950" s="26"/>
    </row>
    <row r="951" spans="1:11" ht="13.5" customHeight="1" x14ac:dyDescent="0.25">
      <c r="A951" s="26"/>
      <c r="C951" s="26"/>
      <c r="D951" s="26"/>
      <c r="E951" s="26"/>
      <c r="F951" s="26"/>
      <c r="G951" s="26"/>
      <c r="I951" s="68"/>
      <c r="J951" s="26"/>
      <c r="K951" s="26"/>
    </row>
    <row r="952" spans="1:11" ht="13.5" customHeight="1" x14ac:dyDescent="0.25">
      <c r="A952" s="26"/>
      <c r="C952" s="26"/>
      <c r="D952" s="26"/>
      <c r="E952" s="26"/>
      <c r="F952" s="26"/>
      <c r="G952" s="26"/>
      <c r="I952" s="68"/>
      <c r="J952" s="26"/>
      <c r="K952" s="26"/>
    </row>
    <row r="953" spans="1:11" ht="13.5" customHeight="1" x14ac:dyDescent="0.25">
      <c r="A953" s="26"/>
      <c r="C953" s="26"/>
      <c r="D953" s="26"/>
      <c r="E953" s="26"/>
      <c r="F953" s="26"/>
      <c r="G953" s="26"/>
      <c r="I953" s="68"/>
      <c r="J953" s="26"/>
      <c r="K953" s="26"/>
    </row>
    <row r="954" spans="1:11" ht="13.5" customHeight="1" x14ac:dyDescent="0.25">
      <c r="A954" s="26"/>
      <c r="C954" s="26"/>
      <c r="D954" s="26"/>
      <c r="E954" s="26"/>
      <c r="F954" s="26"/>
      <c r="G954" s="26"/>
      <c r="I954" s="68"/>
      <c r="J954" s="26"/>
      <c r="K954" s="26"/>
    </row>
    <row r="955" spans="1:11" ht="13.5" customHeight="1" x14ac:dyDescent="0.25">
      <c r="A955" s="26"/>
      <c r="C955" s="26"/>
      <c r="D955" s="26"/>
      <c r="E955" s="26"/>
      <c r="F955" s="26"/>
      <c r="G955" s="26"/>
      <c r="I955" s="68"/>
      <c r="J955" s="26"/>
      <c r="K955" s="26"/>
    </row>
    <row r="956" spans="1:11" ht="13.5" customHeight="1" x14ac:dyDescent="0.25">
      <c r="A956" s="26"/>
      <c r="C956" s="26"/>
      <c r="D956" s="26"/>
      <c r="E956" s="26"/>
      <c r="F956" s="26"/>
      <c r="G956" s="26"/>
      <c r="I956" s="68"/>
      <c r="J956" s="26"/>
      <c r="K956" s="26"/>
    </row>
    <row r="957" spans="1:11" ht="13.5" customHeight="1" x14ac:dyDescent="0.25">
      <c r="A957" s="26"/>
      <c r="C957" s="26"/>
      <c r="D957" s="26"/>
      <c r="E957" s="26"/>
      <c r="F957" s="26"/>
      <c r="G957" s="26"/>
      <c r="I957" s="68"/>
      <c r="J957" s="26"/>
      <c r="K957" s="26"/>
    </row>
    <row r="958" spans="1:11" ht="13.5" customHeight="1" x14ac:dyDescent="0.25">
      <c r="A958" s="26"/>
      <c r="C958" s="26"/>
      <c r="D958" s="26"/>
      <c r="E958" s="26"/>
      <c r="F958" s="26"/>
      <c r="G958" s="26"/>
      <c r="I958" s="68"/>
      <c r="J958" s="26"/>
      <c r="K958" s="26"/>
    </row>
    <row r="959" spans="1:11" ht="13.5" customHeight="1" x14ac:dyDescent="0.25">
      <c r="A959" s="26"/>
      <c r="C959" s="26"/>
      <c r="D959" s="26"/>
      <c r="E959" s="26"/>
      <c r="F959" s="26"/>
      <c r="G959" s="26"/>
      <c r="I959" s="68"/>
      <c r="J959" s="26"/>
      <c r="K959" s="26"/>
    </row>
    <row r="960" spans="1:11" ht="13.5" customHeight="1" x14ac:dyDescent="0.25">
      <c r="A960" s="26"/>
      <c r="C960" s="26"/>
      <c r="D960" s="26"/>
      <c r="E960" s="26"/>
      <c r="F960" s="26"/>
      <c r="G960" s="26"/>
      <c r="I960" s="68"/>
      <c r="J960" s="26"/>
      <c r="K960" s="26"/>
    </row>
    <row r="961" spans="1:11" ht="13.5" customHeight="1" x14ac:dyDescent="0.25">
      <c r="A961" s="26"/>
      <c r="C961" s="26"/>
      <c r="D961" s="26"/>
      <c r="E961" s="26"/>
      <c r="F961" s="26"/>
      <c r="G961" s="26"/>
      <c r="I961" s="68"/>
      <c r="J961" s="26"/>
      <c r="K961" s="26"/>
    </row>
    <row r="962" spans="1:11" ht="13.5" customHeight="1" x14ac:dyDescent="0.25">
      <c r="A962" s="26"/>
      <c r="C962" s="26"/>
      <c r="D962" s="26"/>
      <c r="E962" s="26"/>
      <c r="F962" s="26"/>
      <c r="G962" s="26"/>
      <c r="I962" s="68"/>
      <c r="J962" s="26"/>
      <c r="K962" s="26"/>
    </row>
    <row r="963" spans="1:11" ht="13.5" customHeight="1" x14ac:dyDescent="0.25">
      <c r="A963" s="26"/>
      <c r="C963" s="26"/>
      <c r="D963" s="26"/>
      <c r="E963" s="26"/>
      <c r="F963" s="26"/>
      <c r="G963" s="26"/>
      <c r="I963" s="68"/>
      <c r="J963" s="26"/>
      <c r="K963" s="26"/>
    </row>
    <row r="964" spans="1:11" ht="13.5" customHeight="1" x14ac:dyDescent="0.25">
      <c r="A964" s="26"/>
      <c r="C964" s="26"/>
      <c r="D964" s="26"/>
      <c r="E964" s="26"/>
      <c r="F964" s="26"/>
      <c r="G964" s="26"/>
      <c r="I964" s="68"/>
      <c r="J964" s="26"/>
      <c r="K964" s="26"/>
    </row>
    <row r="965" spans="1:11" ht="13.5" customHeight="1" x14ac:dyDescent="0.25">
      <c r="A965" s="26"/>
      <c r="C965" s="26"/>
      <c r="D965" s="26"/>
      <c r="E965" s="26"/>
      <c r="F965" s="26"/>
      <c r="G965" s="26"/>
      <c r="I965" s="68"/>
      <c r="J965" s="26"/>
      <c r="K965" s="26"/>
    </row>
    <row r="966" spans="1:11" ht="13.5" customHeight="1" x14ac:dyDescent="0.25">
      <c r="A966" s="26"/>
      <c r="C966" s="26"/>
      <c r="D966" s="26"/>
      <c r="E966" s="26"/>
      <c r="F966" s="26"/>
      <c r="G966" s="26"/>
      <c r="I966" s="68"/>
      <c r="J966" s="26"/>
      <c r="K966" s="26"/>
    </row>
    <row r="967" spans="1:11" ht="13.5" customHeight="1" x14ac:dyDescent="0.25">
      <c r="A967" s="26"/>
      <c r="C967" s="26"/>
      <c r="D967" s="26"/>
      <c r="E967" s="26"/>
      <c r="F967" s="26"/>
      <c r="G967" s="26"/>
      <c r="I967" s="68"/>
      <c r="J967" s="26"/>
      <c r="K967" s="26"/>
    </row>
    <row r="968" spans="1:11" ht="13.5" customHeight="1" x14ac:dyDescent="0.25">
      <c r="A968" s="26"/>
      <c r="C968" s="26"/>
      <c r="D968" s="26"/>
      <c r="E968" s="26"/>
      <c r="F968" s="26"/>
      <c r="G968" s="26"/>
      <c r="I968" s="68"/>
      <c r="J968" s="26"/>
      <c r="K968" s="26"/>
    </row>
    <row r="969" spans="1:11" ht="13.5" customHeight="1" x14ac:dyDescent="0.25">
      <c r="A969" s="26"/>
      <c r="C969" s="26"/>
      <c r="D969" s="26"/>
      <c r="E969" s="26"/>
      <c r="F969" s="26"/>
      <c r="G969" s="26"/>
      <c r="I969" s="68"/>
      <c r="J969" s="26"/>
      <c r="K969" s="26"/>
    </row>
    <row r="970" spans="1:11" ht="13.5" customHeight="1" x14ac:dyDescent="0.25">
      <c r="A970" s="26"/>
      <c r="C970" s="26"/>
      <c r="D970" s="26"/>
      <c r="E970" s="26"/>
      <c r="F970" s="26"/>
      <c r="G970" s="26"/>
      <c r="I970" s="68"/>
      <c r="J970" s="26"/>
      <c r="K970" s="26"/>
    </row>
    <row r="971" spans="1:11" ht="13.5" customHeight="1" x14ac:dyDescent="0.25">
      <c r="A971" s="26"/>
      <c r="C971" s="26"/>
      <c r="D971" s="26"/>
      <c r="E971" s="26"/>
      <c r="F971" s="26"/>
      <c r="G971" s="26"/>
      <c r="I971" s="68"/>
      <c r="J971" s="26"/>
      <c r="K971" s="26"/>
    </row>
    <row r="972" spans="1:11" ht="13.5" customHeight="1" x14ac:dyDescent="0.25">
      <c r="A972" s="26"/>
      <c r="C972" s="26"/>
      <c r="D972" s="26"/>
      <c r="E972" s="26"/>
      <c r="F972" s="26"/>
      <c r="G972" s="26"/>
      <c r="I972" s="68"/>
      <c r="J972" s="26"/>
      <c r="K972" s="26"/>
    </row>
    <row r="973" spans="1:11" ht="13.5" customHeight="1" x14ac:dyDescent="0.25">
      <c r="A973" s="26"/>
      <c r="C973" s="26"/>
      <c r="D973" s="26"/>
      <c r="E973" s="26"/>
      <c r="F973" s="26"/>
      <c r="G973" s="26"/>
      <c r="I973" s="68"/>
      <c r="J973" s="26"/>
      <c r="K973" s="26"/>
    </row>
    <row r="974" spans="1:11" ht="13.5" customHeight="1" x14ac:dyDescent="0.25">
      <c r="A974" s="26"/>
      <c r="C974" s="26"/>
      <c r="D974" s="26"/>
      <c r="E974" s="26"/>
      <c r="F974" s="26"/>
      <c r="G974" s="26"/>
      <c r="I974" s="68"/>
      <c r="J974" s="26"/>
      <c r="K974" s="26"/>
    </row>
    <row r="975" spans="1:11" ht="13.5" customHeight="1" x14ac:dyDescent="0.25">
      <c r="A975" s="26"/>
      <c r="C975" s="26"/>
      <c r="D975" s="26"/>
      <c r="E975" s="26"/>
      <c r="F975" s="26"/>
      <c r="G975" s="26"/>
      <c r="I975" s="68"/>
      <c r="J975" s="26"/>
      <c r="K975" s="26"/>
    </row>
    <row r="976" spans="1:11" ht="13.5" customHeight="1" x14ac:dyDescent="0.25">
      <c r="A976" s="26"/>
      <c r="C976" s="26"/>
      <c r="D976" s="26"/>
      <c r="E976" s="26"/>
      <c r="F976" s="26"/>
      <c r="G976" s="26"/>
      <c r="I976" s="68"/>
      <c r="J976" s="26"/>
      <c r="K976" s="26"/>
    </row>
    <row r="977" spans="1:11" ht="13.5" customHeight="1" x14ac:dyDescent="0.25">
      <c r="A977" s="26"/>
      <c r="C977" s="26"/>
      <c r="D977" s="26"/>
      <c r="E977" s="26"/>
      <c r="F977" s="26"/>
      <c r="G977" s="26"/>
      <c r="I977" s="68"/>
      <c r="J977" s="26"/>
      <c r="K977" s="26"/>
    </row>
    <row r="978" spans="1:11" ht="13.5" customHeight="1" x14ac:dyDescent="0.25">
      <c r="A978" s="26"/>
      <c r="C978" s="26"/>
      <c r="D978" s="26"/>
      <c r="E978" s="26"/>
      <c r="F978" s="26"/>
      <c r="G978" s="26"/>
      <c r="I978" s="68"/>
      <c r="J978" s="26"/>
      <c r="K978" s="26"/>
    </row>
    <row r="979" spans="1:11" ht="13.5" customHeight="1" x14ac:dyDescent="0.25">
      <c r="A979" s="26"/>
      <c r="C979" s="26"/>
      <c r="D979" s="26"/>
      <c r="E979" s="26"/>
      <c r="F979" s="26"/>
      <c r="G979" s="26"/>
      <c r="I979" s="68"/>
      <c r="J979" s="26"/>
      <c r="K979" s="26"/>
    </row>
    <row r="980" spans="1:11" ht="13.5" customHeight="1" x14ac:dyDescent="0.25">
      <c r="A980" s="26"/>
      <c r="C980" s="26"/>
      <c r="D980" s="26"/>
      <c r="E980" s="26"/>
      <c r="F980" s="26"/>
      <c r="G980" s="26"/>
      <c r="I980" s="68"/>
      <c r="J980" s="26"/>
      <c r="K980" s="26"/>
    </row>
    <row r="981" spans="1:11" ht="13.5" customHeight="1" x14ac:dyDescent="0.25">
      <c r="A981" s="26"/>
      <c r="C981" s="26"/>
      <c r="D981" s="26"/>
      <c r="E981" s="26"/>
      <c r="F981" s="26"/>
      <c r="G981" s="26"/>
      <c r="I981" s="68"/>
      <c r="J981" s="26"/>
      <c r="K981" s="26"/>
    </row>
    <row r="982" spans="1:11" ht="13.5" customHeight="1" x14ac:dyDescent="0.25">
      <c r="A982" s="26"/>
      <c r="C982" s="26"/>
      <c r="D982" s="26"/>
      <c r="E982" s="26"/>
      <c r="F982" s="26"/>
      <c r="G982" s="26"/>
      <c r="I982" s="68"/>
      <c r="J982" s="26"/>
      <c r="K982" s="26"/>
    </row>
    <row r="983" spans="1:11" ht="13.5" customHeight="1" x14ac:dyDescent="0.25">
      <c r="A983" s="26"/>
      <c r="C983" s="26"/>
      <c r="D983" s="26"/>
      <c r="E983" s="26"/>
      <c r="F983" s="26"/>
      <c r="G983" s="26"/>
      <c r="I983" s="68"/>
      <c r="J983" s="26"/>
      <c r="K983" s="26"/>
    </row>
    <row r="984" spans="1:11" ht="13.5" customHeight="1" x14ac:dyDescent="0.25">
      <c r="A984" s="26"/>
      <c r="C984" s="26"/>
      <c r="D984" s="26"/>
      <c r="E984" s="26"/>
      <c r="F984" s="26"/>
      <c r="G984" s="26"/>
      <c r="I984" s="68"/>
      <c r="J984" s="26"/>
      <c r="K984" s="26"/>
    </row>
    <row r="985" spans="1:11" ht="13.5" customHeight="1" x14ac:dyDescent="0.25">
      <c r="A985" s="26"/>
      <c r="C985" s="26"/>
      <c r="D985" s="26"/>
      <c r="E985" s="26"/>
      <c r="F985" s="26"/>
      <c r="G985" s="26"/>
      <c r="I985" s="68"/>
      <c r="J985" s="26"/>
      <c r="K985" s="26"/>
    </row>
    <row r="986" spans="1:11" ht="13.5" customHeight="1" x14ac:dyDescent="0.25">
      <c r="A986" s="26"/>
      <c r="C986" s="26"/>
      <c r="D986" s="26"/>
      <c r="E986" s="26"/>
      <c r="F986" s="26"/>
      <c r="G986" s="26"/>
      <c r="I986" s="68"/>
      <c r="J986" s="26"/>
      <c r="K986" s="26"/>
    </row>
    <row r="987" spans="1:11" ht="13.5" customHeight="1" x14ac:dyDescent="0.25">
      <c r="A987" s="26"/>
      <c r="C987" s="26"/>
      <c r="D987" s="26"/>
      <c r="E987" s="26"/>
      <c r="F987" s="26"/>
      <c r="G987" s="26"/>
      <c r="I987" s="68"/>
      <c r="J987" s="26"/>
      <c r="K987" s="26"/>
    </row>
    <row r="988" spans="1:11" ht="13.5" customHeight="1" x14ac:dyDescent="0.25">
      <c r="A988" s="26"/>
      <c r="C988" s="26"/>
      <c r="D988" s="26"/>
      <c r="E988" s="26"/>
      <c r="F988" s="26"/>
      <c r="G988" s="26"/>
      <c r="I988" s="68"/>
      <c r="J988" s="26"/>
      <c r="K988" s="26"/>
    </row>
    <row r="989" spans="1:11" ht="13.5" customHeight="1" x14ac:dyDescent="0.25">
      <c r="A989" s="26"/>
      <c r="C989" s="26"/>
      <c r="D989" s="26"/>
      <c r="E989" s="26"/>
      <c r="F989" s="26"/>
      <c r="G989" s="26"/>
      <c r="I989" s="68"/>
      <c r="J989" s="26"/>
      <c r="K989" s="26"/>
    </row>
    <row r="990" spans="1:11" ht="13.5" customHeight="1" x14ac:dyDescent="0.25">
      <c r="A990" s="26"/>
      <c r="C990" s="26"/>
      <c r="D990" s="26"/>
      <c r="E990" s="26"/>
      <c r="F990" s="26"/>
      <c r="G990" s="26"/>
      <c r="I990" s="68"/>
      <c r="J990" s="26"/>
      <c r="K990" s="26"/>
    </row>
    <row r="991" spans="1:11" ht="13.5" customHeight="1" x14ac:dyDescent="0.25">
      <c r="A991" s="26"/>
      <c r="C991" s="26"/>
      <c r="D991" s="26"/>
      <c r="E991" s="26"/>
      <c r="F991" s="26"/>
      <c r="G991" s="26"/>
      <c r="I991" s="68"/>
      <c r="J991" s="26"/>
      <c r="K991" s="26"/>
    </row>
    <row r="992" spans="1:11" ht="13.5" customHeight="1" x14ac:dyDescent="0.25">
      <c r="A992" s="26"/>
      <c r="C992" s="26"/>
      <c r="D992" s="26"/>
      <c r="E992" s="26"/>
      <c r="F992" s="26"/>
      <c r="G992" s="26"/>
      <c r="I992" s="68"/>
      <c r="J992" s="26"/>
      <c r="K992" s="26"/>
    </row>
    <row r="993" spans="1:11" ht="13.5" customHeight="1" x14ac:dyDescent="0.25">
      <c r="A993" s="26"/>
      <c r="C993" s="26"/>
      <c r="D993" s="26"/>
      <c r="E993" s="26"/>
      <c r="F993" s="26"/>
      <c r="G993" s="26"/>
      <c r="I993" s="68"/>
      <c r="J993" s="26"/>
      <c r="K993" s="26"/>
    </row>
    <row r="994" spans="1:11" ht="13.5" customHeight="1" x14ac:dyDescent="0.25">
      <c r="A994" s="26"/>
      <c r="C994" s="26"/>
      <c r="D994" s="26"/>
      <c r="E994" s="26"/>
      <c r="F994" s="26"/>
      <c r="G994" s="26"/>
      <c r="I994" s="68"/>
      <c r="J994" s="26"/>
      <c r="K994" s="26"/>
    </row>
    <row r="995" spans="1:11" ht="13.5" customHeight="1" x14ac:dyDescent="0.25">
      <c r="A995" s="26"/>
      <c r="C995" s="26"/>
      <c r="D995" s="26"/>
      <c r="E995" s="26"/>
      <c r="F995" s="26"/>
      <c r="G995" s="26"/>
      <c r="I995" s="68"/>
      <c r="J995" s="26"/>
      <c r="K995" s="26"/>
    </row>
    <row r="996" spans="1:11" ht="13.5" customHeight="1" x14ac:dyDescent="0.25">
      <c r="A996" s="26"/>
      <c r="C996" s="26"/>
      <c r="D996" s="26"/>
      <c r="E996" s="26"/>
      <c r="F996" s="26"/>
      <c r="G996" s="26"/>
      <c r="I996" s="68"/>
      <c r="J996" s="26"/>
      <c r="K996" s="26"/>
    </row>
    <row r="997" spans="1:11" ht="13.5" customHeight="1" x14ac:dyDescent="0.25">
      <c r="A997" s="26"/>
      <c r="C997" s="26"/>
      <c r="D997" s="26"/>
      <c r="E997" s="26"/>
      <c r="F997" s="26"/>
      <c r="G997" s="26"/>
      <c r="I997" s="68"/>
      <c r="J997" s="26"/>
      <c r="K997" s="26"/>
    </row>
    <row r="998" spans="1:11" ht="13.5" customHeight="1" x14ac:dyDescent="0.25">
      <c r="A998" s="26"/>
      <c r="C998" s="26"/>
      <c r="D998" s="26"/>
      <c r="E998" s="26"/>
      <c r="F998" s="26"/>
      <c r="G998" s="26"/>
      <c r="I998" s="68"/>
      <c r="J998" s="26"/>
      <c r="K998" s="26"/>
    </row>
    <row r="999" spans="1:11" ht="13.5" customHeight="1" x14ac:dyDescent="0.25">
      <c r="A999" s="26"/>
      <c r="C999" s="26"/>
      <c r="D999" s="26"/>
      <c r="E999" s="26"/>
      <c r="F999" s="26"/>
      <c r="G999" s="26"/>
      <c r="I999" s="68"/>
      <c r="J999" s="26"/>
      <c r="K999" s="26"/>
    </row>
    <row r="1000" spans="1:11" ht="13.5" customHeight="1" x14ac:dyDescent="0.25">
      <c r="A1000" s="26"/>
      <c r="C1000" s="26"/>
      <c r="D1000" s="26"/>
      <c r="E1000" s="26"/>
      <c r="F1000" s="26"/>
      <c r="G1000" s="26"/>
      <c r="I1000" s="68"/>
      <c r="J1000" s="26"/>
      <c r="K1000" s="2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zoomScale="115" zoomScaleNormal="115" workbookViewId="0">
      <selection activeCell="J37" sqref="J37:J38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zoomScale="120" zoomScaleNormal="120" workbookViewId="0">
      <selection activeCell="S13" sqref="S13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851B0"/>
  </sheetPr>
  <dimension ref="A1:P1000"/>
  <sheetViews>
    <sheetView zoomScale="70" zoomScaleNormal="70" workbookViewId="0">
      <selection activeCell="G60" sqref="G60"/>
    </sheetView>
  </sheetViews>
  <sheetFormatPr defaultColWidth="12.42578125" defaultRowHeight="15" customHeight="1" x14ac:dyDescent="0.25"/>
  <cols>
    <col min="1" max="9" width="9.42578125" customWidth="1"/>
    <col min="10" max="11" width="13.42578125" customWidth="1"/>
    <col min="12" max="12" width="9.42578125" customWidth="1"/>
    <col min="13" max="13" width="7.42578125" customWidth="1"/>
    <col min="14" max="14" width="7.140625" customWidth="1"/>
    <col min="15" max="15" width="9.42578125" customWidth="1"/>
    <col min="16" max="16" width="18.7109375" bestFit="1" customWidth="1"/>
    <col min="17" max="26" width="9.42578125" customWidth="1"/>
  </cols>
  <sheetData>
    <row r="1" spans="1:16" ht="13.5" customHeight="1" x14ac:dyDescent="0.25">
      <c r="A1" s="81" t="s">
        <v>192</v>
      </c>
      <c r="G1" s="80" t="s">
        <v>6</v>
      </c>
      <c r="H1" s="80" t="s">
        <v>183</v>
      </c>
      <c r="I1" s="80" t="s">
        <v>184</v>
      </c>
      <c r="J1" s="80" t="s">
        <v>193</v>
      </c>
      <c r="K1" s="80" t="s">
        <v>134</v>
      </c>
      <c r="L1" s="68"/>
      <c r="M1" s="80" t="s">
        <v>187</v>
      </c>
      <c r="N1" s="80" t="s">
        <v>188</v>
      </c>
      <c r="O1" s="68"/>
      <c r="P1" s="80" t="s">
        <v>193</v>
      </c>
    </row>
    <row r="2" spans="1:16" ht="13.5" customHeight="1" x14ac:dyDescent="0.25">
      <c r="A2" s="78" t="s">
        <v>189</v>
      </c>
      <c r="F2" s="24">
        <f>G2</f>
        <v>21916</v>
      </c>
      <c r="G2" s="191">
        <v>21916</v>
      </c>
      <c r="H2" s="74">
        <f t="shared" ref="H2:H33" si="0">M2/100</f>
        <v>0.17300000000000001</v>
      </c>
      <c r="I2" s="73">
        <f t="shared" ref="I2:I33" si="1">N2/100</f>
        <v>0.17199999999999999</v>
      </c>
      <c r="J2" s="83">
        <f t="shared" ref="J2:J33" si="2">P2/1000</f>
        <v>0.30099999999999999</v>
      </c>
      <c r="K2" s="82">
        <v>0</v>
      </c>
      <c r="L2" s="68"/>
      <c r="M2" s="232">
        <v>17.3</v>
      </c>
      <c r="N2" s="232">
        <v>17.2</v>
      </c>
      <c r="O2" s="79"/>
      <c r="P2" s="231">
        <v>301</v>
      </c>
    </row>
    <row r="3" spans="1:16" ht="13.5" customHeight="1" x14ac:dyDescent="0.25">
      <c r="A3" s="78" t="s">
        <v>190</v>
      </c>
      <c r="F3" s="24">
        <f t="shared" ref="F3:F58" si="3">G3</f>
        <v>22282</v>
      </c>
      <c r="G3" s="190">
        <v>22282</v>
      </c>
      <c r="H3" s="74">
        <f t="shared" si="0"/>
        <v>0.17199999999999999</v>
      </c>
      <c r="I3" s="73">
        <f t="shared" si="1"/>
        <v>0.17800000000000002</v>
      </c>
      <c r="J3" s="83">
        <f t="shared" si="2"/>
        <v>-3.335</v>
      </c>
      <c r="K3" s="82">
        <v>0</v>
      </c>
      <c r="L3" s="79"/>
      <c r="M3" s="232">
        <v>17.2</v>
      </c>
      <c r="N3" s="232">
        <v>17.8</v>
      </c>
      <c r="O3" s="76"/>
      <c r="P3" s="231">
        <v>-3335</v>
      </c>
    </row>
    <row r="4" spans="1:16" ht="13.5" customHeight="1" x14ac:dyDescent="0.25">
      <c r="A4" s="84"/>
      <c r="F4" s="24">
        <f t="shared" si="3"/>
        <v>22647</v>
      </c>
      <c r="G4" s="191">
        <v>22647</v>
      </c>
      <c r="H4" s="74">
        <f t="shared" si="0"/>
        <v>0.17</v>
      </c>
      <c r="I4" s="73">
        <f t="shared" si="1"/>
        <v>0.182</v>
      </c>
      <c r="J4" s="83">
        <f t="shared" si="2"/>
        <v>-7.1459999999999999</v>
      </c>
      <c r="K4" s="82">
        <v>0</v>
      </c>
      <c r="L4" s="76"/>
      <c r="M4" s="232">
        <v>17</v>
      </c>
      <c r="N4" s="232">
        <v>18.2</v>
      </c>
      <c r="O4" s="76"/>
      <c r="P4" s="231">
        <v>-7146</v>
      </c>
    </row>
    <row r="5" spans="1:16" ht="13.5" customHeight="1" x14ac:dyDescent="0.25">
      <c r="A5" s="85" t="str">
        <f>HYPERLINK("https://www.whitehouse.gov/omb/budget/Historicals","https://obamawhitehouse.archives.gov/omb/budget/Historicals")</f>
        <v>https://obamawhitehouse.archives.gov/omb/budget/Historicals</v>
      </c>
      <c r="F5" s="24">
        <f t="shared" si="3"/>
        <v>23012</v>
      </c>
      <c r="G5" s="190">
        <v>23012</v>
      </c>
      <c r="H5" s="74">
        <f t="shared" si="0"/>
        <v>0.17199999999999999</v>
      </c>
      <c r="I5" s="73">
        <f t="shared" si="1"/>
        <v>0.18</v>
      </c>
      <c r="J5" s="83">
        <f t="shared" si="2"/>
        <v>-4.7560000000000002</v>
      </c>
      <c r="K5" s="82">
        <v>0</v>
      </c>
      <c r="L5" s="76"/>
      <c r="M5" s="232">
        <v>17.2</v>
      </c>
      <c r="N5" s="232">
        <v>18</v>
      </c>
      <c r="O5" s="76"/>
      <c r="P5" s="231">
        <v>-4756</v>
      </c>
    </row>
    <row r="6" spans="1:16" ht="13.5" customHeight="1" x14ac:dyDescent="0.25">
      <c r="A6" s="84" t="s">
        <v>191</v>
      </c>
      <c r="F6" s="24">
        <f t="shared" si="3"/>
        <v>23377</v>
      </c>
      <c r="G6" s="191">
        <v>23377</v>
      </c>
      <c r="H6" s="74">
        <f t="shared" si="0"/>
        <v>0.17</v>
      </c>
      <c r="I6" s="73">
        <f t="shared" si="1"/>
        <v>0.17899999999999999</v>
      </c>
      <c r="J6" s="83">
        <f t="shared" si="2"/>
        <v>-5.915</v>
      </c>
      <c r="K6" s="82">
        <v>0</v>
      </c>
      <c r="L6" s="76"/>
      <c r="M6" s="232">
        <v>17</v>
      </c>
      <c r="N6" s="232">
        <v>17.899999999999999</v>
      </c>
      <c r="O6" s="76"/>
      <c r="P6" s="231">
        <v>-5915</v>
      </c>
    </row>
    <row r="7" spans="1:16" ht="13.5" customHeight="1" x14ac:dyDescent="0.25">
      <c r="A7" s="84"/>
      <c r="F7" s="24">
        <f t="shared" si="3"/>
        <v>23743</v>
      </c>
      <c r="G7" s="190">
        <v>23743</v>
      </c>
      <c r="H7" s="74">
        <f t="shared" si="0"/>
        <v>0.16399999999999998</v>
      </c>
      <c r="I7" s="73">
        <f t="shared" si="1"/>
        <v>0.16600000000000001</v>
      </c>
      <c r="J7" s="83">
        <f t="shared" si="2"/>
        <v>-1.411</v>
      </c>
      <c r="K7" s="82">
        <v>0</v>
      </c>
      <c r="L7" s="76"/>
      <c r="M7" s="232">
        <v>16.399999999999999</v>
      </c>
      <c r="N7" s="232">
        <v>16.600000000000001</v>
      </c>
      <c r="O7" s="76"/>
      <c r="P7" s="231">
        <v>-1411</v>
      </c>
    </row>
    <row r="8" spans="1:16" ht="13.5" customHeight="1" x14ac:dyDescent="0.25">
      <c r="A8" s="86" t="s">
        <v>194</v>
      </c>
      <c r="F8" s="24">
        <f t="shared" si="3"/>
        <v>24108</v>
      </c>
      <c r="G8" s="191">
        <v>24108</v>
      </c>
      <c r="H8" s="74">
        <f t="shared" si="0"/>
        <v>0.16699999999999998</v>
      </c>
      <c r="I8" s="73">
        <f t="shared" si="1"/>
        <v>0.17199999999999999</v>
      </c>
      <c r="J8" s="83">
        <f t="shared" si="2"/>
        <v>-3.698</v>
      </c>
      <c r="K8" s="82">
        <v>0</v>
      </c>
      <c r="L8" s="76"/>
      <c r="M8" s="232">
        <v>16.7</v>
      </c>
      <c r="N8" s="232">
        <v>17.2</v>
      </c>
      <c r="O8" s="76"/>
      <c r="P8" s="231">
        <v>-3698</v>
      </c>
    </row>
    <row r="9" spans="1:16" ht="13.5" customHeight="1" x14ac:dyDescent="0.25">
      <c r="F9" s="24">
        <f t="shared" si="3"/>
        <v>24473</v>
      </c>
      <c r="G9" s="190">
        <v>24473</v>
      </c>
      <c r="H9" s="74">
        <f t="shared" si="0"/>
        <v>0.17800000000000002</v>
      </c>
      <c r="I9" s="73">
        <f t="shared" si="1"/>
        <v>0.188</v>
      </c>
      <c r="J9" s="83">
        <f t="shared" si="2"/>
        <v>-8.6430000000000007</v>
      </c>
      <c r="K9" s="82">
        <v>0</v>
      </c>
      <c r="L9" s="76"/>
      <c r="M9" s="232">
        <v>17.8</v>
      </c>
      <c r="N9" s="232">
        <v>18.8</v>
      </c>
      <c r="O9" s="76"/>
      <c r="P9" s="231">
        <v>-8643</v>
      </c>
    </row>
    <row r="10" spans="1:16" ht="13.5" customHeight="1" x14ac:dyDescent="0.25">
      <c r="A10" s="85" t="str">
        <f>HYPERLINK("https://www.whitehouse.gov/omb/budget/Historicals","https://obamawhitehouse.archives.gov/omb/budget/Historicals")</f>
        <v>https://obamawhitehouse.archives.gov/omb/budget/Historicals</v>
      </c>
      <c r="F10" s="24">
        <f t="shared" si="3"/>
        <v>24838</v>
      </c>
      <c r="G10" s="191">
        <v>24838</v>
      </c>
      <c r="H10" s="74">
        <f t="shared" si="0"/>
        <v>0.17</v>
      </c>
      <c r="I10" s="73">
        <f t="shared" si="1"/>
        <v>0.19800000000000001</v>
      </c>
      <c r="J10" s="83">
        <f t="shared" si="2"/>
        <v>-25.161000000000001</v>
      </c>
      <c r="K10" s="82">
        <v>0</v>
      </c>
      <c r="L10" s="76"/>
      <c r="M10" s="232">
        <v>17</v>
      </c>
      <c r="N10" s="232">
        <v>19.8</v>
      </c>
      <c r="O10" s="76"/>
      <c r="P10" s="231">
        <v>-25161</v>
      </c>
    </row>
    <row r="11" spans="1:16" ht="13.5" customHeight="1" x14ac:dyDescent="0.25">
      <c r="A11" s="84" t="s">
        <v>195</v>
      </c>
      <c r="F11" s="24">
        <f t="shared" si="3"/>
        <v>25204</v>
      </c>
      <c r="G11" s="190">
        <v>25204</v>
      </c>
      <c r="H11" s="74">
        <f t="shared" si="0"/>
        <v>0.19</v>
      </c>
      <c r="I11" s="73">
        <f t="shared" si="1"/>
        <v>0.187</v>
      </c>
      <c r="J11" s="83">
        <f t="shared" si="2"/>
        <v>3.242</v>
      </c>
      <c r="K11" s="82">
        <v>0</v>
      </c>
      <c r="L11" s="76"/>
      <c r="M11" s="232">
        <v>19</v>
      </c>
      <c r="N11" s="232">
        <v>18.7</v>
      </c>
      <c r="O11" s="76"/>
      <c r="P11" s="231">
        <v>3242</v>
      </c>
    </row>
    <row r="12" spans="1:16" ht="13.5" customHeight="1" x14ac:dyDescent="0.25">
      <c r="F12" s="24">
        <f t="shared" si="3"/>
        <v>25569</v>
      </c>
      <c r="G12" s="191">
        <v>25569</v>
      </c>
      <c r="H12" s="74">
        <f t="shared" si="0"/>
        <v>0.184</v>
      </c>
      <c r="I12" s="73">
        <f t="shared" si="1"/>
        <v>0.18600000000000003</v>
      </c>
      <c r="J12" s="83">
        <f t="shared" si="2"/>
        <v>-2.8420000000000001</v>
      </c>
      <c r="K12" s="82">
        <v>0</v>
      </c>
      <c r="L12" s="76"/>
      <c r="M12" s="232">
        <v>18.399999999999999</v>
      </c>
      <c r="N12" s="232">
        <v>18.600000000000001</v>
      </c>
      <c r="O12" s="76"/>
      <c r="P12" s="231">
        <v>-2842</v>
      </c>
    </row>
    <row r="13" spans="1:16" ht="13.5" customHeight="1" x14ac:dyDescent="0.25">
      <c r="F13" s="24">
        <f t="shared" si="3"/>
        <v>25934</v>
      </c>
      <c r="G13" s="190">
        <v>25934</v>
      </c>
      <c r="H13" s="74">
        <f t="shared" si="0"/>
        <v>0.16699999999999998</v>
      </c>
      <c r="I13" s="73">
        <f t="shared" si="1"/>
        <v>0.188</v>
      </c>
      <c r="J13" s="83">
        <f t="shared" si="2"/>
        <v>-23.033000000000001</v>
      </c>
      <c r="K13" s="82">
        <v>0</v>
      </c>
      <c r="L13" s="76"/>
      <c r="M13" s="232">
        <v>16.7</v>
      </c>
      <c r="N13" s="232">
        <v>18.8</v>
      </c>
      <c r="O13" s="76"/>
      <c r="P13" s="231">
        <v>-23033</v>
      </c>
    </row>
    <row r="14" spans="1:16" ht="13.5" customHeight="1" x14ac:dyDescent="0.25">
      <c r="F14" s="24">
        <f t="shared" si="3"/>
        <v>26299</v>
      </c>
      <c r="G14" s="191">
        <v>26299</v>
      </c>
      <c r="H14" s="74">
        <f t="shared" si="0"/>
        <v>0.17</v>
      </c>
      <c r="I14" s="73">
        <f t="shared" si="1"/>
        <v>0.18899999999999997</v>
      </c>
      <c r="J14" s="83">
        <f t="shared" si="2"/>
        <v>-23.373000000000001</v>
      </c>
      <c r="K14" s="82">
        <v>0</v>
      </c>
      <c r="L14" s="76"/>
      <c r="M14" s="232">
        <v>17</v>
      </c>
      <c r="N14" s="232">
        <v>18.899999999999999</v>
      </c>
      <c r="O14" s="76"/>
      <c r="P14" s="231">
        <v>-23373</v>
      </c>
    </row>
    <row r="15" spans="1:16" ht="13.5" customHeight="1" x14ac:dyDescent="0.25">
      <c r="F15" s="24">
        <f t="shared" si="3"/>
        <v>26665</v>
      </c>
      <c r="G15" s="190">
        <v>26665</v>
      </c>
      <c r="H15" s="74">
        <f t="shared" si="0"/>
        <v>0.17</v>
      </c>
      <c r="I15" s="73">
        <f t="shared" si="1"/>
        <v>0.18100000000000002</v>
      </c>
      <c r="J15" s="83">
        <f t="shared" si="2"/>
        <v>-14.907999999999999</v>
      </c>
      <c r="K15" s="82">
        <v>0</v>
      </c>
      <c r="L15" s="76"/>
      <c r="M15" s="232">
        <v>17</v>
      </c>
      <c r="N15" s="232">
        <v>18.100000000000001</v>
      </c>
      <c r="O15" s="76"/>
      <c r="P15" s="231">
        <v>-14908</v>
      </c>
    </row>
    <row r="16" spans="1:16" ht="13.5" customHeight="1" x14ac:dyDescent="0.25">
      <c r="F16" s="24">
        <f t="shared" si="3"/>
        <v>27030</v>
      </c>
      <c r="G16" s="191">
        <v>27030</v>
      </c>
      <c r="H16" s="74">
        <f t="shared" si="0"/>
        <v>0.17699999999999999</v>
      </c>
      <c r="I16" s="73">
        <f t="shared" si="1"/>
        <v>0.18100000000000002</v>
      </c>
      <c r="J16" s="83">
        <f t="shared" si="2"/>
        <v>-6.1349999999999998</v>
      </c>
      <c r="K16" s="82">
        <v>0</v>
      </c>
      <c r="L16" s="76"/>
      <c r="M16" s="232">
        <v>17.7</v>
      </c>
      <c r="N16" s="232">
        <v>18.100000000000001</v>
      </c>
      <c r="O16" s="76"/>
      <c r="P16" s="231">
        <v>-6135</v>
      </c>
    </row>
    <row r="17" spans="6:16" ht="13.5" customHeight="1" x14ac:dyDescent="0.25">
      <c r="F17" s="24">
        <f t="shared" si="3"/>
        <v>27395</v>
      </c>
      <c r="G17" s="190">
        <v>27395</v>
      </c>
      <c r="H17" s="74">
        <f t="shared" si="0"/>
        <v>0.17300000000000001</v>
      </c>
      <c r="I17" s="73">
        <f t="shared" si="1"/>
        <v>0.20600000000000002</v>
      </c>
      <c r="J17" s="83">
        <f t="shared" si="2"/>
        <v>-53.241999999999997</v>
      </c>
      <c r="K17" s="82">
        <v>0</v>
      </c>
      <c r="L17" s="76"/>
      <c r="M17" s="232">
        <v>17.3</v>
      </c>
      <c r="N17" s="232">
        <v>20.6</v>
      </c>
      <c r="O17" s="76"/>
      <c r="P17" s="231">
        <v>-53242</v>
      </c>
    </row>
    <row r="18" spans="6:16" ht="13.5" customHeight="1" x14ac:dyDescent="0.25">
      <c r="F18" s="24">
        <f t="shared" si="3"/>
        <v>27760</v>
      </c>
      <c r="G18" s="191">
        <v>27760</v>
      </c>
      <c r="H18" s="74">
        <f t="shared" si="0"/>
        <v>0.16600000000000001</v>
      </c>
      <c r="I18" s="73">
        <f t="shared" si="1"/>
        <v>0.20800000000000002</v>
      </c>
      <c r="J18" s="83">
        <f t="shared" si="2"/>
        <v>-73.731999999999999</v>
      </c>
      <c r="K18" s="82">
        <v>0</v>
      </c>
      <c r="L18" s="76"/>
      <c r="M18" s="232">
        <v>16.600000000000001</v>
      </c>
      <c r="N18" s="232">
        <v>20.8</v>
      </c>
      <c r="O18" s="76"/>
      <c r="P18" s="231">
        <v>-73732</v>
      </c>
    </row>
    <row r="19" spans="6:16" ht="13.5" customHeight="1" x14ac:dyDescent="0.25">
      <c r="F19" s="24">
        <f t="shared" si="3"/>
        <v>28126</v>
      </c>
      <c r="G19" s="190">
        <v>28126</v>
      </c>
      <c r="H19" s="74">
        <f t="shared" si="0"/>
        <v>0.17199999999999999</v>
      </c>
      <c r="I19" s="73">
        <f t="shared" si="1"/>
        <v>0.20300000000000001</v>
      </c>
      <c r="J19" s="83">
        <f t="shared" si="2"/>
        <v>-14.744</v>
      </c>
      <c r="K19" s="82">
        <v>0</v>
      </c>
      <c r="L19" s="76"/>
      <c r="M19" s="232">
        <v>17.2</v>
      </c>
      <c r="N19" s="232">
        <v>20.3</v>
      </c>
      <c r="O19" s="76"/>
      <c r="P19" s="231">
        <v>-14744</v>
      </c>
    </row>
    <row r="20" spans="6:16" ht="13.5" customHeight="1" x14ac:dyDescent="0.25">
      <c r="F20" s="24">
        <f t="shared" si="3"/>
        <v>28491</v>
      </c>
      <c r="G20" s="191">
        <v>28491</v>
      </c>
      <c r="H20" s="74">
        <f t="shared" si="0"/>
        <v>0.17499999999999999</v>
      </c>
      <c r="I20" s="73">
        <f t="shared" si="1"/>
        <v>0.20199999999999999</v>
      </c>
      <c r="J20" s="83">
        <f t="shared" si="2"/>
        <v>-53.658999999999999</v>
      </c>
      <c r="K20" s="82">
        <v>0</v>
      </c>
      <c r="L20" s="76"/>
      <c r="M20" s="232">
        <v>17.5</v>
      </c>
      <c r="N20" s="232">
        <v>20.2</v>
      </c>
      <c r="O20" s="76"/>
      <c r="P20" s="231">
        <v>-53659</v>
      </c>
    </row>
    <row r="21" spans="6:16" ht="13.5" customHeight="1" x14ac:dyDescent="0.25">
      <c r="F21" s="24">
        <f t="shared" si="3"/>
        <v>28856</v>
      </c>
      <c r="G21" s="190">
        <v>28856</v>
      </c>
      <c r="H21" s="74">
        <f t="shared" si="0"/>
        <v>0.17499999999999999</v>
      </c>
      <c r="I21" s="73">
        <f t="shared" si="1"/>
        <v>0.20100000000000001</v>
      </c>
      <c r="J21" s="83">
        <f t="shared" si="2"/>
        <v>-59.185000000000002</v>
      </c>
      <c r="K21" s="82">
        <v>0</v>
      </c>
      <c r="L21" s="76"/>
      <c r="M21" s="232">
        <v>17.5</v>
      </c>
      <c r="N21" s="232">
        <v>20.100000000000001</v>
      </c>
      <c r="O21" s="76"/>
      <c r="P21" s="231">
        <v>-59185</v>
      </c>
    </row>
    <row r="22" spans="6:16" ht="13.5" customHeight="1" x14ac:dyDescent="0.25">
      <c r="F22" s="24">
        <f t="shared" si="3"/>
        <v>29221</v>
      </c>
      <c r="G22" s="191">
        <v>29221</v>
      </c>
      <c r="H22" s="74">
        <f t="shared" si="0"/>
        <v>0.18</v>
      </c>
      <c r="I22" s="73">
        <f t="shared" si="1"/>
        <v>0.19600000000000001</v>
      </c>
      <c r="J22" s="83">
        <f t="shared" si="2"/>
        <v>-40.725999999999999</v>
      </c>
      <c r="K22" s="82">
        <v>0</v>
      </c>
      <c r="L22" s="76"/>
      <c r="M22" s="232">
        <v>18</v>
      </c>
      <c r="N22" s="232">
        <v>19.600000000000001</v>
      </c>
      <c r="O22" s="76"/>
      <c r="P22" s="231">
        <v>-40726</v>
      </c>
    </row>
    <row r="23" spans="6:16" ht="13.5" customHeight="1" x14ac:dyDescent="0.25">
      <c r="F23" s="24">
        <f t="shared" si="3"/>
        <v>29587</v>
      </c>
      <c r="G23" s="190">
        <v>29587</v>
      </c>
      <c r="H23" s="74">
        <f t="shared" si="0"/>
        <v>0.185</v>
      </c>
      <c r="I23" s="73">
        <f t="shared" si="1"/>
        <v>0.21100000000000002</v>
      </c>
      <c r="J23" s="83">
        <f t="shared" si="2"/>
        <v>-73.83</v>
      </c>
      <c r="K23" s="82">
        <v>0</v>
      </c>
      <c r="L23" s="76"/>
      <c r="M23" s="232">
        <v>18.5</v>
      </c>
      <c r="N23" s="232">
        <v>21.1</v>
      </c>
      <c r="O23" s="76"/>
      <c r="P23" s="231">
        <v>-73830</v>
      </c>
    </row>
    <row r="24" spans="6:16" ht="13.5" customHeight="1" x14ac:dyDescent="0.25">
      <c r="F24" s="24">
        <f t="shared" si="3"/>
        <v>29952</v>
      </c>
      <c r="G24" s="191">
        <v>29952</v>
      </c>
      <c r="H24" s="74">
        <f t="shared" si="0"/>
        <v>0.191</v>
      </c>
      <c r="I24" s="73">
        <f t="shared" si="1"/>
        <v>0.21600000000000003</v>
      </c>
      <c r="J24" s="83">
        <f t="shared" si="2"/>
        <v>-78.968000000000004</v>
      </c>
      <c r="K24" s="82">
        <v>0</v>
      </c>
      <c r="L24" s="76"/>
      <c r="M24" s="232">
        <v>19.100000000000001</v>
      </c>
      <c r="N24" s="232">
        <v>21.6</v>
      </c>
      <c r="O24" s="76"/>
      <c r="P24" s="231">
        <v>-78968</v>
      </c>
    </row>
    <row r="25" spans="6:16" ht="13.5" customHeight="1" x14ac:dyDescent="0.25">
      <c r="F25" s="24">
        <f t="shared" si="3"/>
        <v>30317</v>
      </c>
      <c r="G25" s="190">
        <v>30317</v>
      </c>
      <c r="H25" s="74">
        <f t="shared" si="0"/>
        <v>0.18600000000000003</v>
      </c>
      <c r="I25" s="73">
        <f t="shared" si="1"/>
        <v>0.22500000000000001</v>
      </c>
      <c r="J25" s="83">
        <f t="shared" si="2"/>
        <v>-127.977</v>
      </c>
      <c r="K25" s="82">
        <v>0</v>
      </c>
      <c r="L25" s="76"/>
      <c r="M25" s="232">
        <v>18.600000000000001</v>
      </c>
      <c r="N25" s="232">
        <v>22.5</v>
      </c>
      <c r="O25" s="76"/>
      <c r="P25" s="231">
        <v>-127977</v>
      </c>
    </row>
    <row r="26" spans="6:16" ht="13.5" customHeight="1" x14ac:dyDescent="0.25">
      <c r="F26" s="24">
        <f t="shared" si="3"/>
        <v>30682</v>
      </c>
      <c r="G26" s="191">
        <v>30682</v>
      </c>
      <c r="H26" s="74">
        <f t="shared" si="0"/>
        <v>0.17</v>
      </c>
      <c r="I26" s="73">
        <f t="shared" si="1"/>
        <v>0.22800000000000001</v>
      </c>
      <c r="J26" s="83">
        <f t="shared" si="2"/>
        <v>-207.80199999999999</v>
      </c>
      <c r="K26" s="82">
        <v>0</v>
      </c>
      <c r="L26" s="76"/>
      <c r="M26" s="232">
        <v>17</v>
      </c>
      <c r="N26" s="232">
        <v>22.8</v>
      </c>
      <c r="O26" s="76"/>
      <c r="P26" s="231">
        <v>-207802</v>
      </c>
    </row>
    <row r="27" spans="6:16" ht="13.5" customHeight="1" x14ac:dyDescent="0.25">
      <c r="F27" s="24">
        <f t="shared" si="3"/>
        <v>31048</v>
      </c>
      <c r="G27" s="190">
        <v>31048</v>
      </c>
      <c r="H27" s="74">
        <f t="shared" si="0"/>
        <v>0.16899999999999998</v>
      </c>
      <c r="I27" s="73">
        <f t="shared" si="1"/>
        <v>0.215</v>
      </c>
      <c r="J27" s="83">
        <f t="shared" si="2"/>
        <v>-185.36699999999999</v>
      </c>
      <c r="K27" s="82">
        <v>0</v>
      </c>
      <c r="L27" s="76"/>
      <c r="M27" s="232">
        <v>16.899999999999999</v>
      </c>
      <c r="N27" s="232">
        <v>21.5</v>
      </c>
      <c r="O27" s="76"/>
      <c r="P27" s="231">
        <v>-185367</v>
      </c>
    </row>
    <row r="28" spans="6:16" ht="13.5" customHeight="1" x14ac:dyDescent="0.25">
      <c r="F28" s="24">
        <f t="shared" si="3"/>
        <v>31413</v>
      </c>
      <c r="G28" s="191">
        <v>31413</v>
      </c>
      <c r="H28" s="74">
        <f t="shared" si="0"/>
        <v>0.17199999999999999</v>
      </c>
      <c r="I28" s="73">
        <f t="shared" si="1"/>
        <v>0.222</v>
      </c>
      <c r="J28" s="83">
        <f t="shared" si="2"/>
        <v>-212.30799999999999</v>
      </c>
      <c r="K28" s="82">
        <v>0</v>
      </c>
      <c r="L28" s="76"/>
      <c r="M28" s="232">
        <v>17.2</v>
      </c>
      <c r="N28" s="232">
        <v>22.2</v>
      </c>
      <c r="O28" s="76"/>
      <c r="P28" s="231">
        <v>-212308</v>
      </c>
    </row>
    <row r="29" spans="6:16" ht="13.5" customHeight="1" x14ac:dyDescent="0.25">
      <c r="F29" s="24">
        <f t="shared" si="3"/>
        <v>31778</v>
      </c>
      <c r="G29" s="190">
        <v>31778</v>
      </c>
      <c r="H29" s="74">
        <f t="shared" si="0"/>
        <v>0.17</v>
      </c>
      <c r="I29" s="73">
        <f t="shared" si="1"/>
        <v>0.218</v>
      </c>
      <c r="J29" s="83">
        <f t="shared" si="2"/>
        <v>-221.227</v>
      </c>
      <c r="K29" s="82">
        <v>0</v>
      </c>
      <c r="L29" s="76"/>
      <c r="M29" s="232">
        <v>17</v>
      </c>
      <c r="N29" s="232">
        <v>21.8</v>
      </c>
      <c r="O29" s="76"/>
      <c r="P29" s="231">
        <v>-221227</v>
      </c>
    </row>
    <row r="30" spans="6:16" ht="13.5" customHeight="1" x14ac:dyDescent="0.25">
      <c r="F30" s="24">
        <f t="shared" si="3"/>
        <v>32143</v>
      </c>
      <c r="G30" s="191">
        <v>32143</v>
      </c>
      <c r="H30" s="74">
        <f t="shared" si="0"/>
        <v>0.17899999999999999</v>
      </c>
      <c r="I30" s="73">
        <f t="shared" si="1"/>
        <v>0.21</v>
      </c>
      <c r="J30" s="83">
        <f t="shared" si="2"/>
        <v>-149.72999999999999</v>
      </c>
      <c r="K30" s="82">
        <v>0</v>
      </c>
      <c r="L30" s="76"/>
      <c r="M30" s="232">
        <v>17.899999999999999</v>
      </c>
      <c r="N30" s="232">
        <v>21</v>
      </c>
      <c r="O30" s="76"/>
      <c r="P30" s="231">
        <v>-149730</v>
      </c>
    </row>
    <row r="31" spans="6:16" ht="13.5" customHeight="1" x14ac:dyDescent="0.25">
      <c r="F31" s="24">
        <f t="shared" si="3"/>
        <v>32509</v>
      </c>
      <c r="G31" s="190">
        <v>32509</v>
      </c>
      <c r="H31" s="74">
        <f t="shared" si="0"/>
        <v>0.17600000000000002</v>
      </c>
      <c r="I31" s="73">
        <f t="shared" si="1"/>
        <v>0.20600000000000002</v>
      </c>
      <c r="J31" s="83">
        <f t="shared" si="2"/>
        <v>-155.178</v>
      </c>
      <c r="K31" s="82">
        <v>0</v>
      </c>
      <c r="L31" s="76"/>
      <c r="M31" s="232">
        <v>17.600000000000001</v>
      </c>
      <c r="N31" s="232">
        <v>20.6</v>
      </c>
      <c r="O31" s="76"/>
      <c r="P31" s="231">
        <v>-155178</v>
      </c>
    </row>
    <row r="32" spans="6:16" ht="13.5" customHeight="1" x14ac:dyDescent="0.25">
      <c r="F32" s="24">
        <f t="shared" si="3"/>
        <v>32874</v>
      </c>
      <c r="G32" s="191">
        <v>32874</v>
      </c>
      <c r="H32" s="74">
        <f t="shared" si="0"/>
        <v>0.17800000000000002</v>
      </c>
      <c r="I32" s="73">
        <f t="shared" si="1"/>
        <v>0.20499999999999999</v>
      </c>
      <c r="J32" s="83">
        <f t="shared" si="2"/>
        <v>-152.63900000000001</v>
      </c>
      <c r="K32" s="82">
        <v>0</v>
      </c>
      <c r="L32" s="76"/>
      <c r="M32" s="232">
        <v>17.8</v>
      </c>
      <c r="N32" s="232">
        <v>20.5</v>
      </c>
      <c r="O32" s="76"/>
      <c r="P32" s="231">
        <v>-152639</v>
      </c>
    </row>
    <row r="33" spans="6:16" ht="13.5" customHeight="1" x14ac:dyDescent="0.25">
      <c r="F33" s="24">
        <f t="shared" si="3"/>
        <v>33239</v>
      </c>
      <c r="G33" s="190">
        <v>33239</v>
      </c>
      <c r="H33" s="74">
        <f t="shared" si="0"/>
        <v>0.17399999999999999</v>
      </c>
      <c r="I33" s="73">
        <f t="shared" si="1"/>
        <v>0.21199999999999999</v>
      </c>
      <c r="J33" s="83">
        <f t="shared" si="2"/>
        <v>-221.036</v>
      </c>
      <c r="K33" s="82">
        <v>0</v>
      </c>
      <c r="L33" s="76"/>
      <c r="M33" s="232">
        <v>17.399999999999999</v>
      </c>
      <c r="N33" s="232">
        <v>21.2</v>
      </c>
      <c r="O33" s="76"/>
      <c r="P33" s="231">
        <v>-221036</v>
      </c>
    </row>
    <row r="34" spans="6:16" ht="13.5" customHeight="1" x14ac:dyDescent="0.25">
      <c r="F34" s="24">
        <f t="shared" si="3"/>
        <v>33604</v>
      </c>
      <c r="G34" s="191">
        <v>33604</v>
      </c>
      <c r="H34" s="74">
        <f t="shared" ref="H34:H58" si="4">M34/100</f>
        <v>0.17300000000000001</v>
      </c>
      <c r="I34" s="73">
        <f t="shared" ref="I34:I58" si="5">N34/100</f>
        <v>0.217</v>
      </c>
      <c r="J34" s="83">
        <f t="shared" ref="J34:J58" si="6">P34/1000</f>
        <v>-269.238</v>
      </c>
      <c r="K34" s="82">
        <v>0</v>
      </c>
      <c r="L34" s="76"/>
      <c r="M34" s="232">
        <v>17.3</v>
      </c>
      <c r="N34" s="232">
        <v>21.7</v>
      </c>
      <c r="O34" s="76"/>
      <c r="P34" s="231">
        <v>-269238</v>
      </c>
    </row>
    <row r="35" spans="6:16" ht="13.5" customHeight="1" x14ac:dyDescent="0.25">
      <c r="F35" s="24">
        <f t="shared" si="3"/>
        <v>33970</v>
      </c>
      <c r="G35" s="190">
        <v>33970</v>
      </c>
      <c r="H35" s="74">
        <f t="shared" si="4"/>
        <v>0.17</v>
      </c>
      <c r="I35" s="73">
        <f t="shared" si="5"/>
        <v>0.215</v>
      </c>
      <c r="J35" s="83">
        <f t="shared" si="6"/>
        <v>-290.32100000000003</v>
      </c>
      <c r="K35" s="82">
        <v>0</v>
      </c>
      <c r="L35" s="76"/>
      <c r="M35" s="232">
        <v>17</v>
      </c>
      <c r="N35" s="232">
        <v>21.5</v>
      </c>
      <c r="O35" s="76"/>
      <c r="P35" s="231">
        <v>-290321</v>
      </c>
    </row>
    <row r="36" spans="6:16" ht="13.5" customHeight="1" x14ac:dyDescent="0.25">
      <c r="F36" s="24">
        <f t="shared" si="3"/>
        <v>34335</v>
      </c>
      <c r="G36" s="191">
        <v>34335</v>
      </c>
      <c r="H36" s="74">
        <f t="shared" si="4"/>
        <v>0.17</v>
      </c>
      <c r="I36" s="73">
        <f t="shared" si="5"/>
        <v>0.20699999999999999</v>
      </c>
      <c r="J36" s="83">
        <f t="shared" si="6"/>
        <v>-255.05099999999999</v>
      </c>
      <c r="K36" s="82">
        <v>0</v>
      </c>
      <c r="L36" s="76"/>
      <c r="M36" s="232">
        <v>17</v>
      </c>
      <c r="N36" s="232">
        <v>20.7</v>
      </c>
      <c r="O36" s="76"/>
      <c r="P36" s="231">
        <v>-255051</v>
      </c>
    </row>
    <row r="37" spans="6:16" ht="13.5" customHeight="1" x14ac:dyDescent="0.25">
      <c r="F37" s="24">
        <f t="shared" si="3"/>
        <v>34700</v>
      </c>
      <c r="G37" s="190">
        <v>34700</v>
      </c>
      <c r="H37" s="74">
        <f t="shared" si="4"/>
        <v>0.17499999999999999</v>
      </c>
      <c r="I37" s="73">
        <f t="shared" si="5"/>
        <v>0.20300000000000001</v>
      </c>
      <c r="J37" s="83">
        <f t="shared" si="6"/>
        <v>-203.18600000000001</v>
      </c>
      <c r="K37" s="82">
        <v>0</v>
      </c>
      <c r="L37" s="76"/>
      <c r="M37" s="232">
        <v>17.5</v>
      </c>
      <c r="N37" s="232">
        <v>20.3</v>
      </c>
      <c r="O37" s="76"/>
      <c r="P37" s="231">
        <v>-203186</v>
      </c>
    </row>
    <row r="38" spans="6:16" ht="13.5" customHeight="1" x14ac:dyDescent="0.25">
      <c r="F38" s="24">
        <f t="shared" si="3"/>
        <v>35065</v>
      </c>
      <c r="G38" s="191">
        <v>35065</v>
      </c>
      <c r="H38" s="74">
        <f t="shared" si="4"/>
        <v>0.17800000000000002</v>
      </c>
      <c r="I38" s="73">
        <f t="shared" si="5"/>
        <v>0.2</v>
      </c>
      <c r="J38" s="83">
        <f t="shared" si="6"/>
        <v>-163.952</v>
      </c>
      <c r="K38" s="82">
        <v>0</v>
      </c>
      <c r="L38" s="76"/>
      <c r="M38" s="232">
        <v>17.8</v>
      </c>
      <c r="N38" s="232">
        <v>20</v>
      </c>
      <c r="O38" s="76"/>
      <c r="P38" s="231">
        <v>-163952</v>
      </c>
    </row>
    <row r="39" spans="6:16" ht="13.5" customHeight="1" x14ac:dyDescent="0.25">
      <c r="F39" s="24">
        <f t="shared" si="3"/>
        <v>35431</v>
      </c>
      <c r="G39" s="190">
        <v>35431</v>
      </c>
      <c r="H39" s="74">
        <f t="shared" si="4"/>
        <v>0.182</v>
      </c>
      <c r="I39" s="73">
        <f t="shared" si="5"/>
        <v>0.19600000000000001</v>
      </c>
      <c r="J39" s="83">
        <f t="shared" si="6"/>
        <v>-107.431</v>
      </c>
      <c r="K39" s="82">
        <v>0</v>
      </c>
      <c r="L39" s="76"/>
      <c r="M39" s="232">
        <v>18.2</v>
      </c>
      <c r="N39" s="232">
        <v>19.600000000000001</v>
      </c>
      <c r="O39" s="76"/>
      <c r="P39" s="231">
        <v>-107431</v>
      </c>
    </row>
    <row r="40" spans="6:16" ht="13.5" customHeight="1" x14ac:dyDescent="0.25">
      <c r="F40" s="24">
        <f t="shared" si="3"/>
        <v>35796</v>
      </c>
      <c r="G40" s="191">
        <v>35796</v>
      </c>
      <c r="H40" s="74">
        <f t="shared" si="4"/>
        <v>0.18600000000000003</v>
      </c>
      <c r="I40" s="73">
        <f t="shared" si="5"/>
        <v>0.18899999999999997</v>
      </c>
      <c r="J40" s="83">
        <f t="shared" si="6"/>
        <v>-21.884</v>
      </c>
      <c r="K40" s="82">
        <v>0</v>
      </c>
      <c r="L40" s="76"/>
      <c r="M40" s="232">
        <v>18.600000000000001</v>
      </c>
      <c r="N40" s="232">
        <v>18.899999999999999</v>
      </c>
      <c r="O40" s="76"/>
      <c r="P40" s="231">
        <v>-21884</v>
      </c>
    </row>
    <row r="41" spans="6:16" ht="13.5" customHeight="1" x14ac:dyDescent="0.25">
      <c r="F41" s="24">
        <f t="shared" si="3"/>
        <v>36161</v>
      </c>
      <c r="G41" s="190">
        <v>36161</v>
      </c>
      <c r="H41" s="74">
        <f t="shared" si="4"/>
        <v>0.192</v>
      </c>
      <c r="I41" s="73">
        <f t="shared" si="5"/>
        <v>0.185</v>
      </c>
      <c r="J41" s="83">
        <f t="shared" si="6"/>
        <v>69.27</v>
      </c>
      <c r="K41" s="82">
        <v>0</v>
      </c>
      <c r="L41" s="76"/>
      <c r="M41" s="232">
        <v>19.2</v>
      </c>
      <c r="N41" s="232">
        <v>18.5</v>
      </c>
      <c r="O41" s="76"/>
      <c r="P41" s="231">
        <v>69270</v>
      </c>
    </row>
    <row r="42" spans="6:16" ht="13.5" customHeight="1" x14ac:dyDescent="0.25">
      <c r="F42" s="24">
        <f t="shared" si="3"/>
        <v>36526</v>
      </c>
      <c r="G42" s="191">
        <v>36526</v>
      </c>
      <c r="H42" s="74">
        <f t="shared" si="4"/>
        <v>0.192</v>
      </c>
      <c r="I42" s="73">
        <f t="shared" si="5"/>
        <v>0.17899999999999999</v>
      </c>
      <c r="J42" s="83">
        <f t="shared" si="6"/>
        <v>125.61</v>
      </c>
      <c r="K42" s="82">
        <v>0</v>
      </c>
      <c r="L42" s="76"/>
      <c r="M42" s="232">
        <v>19.2</v>
      </c>
      <c r="N42" s="232">
        <v>17.899999999999999</v>
      </c>
      <c r="O42" s="76"/>
      <c r="P42" s="231">
        <v>125610</v>
      </c>
    </row>
    <row r="43" spans="6:16" ht="13.5" customHeight="1" x14ac:dyDescent="0.25">
      <c r="F43" s="24">
        <f t="shared" si="3"/>
        <v>36892</v>
      </c>
      <c r="G43" s="190">
        <v>36892</v>
      </c>
      <c r="H43" s="74">
        <f t="shared" si="4"/>
        <v>0.2</v>
      </c>
      <c r="I43" s="73">
        <f t="shared" si="5"/>
        <v>0.17600000000000002</v>
      </c>
      <c r="J43" s="83">
        <f t="shared" si="6"/>
        <v>236.24100000000001</v>
      </c>
      <c r="K43" s="82">
        <v>0</v>
      </c>
      <c r="L43" s="76"/>
      <c r="M43" s="232">
        <v>20</v>
      </c>
      <c r="N43" s="232">
        <v>17.600000000000001</v>
      </c>
      <c r="O43" s="76"/>
      <c r="P43" s="231">
        <v>236241</v>
      </c>
    </row>
    <row r="44" spans="6:16" ht="13.5" customHeight="1" x14ac:dyDescent="0.25">
      <c r="F44" s="24">
        <f t="shared" si="3"/>
        <v>37257</v>
      </c>
      <c r="G44" s="191">
        <v>37257</v>
      </c>
      <c r="H44" s="74">
        <f t="shared" si="4"/>
        <v>0.188</v>
      </c>
      <c r="I44" s="73">
        <f t="shared" si="5"/>
        <v>0.17600000000000002</v>
      </c>
      <c r="J44" s="83">
        <f t="shared" si="6"/>
        <v>128.23599999999999</v>
      </c>
      <c r="K44" s="82">
        <v>0</v>
      </c>
      <c r="L44" s="76"/>
      <c r="M44" s="232">
        <v>18.8</v>
      </c>
      <c r="N44" s="232">
        <v>17.600000000000001</v>
      </c>
      <c r="O44" s="76"/>
      <c r="P44" s="231">
        <v>128236</v>
      </c>
    </row>
    <row r="45" spans="6:16" ht="13.5" customHeight="1" x14ac:dyDescent="0.25">
      <c r="F45" s="24">
        <f t="shared" si="3"/>
        <v>37622</v>
      </c>
      <c r="G45" s="190">
        <v>37622</v>
      </c>
      <c r="H45" s="74">
        <f t="shared" si="4"/>
        <v>0.17</v>
      </c>
      <c r="I45" s="73">
        <f t="shared" si="5"/>
        <v>0.185</v>
      </c>
      <c r="J45" s="83">
        <f t="shared" si="6"/>
        <v>-157.75800000000001</v>
      </c>
      <c r="K45" s="82">
        <v>0</v>
      </c>
      <c r="L45" s="76"/>
      <c r="M45" s="232">
        <v>17</v>
      </c>
      <c r="N45" s="232">
        <v>18.5</v>
      </c>
      <c r="O45" s="76"/>
      <c r="P45" s="231">
        <v>-157758</v>
      </c>
    </row>
    <row r="46" spans="6:16" ht="13.5" customHeight="1" x14ac:dyDescent="0.25">
      <c r="F46" s="24">
        <f t="shared" si="3"/>
        <v>37987</v>
      </c>
      <c r="G46" s="191">
        <v>37987</v>
      </c>
      <c r="H46" s="74">
        <f t="shared" si="4"/>
        <v>0.157</v>
      </c>
      <c r="I46" s="73">
        <f t="shared" si="5"/>
        <v>0.191</v>
      </c>
      <c r="J46" s="83">
        <f t="shared" si="6"/>
        <v>-377.58499999999998</v>
      </c>
      <c r="K46" s="82">
        <v>0</v>
      </c>
      <c r="L46" s="76"/>
      <c r="M46" s="232">
        <v>15.7</v>
      </c>
      <c r="N46" s="232">
        <v>19.100000000000001</v>
      </c>
      <c r="O46" s="76"/>
      <c r="P46" s="231">
        <v>-377585</v>
      </c>
    </row>
    <row r="47" spans="6:16" ht="13.5" customHeight="1" x14ac:dyDescent="0.25">
      <c r="F47" s="24">
        <f t="shared" si="3"/>
        <v>38353</v>
      </c>
      <c r="G47" s="190">
        <v>38353</v>
      </c>
      <c r="H47" s="74">
        <f t="shared" si="4"/>
        <v>0.156</v>
      </c>
      <c r="I47" s="73">
        <f t="shared" si="5"/>
        <v>0.19</v>
      </c>
      <c r="J47" s="83">
        <f t="shared" si="6"/>
        <v>-412.72699999999998</v>
      </c>
      <c r="K47" s="82">
        <v>0</v>
      </c>
      <c r="L47" s="76"/>
      <c r="M47" s="232">
        <v>15.6</v>
      </c>
      <c r="N47" s="232">
        <v>19</v>
      </c>
      <c r="O47" s="76"/>
      <c r="P47" s="231">
        <v>-412727</v>
      </c>
    </row>
    <row r="48" spans="6:16" ht="13.5" customHeight="1" x14ac:dyDescent="0.25">
      <c r="F48" s="24">
        <f t="shared" si="3"/>
        <v>38718</v>
      </c>
      <c r="G48" s="191">
        <v>38718</v>
      </c>
      <c r="H48" s="74">
        <f t="shared" si="4"/>
        <v>0.16699999999999998</v>
      </c>
      <c r="I48" s="73">
        <f t="shared" si="5"/>
        <v>0.192</v>
      </c>
      <c r="J48" s="83">
        <f t="shared" si="6"/>
        <v>-318.346</v>
      </c>
      <c r="K48" s="82">
        <v>0</v>
      </c>
      <c r="L48" s="76"/>
      <c r="M48" s="232">
        <v>16.7</v>
      </c>
      <c r="N48" s="232">
        <v>19.2</v>
      </c>
      <c r="O48" s="76"/>
      <c r="P48" s="231">
        <v>-318346</v>
      </c>
    </row>
    <row r="49" spans="6:16" ht="13.5" customHeight="1" x14ac:dyDescent="0.25">
      <c r="F49" s="24">
        <f t="shared" si="3"/>
        <v>39083</v>
      </c>
      <c r="G49" s="190">
        <v>39083</v>
      </c>
      <c r="H49" s="74">
        <f t="shared" si="4"/>
        <v>0.17600000000000002</v>
      </c>
      <c r="I49" s="73">
        <f t="shared" si="5"/>
        <v>0.19399999999999998</v>
      </c>
      <c r="J49" s="83">
        <f t="shared" si="6"/>
        <v>-248.18100000000001</v>
      </c>
      <c r="K49" s="82">
        <v>0</v>
      </c>
      <c r="L49" s="76"/>
      <c r="M49" s="232">
        <v>17.600000000000001</v>
      </c>
      <c r="N49" s="232">
        <v>19.399999999999999</v>
      </c>
      <c r="O49" s="76"/>
      <c r="P49" s="231">
        <v>-248181</v>
      </c>
    </row>
    <row r="50" spans="6:16" ht="13.5" customHeight="1" x14ac:dyDescent="0.25">
      <c r="F50" s="24">
        <f t="shared" si="3"/>
        <v>39448</v>
      </c>
      <c r="G50" s="191">
        <v>39448</v>
      </c>
      <c r="H50" s="74">
        <f t="shared" si="4"/>
        <v>0.17899999999999999</v>
      </c>
      <c r="I50" s="73">
        <f t="shared" si="5"/>
        <v>0.191</v>
      </c>
      <c r="J50" s="83">
        <f t="shared" si="6"/>
        <v>-160.70099999999999</v>
      </c>
      <c r="K50" s="82">
        <v>0</v>
      </c>
      <c r="L50" s="76"/>
      <c r="M50" s="232">
        <v>17.899999999999999</v>
      </c>
      <c r="N50" s="232">
        <v>19.100000000000001</v>
      </c>
      <c r="O50" s="76"/>
      <c r="P50" s="231">
        <v>-160701</v>
      </c>
    </row>
    <row r="51" spans="6:16" ht="13.5" customHeight="1" x14ac:dyDescent="0.25">
      <c r="F51" s="24">
        <f t="shared" si="3"/>
        <v>39814</v>
      </c>
      <c r="G51" s="190">
        <v>39814</v>
      </c>
      <c r="H51" s="74">
        <f t="shared" si="4"/>
        <v>0.17100000000000001</v>
      </c>
      <c r="I51" s="73">
        <f t="shared" si="5"/>
        <v>0.20199999999999999</v>
      </c>
      <c r="J51" s="83">
        <f t="shared" si="6"/>
        <v>-458.553</v>
      </c>
      <c r="K51" s="82">
        <v>0</v>
      </c>
      <c r="L51" s="76"/>
      <c r="M51" s="232">
        <v>17.100000000000001</v>
      </c>
      <c r="N51" s="232">
        <v>20.2</v>
      </c>
      <c r="O51" s="76"/>
      <c r="P51" s="231">
        <v>-458553</v>
      </c>
    </row>
    <row r="52" spans="6:16" ht="13.5" customHeight="1" x14ac:dyDescent="0.25">
      <c r="F52" s="24">
        <f t="shared" si="3"/>
        <v>40179</v>
      </c>
      <c r="G52" s="191">
        <v>40179</v>
      </c>
      <c r="H52" s="74">
        <f t="shared" si="4"/>
        <v>0.14599999999999999</v>
      </c>
      <c r="I52" s="73">
        <f t="shared" si="5"/>
        <v>0.24399999999999999</v>
      </c>
      <c r="J52" s="83">
        <f t="shared" si="6"/>
        <v>-1412.6880000000001</v>
      </c>
      <c r="K52" s="82">
        <v>0</v>
      </c>
      <c r="L52" s="76"/>
      <c r="M52" s="232">
        <v>14.6</v>
      </c>
      <c r="N52" s="232">
        <v>24.4</v>
      </c>
      <c r="O52" s="76"/>
      <c r="P52" s="231">
        <v>-1412688</v>
      </c>
    </row>
    <row r="53" spans="6:16" ht="13.5" customHeight="1" x14ac:dyDescent="0.25">
      <c r="F53" s="24">
        <f t="shared" si="3"/>
        <v>40544</v>
      </c>
      <c r="G53" s="190">
        <v>40544</v>
      </c>
      <c r="H53" s="74">
        <f t="shared" si="4"/>
        <v>0.14599999999999999</v>
      </c>
      <c r="I53" s="73">
        <f t="shared" si="5"/>
        <v>0.23399999999999999</v>
      </c>
      <c r="J53" s="83">
        <f t="shared" si="6"/>
        <v>-1294.373</v>
      </c>
      <c r="K53" s="82">
        <v>0</v>
      </c>
      <c r="L53" s="76"/>
      <c r="M53" s="232">
        <v>14.6</v>
      </c>
      <c r="N53" s="232">
        <v>23.4</v>
      </c>
      <c r="O53" s="76"/>
      <c r="P53" s="231">
        <v>-1294373</v>
      </c>
    </row>
    <row r="54" spans="6:16" ht="13.5" customHeight="1" x14ac:dyDescent="0.25">
      <c r="F54" s="24">
        <f t="shared" si="3"/>
        <v>40909</v>
      </c>
      <c r="G54" s="191">
        <v>40909</v>
      </c>
      <c r="H54" s="74">
        <f t="shared" si="4"/>
        <v>0.15</v>
      </c>
      <c r="I54" s="73">
        <f t="shared" si="5"/>
        <v>0.23399999999999999</v>
      </c>
      <c r="J54" s="83">
        <f t="shared" si="6"/>
        <v>-1299.5989999999999</v>
      </c>
      <c r="K54" s="82">
        <v>0</v>
      </c>
      <c r="L54" s="76"/>
      <c r="M54" s="232">
        <v>15</v>
      </c>
      <c r="N54" s="232">
        <v>23.4</v>
      </c>
      <c r="O54" s="76"/>
      <c r="P54" s="231">
        <v>-1299599</v>
      </c>
    </row>
    <row r="55" spans="6:16" ht="13.5" customHeight="1" x14ac:dyDescent="0.25">
      <c r="F55" s="24">
        <f t="shared" si="3"/>
        <v>41275</v>
      </c>
      <c r="G55" s="190">
        <v>41275</v>
      </c>
      <c r="H55" s="74">
        <f t="shared" si="4"/>
        <v>0.153</v>
      </c>
      <c r="I55" s="73">
        <f t="shared" si="5"/>
        <v>0.221</v>
      </c>
      <c r="J55" s="83">
        <f t="shared" si="6"/>
        <v>-1086.9549999999999</v>
      </c>
      <c r="K55" s="82">
        <v>0</v>
      </c>
      <c r="L55" s="76"/>
      <c r="M55" s="232">
        <v>15.3</v>
      </c>
      <c r="N55" s="232">
        <v>22.1</v>
      </c>
      <c r="O55" s="76"/>
      <c r="P55" s="231">
        <v>-1086955</v>
      </c>
    </row>
    <row r="56" spans="6:16" ht="13.5" customHeight="1" x14ac:dyDescent="0.25">
      <c r="F56" s="24">
        <f t="shared" si="3"/>
        <v>41640</v>
      </c>
      <c r="G56" s="191">
        <v>41640</v>
      </c>
      <c r="H56" s="74">
        <f t="shared" si="4"/>
        <v>0.16800000000000001</v>
      </c>
      <c r="I56" s="73">
        <f t="shared" si="5"/>
        <v>0.20899999999999999</v>
      </c>
      <c r="J56" s="83">
        <f t="shared" si="6"/>
        <v>-679.54200000000003</v>
      </c>
      <c r="K56" s="82">
        <v>0</v>
      </c>
      <c r="L56" s="76"/>
      <c r="M56" s="232">
        <v>16.8</v>
      </c>
      <c r="N56" s="232">
        <v>20.9</v>
      </c>
      <c r="O56" s="76"/>
      <c r="P56" s="231">
        <v>-679542</v>
      </c>
    </row>
    <row r="57" spans="6:16" ht="13.5" customHeight="1" x14ac:dyDescent="0.25">
      <c r="F57" s="24">
        <f t="shared" si="3"/>
        <v>42005</v>
      </c>
      <c r="G57" s="190">
        <v>42005</v>
      </c>
      <c r="H57" s="74">
        <f t="shared" si="4"/>
        <v>0.17499999999999999</v>
      </c>
      <c r="I57" s="73">
        <f t="shared" si="5"/>
        <v>0.20399999999999999</v>
      </c>
      <c r="J57" s="83">
        <f t="shared" si="6"/>
        <v>-484.6</v>
      </c>
      <c r="K57" s="82">
        <v>0</v>
      </c>
      <c r="L57" s="76"/>
      <c r="M57" s="232">
        <v>17.5</v>
      </c>
      <c r="N57" s="232">
        <v>20.399999999999999</v>
      </c>
      <c r="O57" s="76"/>
      <c r="P57" s="231">
        <v>-484600</v>
      </c>
    </row>
    <row r="58" spans="6:16" ht="13.5" customHeight="1" x14ac:dyDescent="0.25">
      <c r="F58" s="24">
        <f t="shared" si="3"/>
        <v>42370</v>
      </c>
      <c r="G58" s="191">
        <v>42370</v>
      </c>
      <c r="H58" s="74">
        <f t="shared" si="4"/>
        <v>0.182</v>
      </c>
      <c r="I58" s="73">
        <f t="shared" si="5"/>
        <v>0.20600000000000002</v>
      </c>
      <c r="J58" s="83">
        <f t="shared" si="6"/>
        <v>-438.49599999999998</v>
      </c>
      <c r="K58" s="82">
        <v>0</v>
      </c>
      <c r="L58" s="76"/>
      <c r="M58" s="232">
        <v>18.2</v>
      </c>
      <c r="N58" s="232">
        <v>20.6</v>
      </c>
      <c r="O58" s="68"/>
      <c r="P58" s="231">
        <v>-438496</v>
      </c>
    </row>
    <row r="59" spans="6:16" ht="13.5" customHeight="1" x14ac:dyDescent="0.25">
      <c r="F59" s="24">
        <f t="shared" ref="F59" si="7">G59</f>
        <v>42736</v>
      </c>
      <c r="G59" s="190">
        <v>42736</v>
      </c>
      <c r="H59" s="74">
        <f t="shared" ref="H59" si="8">M59/100</f>
        <v>0.17800000000000002</v>
      </c>
      <c r="I59" s="73">
        <f t="shared" ref="I59" si="9">N59/100</f>
        <v>0.20899999999999999</v>
      </c>
      <c r="J59" s="83">
        <f t="shared" ref="J59" si="10">P59/1000</f>
        <v>-584.65099999999995</v>
      </c>
      <c r="K59" s="82">
        <v>0</v>
      </c>
      <c r="L59" s="68"/>
      <c r="M59" s="232">
        <v>17.8</v>
      </c>
      <c r="N59" s="232">
        <v>20.9</v>
      </c>
      <c r="O59" s="68"/>
      <c r="P59" s="231">
        <v>-584651</v>
      </c>
    </row>
    <row r="60" spans="6:16" ht="13.5" customHeight="1" x14ac:dyDescent="0.25">
      <c r="I60" s="26"/>
      <c r="J60" s="26"/>
      <c r="K60" s="26"/>
      <c r="L60" s="68"/>
      <c r="M60" s="233"/>
      <c r="N60" s="233"/>
      <c r="O60" s="68"/>
      <c r="P60" s="229"/>
    </row>
    <row r="61" spans="6:16" ht="13.5" customHeight="1" x14ac:dyDescent="0.25">
      <c r="I61" s="26"/>
      <c r="J61" s="26"/>
      <c r="K61" s="26"/>
      <c r="L61" s="68"/>
      <c r="M61" s="233"/>
      <c r="N61" s="233"/>
      <c r="O61" s="68"/>
      <c r="P61" s="229"/>
    </row>
    <row r="62" spans="6:16" ht="13.5" customHeight="1" x14ac:dyDescent="0.25">
      <c r="I62" s="26"/>
      <c r="J62" s="26"/>
      <c r="K62" s="26"/>
      <c r="L62" s="68"/>
      <c r="M62" s="233"/>
      <c r="N62" s="233"/>
      <c r="O62" s="68"/>
      <c r="P62" s="229"/>
    </row>
    <row r="63" spans="6:16" ht="13.5" customHeight="1" x14ac:dyDescent="0.25">
      <c r="I63" s="26"/>
      <c r="J63" s="26"/>
      <c r="K63" s="26"/>
      <c r="L63" s="68"/>
      <c r="M63" s="233"/>
      <c r="N63" s="233"/>
      <c r="O63" s="68"/>
      <c r="P63" s="229"/>
    </row>
    <row r="64" spans="6:16" ht="13.5" customHeight="1" x14ac:dyDescent="0.25">
      <c r="I64" s="26"/>
      <c r="J64" s="26"/>
      <c r="K64" s="26"/>
      <c r="L64" s="68"/>
      <c r="M64" s="233"/>
      <c r="N64" s="233"/>
      <c r="O64" s="68"/>
      <c r="P64" s="229"/>
    </row>
    <row r="65" spans="9:16" ht="13.5" customHeight="1" x14ac:dyDescent="0.25">
      <c r="I65" s="26"/>
      <c r="J65" s="26"/>
      <c r="K65" s="26"/>
      <c r="L65" s="68"/>
      <c r="M65" s="234"/>
      <c r="N65" s="234"/>
      <c r="O65" s="68"/>
      <c r="P65" s="230"/>
    </row>
    <row r="66" spans="9:16" ht="13.5" customHeight="1" x14ac:dyDescent="0.25">
      <c r="I66" s="26"/>
      <c r="J66" s="26"/>
      <c r="K66" s="26"/>
      <c r="L66" s="68"/>
      <c r="M66" s="26"/>
      <c r="N66" s="26"/>
      <c r="O66" s="68"/>
    </row>
    <row r="67" spans="9:16" ht="13.5" customHeight="1" x14ac:dyDescent="0.25">
      <c r="I67" s="26"/>
      <c r="J67" s="26"/>
      <c r="K67" s="26"/>
      <c r="L67" s="68"/>
      <c r="M67" s="26"/>
      <c r="N67" s="26"/>
      <c r="O67" s="68"/>
    </row>
    <row r="68" spans="9:16" ht="13.5" customHeight="1" x14ac:dyDescent="0.25">
      <c r="I68" s="26"/>
      <c r="J68" s="26"/>
      <c r="K68" s="26"/>
      <c r="L68" s="68"/>
      <c r="M68" s="26"/>
      <c r="N68" s="26"/>
      <c r="O68" s="68"/>
    </row>
    <row r="69" spans="9:16" ht="13.5" customHeight="1" x14ac:dyDescent="0.25">
      <c r="I69" s="26"/>
      <c r="J69" s="26"/>
      <c r="K69" s="26"/>
      <c r="L69" s="68"/>
      <c r="M69" s="26"/>
      <c r="N69" s="26"/>
      <c r="O69" s="68"/>
    </row>
    <row r="70" spans="9:16" ht="13.5" customHeight="1" x14ac:dyDescent="0.25">
      <c r="I70" s="26"/>
      <c r="J70" s="26"/>
      <c r="K70" s="26"/>
      <c r="L70" s="68"/>
      <c r="M70" s="26"/>
      <c r="N70" s="26"/>
      <c r="O70" s="68"/>
    </row>
    <row r="71" spans="9:16" ht="13.5" customHeight="1" x14ac:dyDescent="0.25">
      <c r="I71" s="26"/>
      <c r="J71" s="26"/>
      <c r="K71" s="26"/>
      <c r="L71" s="68"/>
      <c r="M71" s="26"/>
      <c r="N71" s="26"/>
      <c r="O71" s="68"/>
    </row>
    <row r="72" spans="9:16" ht="13.5" customHeight="1" x14ac:dyDescent="0.25">
      <c r="I72" s="26"/>
      <c r="J72" s="26"/>
      <c r="K72" s="26"/>
      <c r="L72" s="68"/>
      <c r="M72" s="26"/>
      <c r="N72" s="26"/>
      <c r="O72" s="68"/>
    </row>
    <row r="73" spans="9:16" ht="13.5" customHeight="1" x14ac:dyDescent="0.25">
      <c r="I73" s="26"/>
      <c r="J73" s="26"/>
      <c r="K73" s="26"/>
      <c r="L73" s="68"/>
      <c r="M73" s="26"/>
      <c r="N73" s="26"/>
      <c r="O73" s="68"/>
    </row>
    <row r="74" spans="9:16" ht="13.5" customHeight="1" x14ac:dyDescent="0.25">
      <c r="I74" s="26"/>
      <c r="J74" s="26"/>
      <c r="K74" s="26"/>
      <c r="L74" s="68"/>
      <c r="M74" s="26"/>
      <c r="N74" s="26"/>
      <c r="O74" s="68"/>
    </row>
    <row r="75" spans="9:16" ht="13.5" customHeight="1" x14ac:dyDescent="0.25">
      <c r="I75" s="26"/>
      <c r="J75" s="26"/>
      <c r="K75" s="26"/>
      <c r="L75" s="68"/>
      <c r="M75" s="26"/>
      <c r="N75" s="26"/>
      <c r="O75" s="68"/>
    </row>
    <row r="76" spans="9:16" ht="13.5" customHeight="1" x14ac:dyDescent="0.25">
      <c r="I76" s="26"/>
      <c r="J76" s="26"/>
      <c r="K76" s="26"/>
      <c r="L76" s="68"/>
      <c r="M76" s="26"/>
      <c r="N76" s="26"/>
      <c r="O76" s="68"/>
    </row>
    <row r="77" spans="9:16" ht="13.5" customHeight="1" x14ac:dyDescent="0.25">
      <c r="I77" s="26"/>
      <c r="J77" s="26"/>
      <c r="K77" s="26"/>
      <c r="L77" s="68"/>
      <c r="M77" s="26"/>
      <c r="N77" s="26"/>
      <c r="O77" s="68"/>
    </row>
    <row r="78" spans="9:16" ht="13.5" customHeight="1" x14ac:dyDescent="0.25">
      <c r="I78" s="26"/>
      <c r="J78" s="26"/>
      <c r="K78" s="26"/>
      <c r="L78" s="68"/>
      <c r="M78" s="26"/>
      <c r="N78" s="26"/>
      <c r="O78" s="68"/>
    </row>
    <row r="79" spans="9:16" ht="13.5" customHeight="1" x14ac:dyDescent="0.25">
      <c r="I79" s="26"/>
      <c r="J79" s="26"/>
      <c r="K79" s="26"/>
      <c r="L79" s="68"/>
      <c r="M79" s="26"/>
      <c r="N79" s="26"/>
      <c r="O79" s="68"/>
    </row>
    <row r="80" spans="9:16" ht="13.5" customHeight="1" x14ac:dyDescent="0.25">
      <c r="I80" s="26"/>
      <c r="J80" s="26"/>
      <c r="K80" s="26"/>
      <c r="L80" s="68"/>
      <c r="M80" s="26"/>
      <c r="N80" s="26"/>
      <c r="O80" s="68"/>
    </row>
    <row r="81" spans="9:15" ht="13.5" customHeight="1" x14ac:dyDescent="0.25">
      <c r="I81" s="26"/>
      <c r="J81" s="26"/>
      <c r="K81" s="26"/>
      <c r="L81" s="68"/>
      <c r="M81" s="26"/>
      <c r="N81" s="26"/>
      <c r="O81" s="68"/>
    </row>
    <row r="82" spans="9:15" ht="13.5" customHeight="1" x14ac:dyDescent="0.25">
      <c r="I82" s="26"/>
      <c r="J82" s="26"/>
      <c r="K82" s="26"/>
      <c r="L82" s="68"/>
      <c r="M82" s="26"/>
      <c r="N82" s="26"/>
      <c r="O82" s="68"/>
    </row>
    <row r="83" spans="9:15" ht="13.5" customHeight="1" x14ac:dyDescent="0.25">
      <c r="I83" s="26"/>
      <c r="J83" s="26"/>
      <c r="K83" s="26"/>
      <c r="L83" s="68"/>
      <c r="M83" s="26"/>
      <c r="N83" s="26"/>
      <c r="O83" s="68"/>
    </row>
    <row r="84" spans="9:15" ht="13.5" customHeight="1" x14ac:dyDescent="0.25">
      <c r="I84" s="26"/>
      <c r="J84" s="26"/>
      <c r="K84" s="26"/>
      <c r="L84" s="68"/>
      <c r="M84" s="26"/>
      <c r="N84" s="26"/>
      <c r="O84" s="68"/>
    </row>
    <row r="85" spans="9:15" ht="13.5" customHeight="1" x14ac:dyDescent="0.25">
      <c r="I85" s="26"/>
      <c r="J85" s="26"/>
      <c r="K85" s="26"/>
      <c r="L85" s="68"/>
      <c r="M85" s="26"/>
      <c r="N85" s="26"/>
      <c r="O85" s="68"/>
    </row>
    <row r="86" spans="9:15" ht="13.5" customHeight="1" x14ac:dyDescent="0.25">
      <c r="I86" s="26"/>
      <c r="J86" s="26"/>
      <c r="K86" s="26"/>
      <c r="L86" s="68"/>
      <c r="M86" s="26"/>
      <c r="N86" s="26"/>
      <c r="O86" s="68"/>
    </row>
    <row r="87" spans="9:15" ht="13.5" customHeight="1" x14ac:dyDescent="0.25">
      <c r="I87" s="26"/>
      <c r="J87" s="26"/>
      <c r="K87" s="26"/>
      <c r="L87" s="68"/>
      <c r="M87" s="26"/>
      <c r="N87" s="26"/>
      <c r="O87" s="68"/>
    </row>
    <row r="88" spans="9:15" ht="13.5" customHeight="1" x14ac:dyDescent="0.25">
      <c r="I88" s="26"/>
      <c r="J88" s="26"/>
      <c r="K88" s="26"/>
      <c r="L88" s="68"/>
      <c r="M88" s="26"/>
      <c r="N88" s="26"/>
      <c r="O88" s="68"/>
    </row>
    <row r="89" spans="9:15" ht="13.5" customHeight="1" x14ac:dyDescent="0.25">
      <c r="I89" s="26"/>
      <c r="J89" s="26"/>
      <c r="K89" s="26"/>
      <c r="L89" s="68"/>
      <c r="M89" s="26"/>
      <c r="N89" s="26"/>
      <c r="O89" s="68"/>
    </row>
    <row r="90" spans="9:15" ht="13.5" customHeight="1" x14ac:dyDescent="0.25">
      <c r="I90" s="26"/>
      <c r="J90" s="26"/>
      <c r="K90" s="26"/>
      <c r="L90" s="68"/>
      <c r="M90" s="26"/>
      <c r="N90" s="26"/>
      <c r="O90" s="68"/>
    </row>
    <row r="91" spans="9:15" ht="13.5" customHeight="1" x14ac:dyDescent="0.25">
      <c r="I91" s="26"/>
      <c r="J91" s="26"/>
      <c r="K91" s="26"/>
      <c r="L91" s="68"/>
      <c r="M91" s="26"/>
      <c r="N91" s="26"/>
      <c r="O91" s="68"/>
    </row>
    <row r="92" spans="9:15" ht="13.5" customHeight="1" x14ac:dyDescent="0.25">
      <c r="I92" s="26"/>
      <c r="J92" s="26"/>
      <c r="K92" s="26"/>
      <c r="L92" s="68"/>
      <c r="M92" s="26"/>
      <c r="N92" s="26"/>
      <c r="O92" s="68"/>
    </row>
    <row r="93" spans="9:15" ht="13.5" customHeight="1" x14ac:dyDescent="0.25">
      <c r="I93" s="26"/>
      <c r="J93" s="26"/>
      <c r="K93" s="26"/>
      <c r="L93" s="68"/>
      <c r="M93" s="26"/>
      <c r="N93" s="26"/>
      <c r="O93" s="68"/>
    </row>
    <row r="94" spans="9:15" ht="13.5" customHeight="1" x14ac:dyDescent="0.25">
      <c r="I94" s="26"/>
      <c r="J94" s="26"/>
      <c r="K94" s="26"/>
      <c r="L94" s="68"/>
      <c r="M94" s="26"/>
      <c r="N94" s="26"/>
      <c r="O94" s="68"/>
    </row>
    <row r="95" spans="9:15" ht="13.5" customHeight="1" x14ac:dyDescent="0.25">
      <c r="I95" s="26"/>
      <c r="J95" s="26"/>
      <c r="K95" s="26"/>
      <c r="L95" s="68"/>
      <c r="M95" s="26"/>
      <c r="N95" s="26"/>
      <c r="O95" s="68"/>
    </row>
    <row r="96" spans="9:15" ht="13.5" customHeight="1" x14ac:dyDescent="0.25">
      <c r="I96" s="26"/>
      <c r="J96" s="26"/>
      <c r="K96" s="26"/>
      <c r="L96" s="68"/>
      <c r="M96" s="26"/>
      <c r="N96" s="26"/>
      <c r="O96" s="68"/>
    </row>
    <row r="97" spans="9:15" ht="13.5" customHeight="1" x14ac:dyDescent="0.25">
      <c r="I97" s="26"/>
      <c r="J97" s="26"/>
      <c r="K97" s="26"/>
      <c r="L97" s="68"/>
      <c r="M97" s="26"/>
      <c r="N97" s="26"/>
      <c r="O97" s="68"/>
    </row>
    <row r="98" spans="9:15" ht="13.5" customHeight="1" x14ac:dyDescent="0.25">
      <c r="I98" s="26"/>
      <c r="J98" s="26"/>
      <c r="K98" s="26"/>
      <c r="L98" s="68"/>
      <c r="M98" s="26"/>
      <c r="N98" s="26"/>
      <c r="O98" s="68"/>
    </row>
    <row r="99" spans="9:15" ht="13.5" customHeight="1" x14ac:dyDescent="0.25">
      <c r="I99" s="26"/>
      <c r="J99" s="26"/>
      <c r="K99" s="26"/>
      <c r="L99" s="68"/>
      <c r="M99" s="26"/>
      <c r="N99" s="26"/>
      <c r="O99" s="68"/>
    </row>
    <row r="100" spans="9:15" ht="13.5" customHeight="1" x14ac:dyDescent="0.25">
      <c r="I100" s="26"/>
      <c r="J100" s="26"/>
      <c r="K100" s="26"/>
      <c r="L100" s="68"/>
      <c r="M100" s="26"/>
      <c r="N100" s="26"/>
      <c r="O100" s="68"/>
    </row>
    <row r="101" spans="9:15" ht="13.5" customHeight="1" x14ac:dyDescent="0.25">
      <c r="I101" s="26"/>
      <c r="J101" s="26"/>
      <c r="K101" s="26"/>
      <c r="L101" s="68"/>
      <c r="M101" s="26"/>
      <c r="N101" s="26"/>
      <c r="O101" s="68"/>
    </row>
    <row r="102" spans="9:15" ht="13.5" customHeight="1" x14ac:dyDescent="0.25">
      <c r="I102" s="26"/>
      <c r="J102" s="26"/>
      <c r="K102" s="26"/>
      <c r="L102" s="68"/>
      <c r="M102" s="26"/>
      <c r="N102" s="26"/>
      <c r="O102" s="68"/>
    </row>
    <row r="103" spans="9:15" ht="13.5" customHeight="1" x14ac:dyDescent="0.25">
      <c r="I103" s="26"/>
      <c r="J103" s="26"/>
      <c r="K103" s="26"/>
      <c r="L103" s="68"/>
      <c r="M103" s="26"/>
      <c r="N103" s="26"/>
      <c r="O103" s="68"/>
    </row>
    <row r="104" spans="9:15" ht="13.5" customHeight="1" x14ac:dyDescent="0.25">
      <c r="I104" s="26"/>
      <c r="J104" s="26"/>
      <c r="K104" s="26"/>
      <c r="L104" s="68"/>
      <c r="M104" s="26"/>
      <c r="N104" s="26"/>
      <c r="O104" s="68"/>
    </row>
    <row r="105" spans="9:15" ht="13.5" customHeight="1" x14ac:dyDescent="0.25">
      <c r="I105" s="26"/>
      <c r="J105" s="26"/>
      <c r="K105" s="26"/>
      <c r="L105" s="68"/>
      <c r="M105" s="26"/>
      <c r="N105" s="26"/>
      <c r="O105" s="68"/>
    </row>
    <row r="106" spans="9:15" ht="13.5" customHeight="1" x14ac:dyDescent="0.25">
      <c r="I106" s="26"/>
      <c r="J106" s="26"/>
      <c r="K106" s="26"/>
      <c r="L106" s="68"/>
      <c r="M106" s="26"/>
      <c r="N106" s="26"/>
      <c r="O106" s="68"/>
    </row>
    <row r="107" spans="9:15" ht="13.5" customHeight="1" x14ac:dyDescent="0.25">
      <c r="I107" s="26"/>
      <c r="J107" s="26"/>
      <c r="K107" s="26"/>
      <c r="L107" s="68"/>
      <c r="M107" s="26"/>
      <c r="N107" s="26"/>
      <c r="O107" s="68"/>
    </row>
    <row r="108" spans="9:15" ht="13.5" customHeight="1" x14ac:dyDescent="0.25">
      <c r="I108" s="26"/>
      <c r="J108" s="26"/>
      <c r="K108" s="26"/>
      <c r="L108" s="68"/>
      <c r="M108" s="26"/>
      <c r="N108" s="26"/>
      <c r="O108" s="68"/>
    </row>
    <row r="109" spans="9:15" ht="13.5" customHeight="1" x14ac:dyDescent="0.25">
      <c r="I109" s="26"/>
      <c r="J109" s="26"/>
      <c r="K109" s="26"/>
      <c r="L109" s="68"/>
      <c r="M109" s="26"/>
      <c r="N109" s="26"/>
      <c r="O109" s="68"/>
    </row>
    <row r="110" spans="9:15" ht="13.5" customHeight="1" x14ac:dyDescent="0.25">
      <c r="I110" s="26"/>
      <c r="J110" s="26"/>
      <c r="K110" s="26"/>
      <c r="L110" s="68"/>
      <c r="M110" s="26"/>
      <c r="N110" s="26"/>
      <c r="O110" s="68"/>
    </row>
    <row r="111" spans="9:15" ht="13.5" customHeight="1" x14ac:dyDescent="0.25">
      <c r="I111" s="26"/>
      <c r="J111" s="26"/>
      <c r="K111" s="26"/>
      <c r="L111" s="68"/>
      <c r="M111" s="26"/>
      <c r="N111" s="26"/>
      <c r="O111" s="68"/>
    </row>
    <row r="112" spans="9:15" ht="13.5" customHeight="1" x14ac:dyDescent="0.25">
      <c r="I112" s="26"/>
      <c r="J112" s="26"/>
      <c r="K112" s="26"/>
      <c r="L112" s="68"/>
      <c r="M112" s="26"/>
      <c r="N112" s="26"/>
      <c r="O112" s="68"/>
    </row>
    <row r="113" spans="9:15" ht="13.5" customHeight="1" x14ac:dyDescent="0.25">
      <c r="I113" s="26"/>
      <c r="J113" s="26"/>
      <c r="K113" s="26"/>
      <c r="L113" s="68"/>
      <c r="M113" s="26"/>
      <c r="N113" s="26"/>
      <c r="O113" s="68"/>
    </row>
    <row r="114" spans="9:15" ht="13.5" customHeight="1" x14ac:dyDescent="0.25">
      <c r="I114" s="26"/>
      <c r="J114" s="26"/>
      <c r="K114" s="26"/>
      <c r="L114" s="68"/>
      <c r="M114" s="26"/>
      <c r="N114" s="26"/>
      <c r="O114" s="68"/>
    </row>
    <row r="115" spans="9:15" ht="13.5" customHeight="1" x14ac:dyDescent="0.25">
      <c r="I115" s="26"/>
      <c r="J115" s="26"/>
      <c r="K115" s="26"/>
      <c r="L115" s="68"/>
      <c r="M115" s="26"/>
      <c r="N115" s="26"/>
      <c r="O115" s="68"/>
    </row>
    <row r="116" spans="9:15" ht="13.5" customHeight="1" x14ac:dyDescent="0.25">
      <c r="I116" s="26"/>
      <c r="J116" s="26"/>
      <c r="K116" s="26"/>
      <c r="L116" s="68"/>
      <c r="M116" s="26"/>
      <c r="N116" s="26"/>
      <c r="O116" s="68"/>
    </row>
    <row r="117" spans="9:15" ht="13.5" customHeight="1" x14ac:dyDescent="0.25">
      <c r="I117" s="26"/>
      <c r="J117" s="26"/>
      <c r="K117" s="26"/>
      <c r="L117" s="68"/>
      <c r="M117" s="26"/>
      <c r="N117" s="26"/>
      <c r="O117" s="68"/>
    </row>
    <row r="118" spans="9:15" ht="13.5" customHeight="1" x14ac:dyDescent="0.25">
      <c r="I118" s="26"/>
      <c r="J118" s="26"/>
      <c r="K118" s="26"/>
      <c r="L118" s="68"/>
      <c r="M118" s="26"/>
      <c r="N118" s="26"/>
      <c r="O118" s="68"/>
    </row>
    <row r="119" spans="9:15" ht="13.5" customHeight="1" x14ac:dyDescent="0.25">
      <c r="I119" s="26"/>
      <c r="J119" s="26"/>
      <c r="K119" s="26"/>
      <c r="L119" s="68"/>
      <c r="M119" s="26"/>
      <c r="N119" s="26"/>
      <c r="O119" s="68"/>
    </row>
    <row r="120" spans="9:15" ht="13.5" customHeight="1" x14ac:dyDescent="0.25">
      <c r="I120" s="26"/>
      <c r="J120" s="26"/>
      <c r="K120" s="26"/>
      <c r="L120" s="68"/>
      <c r="M120" s="26"/>
      <c r="N120" s="26"/>
      <c r="O120" s="68"/>
    </row>
    <row r="121" spans="9:15" ht="13.5" customHeight="1" x14ac:dyDescent="0.25">
      <c r="I121" s="26"/>
      <c r="J121" s="26"/>
      <c r="K121" s="26"/>
      <c r="L121" s="68"/>
      <c r="M121" s="26"/>
      <c r="N121" s="26"/>
      <c r="O121" s="68"/>
    </row>
    <row r="122" spans="9:15" ht="13.5" customHeight="1" x14ac:dyDescent="0.25">
      <c r="I122" s="26"/>
      <c r="J122" s="26"/>
      <c r="K122" s="26"/>
      <c r="L122" s="68"/>
      <c r="M122" s="26"/>
      <c r="N122" s="26"/>
      <c r="O122" s="68"/>
    </row>
    <row r="123" spans="9:15" ht="13.5" customHeight="1" x14ac:dyDescent="0.25">
      <c r="I123" s="26"/>
      <c r="J123" s="26"/>
      <c r="K123" s="26"/>
      <c r="L123" s="68"/>
      <c r="M123" s="26"/>
      <c r="N123" s="26"/>
      <c r="O123" s="68"/>
    </row>
    <row r="124" spans="9:15" ht="13.5" customHeight="1" x14ac:dyDescent="0.25">
      <c r="I124" s="26"/>
      <c r="J124" s="26"/>
      <c r="K124" s="26"/>
      <c r="L124" s="68"/>
      <c r="M124" s="26"/>
      <c r="N124" s="26"/>
      <c r="O124" s="68"/>
    </row>
    <row r="125" spans="9:15" ht="13.5" customHeight="1" x14ac:dyDescent="0.25">
      <c r="I125" s="26"/>
      <c r="J125" s="26"/>
      <c r="K125" s="26"/>
      <c r="L125" s="68"/>
      <c r="M125" s="26"/>
      <c r="N125" s="26"/>
      <c r="O125" s="68"/>
    </row>
    <row r="126" spans="9:15" ht="13.5" customHeight="1" x14ac:dyDescent="0.25">
      <c r="I126" s="26"/>
      <c r="J126" s="26"/>
      <c r="K126" s="26"/>
      <c r="L126" s="68"/>
      <c r="M126" s="26"/>
      <c r="N126" s="26"/>
      <c r="O126" s="68"/>
    </row>
    <row r="127" spans="9:15" ht="13.5" customHeight="1" x14ac:dyDescent="0.25">
      <c r="I127" s="26"/>
      <c r="J127" s="26"/>
      <c r="K127" s="26"/>
      <c r="L127" s="68"/>
      <c r="M127" s="26"/>
      <c r="N127" s="26"/>
      <c r="O127" s="68"/>
    </row>
    <row r="128" spans="9:15" ht="13.5" customHeight="1" x14ac:dyDescent="0.25">
      <c r="I128" s="26"/>
      <c r="J128" s="26"/>
      <c r="K128" s="26"/>
      <c r="L128" s="68"/>
      <c r="M128" s="26"/>
      <c r="N128" s="26"/>
      <c r="O128" s="68"/>
    </row>
    <row r="129" spans="9:15" ht="13.5" customHeight="1" x14ac:dyDescent="0.25">
      <c r="I129" s="26"/>
      <c r="J129" s="26"/>
      <c r="K129" s="26"/>
      <c r="L129" s="68"/>
      <c r="M129" s="26"/>
      <c r="N129" s="26"/>
      <c r="O129" s="68"/>
    </row>
    <row r="130" spans="9:15" ht="13.5" customHeight="1" x14ac:dyDescent="0.25">
      <c r="I130" s="26"/>
      <c r="J130" s="26"/>
      <c r="K130" s="26"/>
      <c r="L130" s="68"/>
      <c r="M130" s="26"/>
      <c r="N130" s="26"/>
      <c r="O130" s="68"/>
    </row>
    <row r="131" spans="9:15" ht="13.5" customHeight="1" x14ac:dyDescent="0.25">
      <c r="I131" s="26"/>
      <c r="J131" s="26"/>
      <c r="K131" s="26"/>
      <c r="L131" s="68"/>
      <c r="M131" s="26"/>
      <c r="N131" s="26"/>
      <c r="O131" s="68"/>
    </row>
    <row r="132" spans="9:15" ht="13.5" customHeight="1" x14ac:dyDescent="0.25">
      <c r="I132" s="26"/>
      <c r="J132" s="26"/>
      <c r="K132" s="26"/>
      <c r="L132" s="68"/>
      <c r="M132" s="26"/>
      <c r="N132" s="26"/>
      <c r="O132" s="68"/>
    </row>
    <row r="133" spans="9:15" ht="13.5" customHeight="1" x14ac:dyDescent="0.25">
      <c r="I133" s="26"/>
      <c r="J133" s="26"/>
      <c r="K133" s="26"/>
      <c r="L133" s="68"/>
      <c r="M133" s="26"/>
      <c r="N133" s="26"/>
      <c r="O133" s="68"/>
    </row>
    <row r="134" spans="9:15" ht="13.5" customHeight="1" x14ac:dyDescent="0.25">
      <c r="I134" s="26"/>
      <c r="J134" s="26"/>
      <c r="K134" s="26"/>
      <c r="L134" s="68"/>
      <c r="M134" s="26"/>
      <c r="N134" s="26"/>
      <c r="O134" s="68"/>
    </row>
    <row r="135" spans="9:15" ht="13.5" customHeight="1" x14ac:dyDescent="0.25">
      <c r="I135" s="26"/>
      <c r="J135" s="26"/>
      <c r="K135" s="26"/>
      <c r="L135" s="68"/>
      <c r="M135" s="26"/>
      <c r="N135" s="26"/>
      <c r="O135" s="68"/>
    </row>
    <row r="136" spans="9:15" ht="13.5" customHeight="1" x14ac:dyDescent="0.25">
      <c r="I136" s="26"/>
      <c r="J136" s="26"/>
      <c r="K136" s="26"/>
      <c r="L136" s="68"/>
      <c r="M136" s="26"/>
      <c r="N136" s="26"/>
      <c r="O136" s="68"/>
    </row>
    <row r="137" spans="9:15" ht="13.5" customHeight="1" x14ac:dyDescent="0.25">
      <c r="I137" s="26"/>
      <c r="J137" s="26"/>
      <c r="K137" s="26"/>
      <c r="L137" s="68"/>
      <c r="M137" s="26"/>
      <c r="N137" s="26"/>
      <c r="O137" s="68"/>
    </row>
    <row r="138" spans="9:15" ht="13.5" customHeight="1" x14ac:dyDescent="0.25">
      <c r="I138" s="26"/>
      <c r="J138" s="26"/>
      <c r="K138" s="26"/>
      <c r="L138" s="68"/>
      <c r="M138" s="26"/>
      <c r="N138" s="26"/>
      <c r="O138" s="68"/>
    </row>
    <row r="139" spans="9:15" ht="13.5" customHeight="1" x14ac:dyDescent="0.25">
      <c r="I139" s="26"/>
      <c r="J139" s="26"/>
      <c r="K139" s="26"/>
      <c r="L139" s="68"/>
      <c r="M139" s="26"/>
      <c r="N139" s="26"/>
      <c r="O139" s="68"/>
    </row>
    <row r="140" spans="9:15" ht="13.5" customHeight="1" x14ac:dyDescent="0.25">
      <c r="I140" s="26"/>
      <c r="J140" s="26"/>
      <c r="K140" s="26"/>
      <c r="L140" s="68"/>
      <c r="M140" s="26"/>
      <c r="N140" s="26"/>
      <c r="O140" s="68"/>
    </row>
    <row r="141" spans="9:15" ht="13.5" customHeight="1" x14ac:dyDescent="0.25">
      <c r="I141" s="26"/>
      <c r="J141" s="26"/>
      <c r="K141" s="26"/>
      <c r="L141" s="68"/>
      <c r="M141" s="26"/>
      <c r="N141" s="26"/>
      <c r="O141" s="68"/>
    </row>
    <row r="142" spans="9:15" ht="13.5" customHeight="1" x14ac:dyDescent="0.25">
      <c r="I142" s="26"/>
      <c r="J142" s="26"/>
      <c r="K142" s="26"/>
      <c r="L142" s="68"/>
      <c r="M142" s="26"/>
      <c r="N142" s="26"/>
      <c r="O142" s="68"/>
    </row>
    <row r="143" spans="9:15" ht="13.5" customHeight="1" x14ac:dyDescent="0.25">
      <c r="I143" s="26"/>
      <c r="J143" s="26"/>
      <c r="K143" s="26"/>
      <c r="L143" s="68"/>
      <c r="M143" s="26"/>
      <c r="N143" s="26"/>
      <c r="O143" s="68"/>
    </row>
    <row r="144" spans="9:15" ht="13.5" customHeight="1" x14ac:dyDescent="0.25">
      <c r="I144" s="26"/>
      <c r="J144" s="26"/>
      <c r="K144" s="26"/>
      <c r="L144" s="68"/>
      <c r="M144" s="26"/>
      <c r="N144" s="26"/>
      <c r="O144" s="68"/>
    </row>
    <row r="145" spans="9:15" ht="13.5" customHeight="1" x14ac:dyDescent="0.25">
      <c r="I145" s="26"/>
      <c r="J145" s="26"/>
      <c r="K145" s="26"/>
      <c r="L145" s="68"/>
      <c r="M145" s="26"/>
      <c r="N145" s="26"/>
      <c r="O145" s="68"/>
    </row>
    <row r="146" spans="9:15" ht="13.5" customHeight="1" x14ac:dyDescent="0.25">
      <c r="I146" s="26"/>
      <c r="J146" s="26"/>
      <c r="K146" s="26"/>
      <c r="L146" s="68"/>
      <c r="M146" s="26"/>
      <c r="N146" s="26"/>
      <c r="O146" s="68"/>
    </row>
    <row r="147" spans="9:15" ht="13.5" customHeight="1" x14ac:dyDescent="0.25">
      <c r="I147" s="26"/>
      <c r="J147" s="26"/>
      <c r="K147" s="26"/>
      <c r="L147" s="68"/>
      <c r="M147" s="26"/>
      <c r="N147" s="26"/>
      <c r="O147" s="68"/>
    </row>
    <row r="148" spans="9:15" ht="13.5" customHeight="1" x14ac:dyDescent="0.25">
      <c r="I148" s="26"/>
      <c r="J148" s="26"/>
      <c r="K148" s="26"/>
      <c r="L148" s="68"/>
      <c r="M148" s="26"/>
      <c r="N148" s="26"/>
      <c r="O148" s="68"/>
    </row>
    <row r="149" spans="9:15" ht="13.5" customHeight="1" x14ac:dyDescent="0.25">
      <c r="I149" s="26"/>
      <c r="J149" s="26"/>
      <c r="K149" s="26"/>
      <c r="L149" s="68"/>
      <c r="M149" s="26"/>
      <c r="N149" s="26"/>
      <c r="O149" s="68"/>
    </row>
    <row r="150" spans="9:15" ht="13.5" customHeight="1" x14ac:dyDescent="0.25">
      <c r="I150" s="26"/>
      <c r="J150" s="26"/>
      <c r="K150" s="26"/>
      <c r="L150" s="68"/>
      <c r="M150" s="26"/>
      <c r="N150" s="26"/>
      <c r="O150" s="68"/>
    </row>
    <row r="151" spans="9:15" ht="13.5" customHeight="1" x14ac:dyDescent="0.25">
      <c r="I151" s="26"/>
      <c r="J151" s="26"/>
      <c r="K151" s="26"/>
      <c r="L151" s="68"/>
      <c r="M151" s="26"/>
      <c r="N151" s="26"/>
      <c r="O151" s="68"/>
    </row>
    <row r="152" spans="9:15" ht="13.5" customHeight="1" x14ac:dyDescent="0.25">
      <c r="I152" s="26"/>
      <c r="J152" s="26"/>
      <c r="K152" s="26"/>
      <c r="L152" s="68"/>
      <c r="M152" s="26"/>
      <c r="N152" s="26"/>
      <c r="O152" s="68"/>
    </row>
    <row r="153" spans="9:15" ht="13.5" customHeight="1" x14ac:dyDescent="0.25">
      <c r="I153" s="26"/>
      <c r="J153" s="26"/>
      <c r="K153" s="26"/>
      <c r="L153" s="68"/>
      <c r="M153" s="26"/>
      <c r="N153" s="26"/>
      <c r="O153" s="68"/>
    </row>
    <row r="154" spans="9:15" ht="13.5" customHeight="1" x14ac:dyDescent="0.25">
      <c r="I154" s="26"/>
      <c r="J154" s="26"/>
      <c r="K154" s="26"/>
      <c r="L154" s="68"/>
      <c r="M154" s="26"/>
      <c r="N154" s="26"/>
      <c r="O154" s="68"/>
    </row>
    <row r="155" spans="9:15" ht="13.5" customHeight="1" x14ac:dyDescent="0.25">
      <c r="I155" s="26"/>
      <c r="J155" s="26"/>
      <c r="K155" s="26"/>
      <c r="L155" s="68"/>
      <c r="M155" s="26"/>
      <c r="N155" s="26"/>
      <c r="O155" s="68"/>
    </row>
    <row r="156" spans="9:15" ht="13.5" customHeight="1" x14ac:dyDescent="0.25">
      <c r="I156" s="26"/>
      <c r="J156" s="26"/>
      <c r="K156" s="26"/>
      <c r="L156" s="68"/>
      <c r="M156" s="26"/>
      <c r="N156" s="26"/>
      <c r="O156" s="68"/>
    </row>
    <row r="157" spans="9:15" ht="13.5" customHeight="1" x14ac:dyDescent="0.25">
      <c r="I157" s="26"/>
      <c r="J157" s="26"/>
      <c r="K157" s="26"/>
      <c r="L157" s="68"/>
      <c r="M157" s="26"/>
      <c r="N157" s="26"/>
      <c r="O157" s="68"/>
    </row>
    <row r="158" spans="9:15" ht="13.5" customHeight="1" x14ac:dyDescent="0.25">
      <c r="I158" s="26"/>
      <c r="J158" s="26"/>
      <c r="K158" s="26"/>
      <c r="L158" s="68"/>
      <c r="M158" s="26"/>
      <c r="N158" s="26"/>
      <c r="O158" s="68"/>
    </row>
    <row r="159" spans="9:15" ht="13.5" customHeight="1" x14ac:dyDescent="0.25">
      <c r="I159" s="26"/>
      <c r="J159" s="26"/>
      <c r="K159" s="26"/>
      <c r="L159" s="68"/>
      <c r="M159" s="26"/>
      <c r="N159" s="26"/>
      <c r="O159" s="68"/>
    </row>
    <row r="160" spans="9:15" ht="13.5" customHeight="1" x14ac:dyDescent="0.25">
      <c r="I160" s="26"/>
      <c r="J160" s="26"/>
      <c r="K160" s="26"/>
      <c r="L160" s="68"/>
      <c r="M160" s="26"/>
      <c r="N160" s="26"/>
      <c r="O160" s="68"/>
    </row>
    <row r="161" spans="9:15" ht="13.5" customHeight="1" x14ac:dyDescent="0.25">
      <c r="I161" s="26"/>
      <c r="J161" s="26"/>
      <c r="K161" s="26"/>
      <c r="L161" s="68"/>
      <c r="M161" s="26"/>
      <c r="N161" s="26"/>
      <c r="O161" s="68"/>
    </row>
    <row r="162" spans="9:15" ht="13.5" customHeight="1" x14ac:dyDescent="0.25">
      <c r="I162" s="26"/>
      <c r="J162" s="26"/>
      <c r="K162" s="26"/>
      <c r="L162" s="68"/>
      <c r="M162" s="26"/>
      <c r="N162" s="26"/>
      <c r="O162" s="68"/>
    </row>
    <row r="163" spans="9:15" ht="13.5" customHeight="1" x14ac:dyDescent="0.25">
      <c r="I163" s="26"/>
      <c r="J163" s="26"/>
      <c r="K163" s="26"/>
      <c r="L163" s="68"/>
      <c r="M163" s="26"/>
      <c r="N163" s="26"/>
      <c r="O163" s="68"/>
    </row>
    <row r="164" spans="9:15" ht="13.5" customHeight="1" x14ac:dyDescent="0.25">
      <c r="I164" s="26"/>
      <c r="J164" s="26"/>
      <c r="K164" s="26"/>
      <c r="L164" s="68"/>
      <c r="M164" s="26"/>
      <c r="N164" s="26"/>
      <c r="O164" s="68"/>
    </row>
    <row r="165" spans="9:15" ht="13.5" customHeight="1" x14ac:dyDescent="0.25">
      <c r="I165" s="26"/>
      <c r="J165" s="26"/>
      <c r="K165" s="26"/>
      <c r="L165" s="68"/>
      <c r="M165" s="26"/>
      <c r="N165" s="26"/>
      <c r="O165" s="68"/>
    </row>
    <row r="166" spans="9:15" ht="13.5" customHeight="1" x14ac:dyDescent="0.25">
      <c r="I166" s="26"/>
      <c r="J166" s="26"/>
      <c r="K166" s="26"/>
      <c r="L166" s="68"/>
      <c r="M166" s="26"/>
      <c r="N166" s="26"/>
      <c r="O166" s="68"/>
    </row>
    <row r="167" spans="9:15" ht="13.5" customHeight="1" x14ac:dyDescent="0.25">
      <c r="I167" s="26"/>
      <c r="J167" s="26"/>
      <c r="K167" s="26"/>
      <c r="L167" s="68"/>
      <c r="M167" s="26"/>
      <c r="N167" s="26"/>
      <c r="O167" s="68"/>
    </row>
    <row r="168" spans="9:15" ht="13.5" customHeight="1" x14ac:dyDescent="0.25">
      <c r="I168" s="26"/>
      <c r="J168" s="26"/>
      <c r="K168" s="26"/>
      <c r="L168" s="68"/>
      <c r="M168" s="26"/>
      <c r="N168" s="26"/>
      <c r="O168" s="68"/>
    </row>
    <row r="169" spans="9:15" ht="13.5" customHeight="1" x14ac:dyDescent="0.25">
      <c r="I169" s="26"/>
      <c r="J169" s="26"/>
      <c r="K169" s="26"/>
      <c r="L169" s="68"/>
      <c r="M169" s="26"/>
      <c r="N169" s="26"/>
      <c r="O169" s="68"/>
    </row>
    <row r="170" spans="9:15" ht="13.5" customHeight="1" x14ac:dyDescent="0.25">
      <c r="I170" s="26"/>
      <c r="J170" s="26"/>
      <c r="K170" s="26"/>
      <c r="L170" s="68"/>
      <c r="M170" s="26"/>
      <c r="N170" s="26"/>
      <c r="O170" s="68"/>
    </row>
    <row r="171" spans="9:15" ht="13.5" customHeight="1" x14ac:dyDescent="0.25">
      <c r="I171" s="26"/>
      <c r="J171" s="26"/>
      <c r="K171" s="26"/>
      <c r="L171" s="68"/>
      <c r="M171" s="26"/>
      <c r="N171" s="26"/>
      <c r="O171" s="68"/>
    </row>
    <row r="172" spans="9:15" ht="13.5" customHeight="1" x14ac:dyDescent="0.25">
      <c r="I172" s="26"/>
      <c r="J172" s="26"/>
      <c r="K172" s="26"/>
      <c r="L172" s="68"/>
      <c r="M172" s="26"/>
      <c r="N172" s="26"/>
      <c r="O172" s="68"/>
    </row>
    <row r="173" spans="9:15" ht="13.5" customHeight="1" x14ac:dyDescent="0.25">
      <c r="I173" s="26"/>
      <c r="J173" s="26"/>
      <c r="K173" s="26"/>
      <c r="L173" s="68"/>
      <c r="M173" s="26"/>
      <c r="N173" s="26"/>
      <c r="O173" s="68"/>
    </row>
    <row r="174" spans="9:15" ht="13.5" customHeight="1" x14ac:dyDescent="0.25">
      <c r="I174" s="26"/>
      <c r="J174" s="26"/>
      <c r="K174" s="26"/>
      <c r="L174" s="68"/>
      <c r="M174" s="26"/>
      <c r="N174" s="26"/>
      <c r="O174" s="68"/>
    </row>
    <row r="175" spans="9:15" ht="13.5" customHeight="1" x14ac:dyDescent="0.25">
      <c r="I175" s="26"/>
      <c r="J175" s="26"/>
      <c r="K175" s="26"/>
      <c r="L175" s="68"/>
      <c r="M175" s="26"/>
      <c r="N175" s="26"/>
      <c r="O175" s="68"/>
    </row>
    <row r="176" spans="9:15" ht="13.5" customHeight="1" x14ac:dyDescent="0.25">
      <c r="I176" s="26"/>
      <c r="J176" s="26"/>
      <c r="K176" s="26"/>
      <c r="L176" s="68"/>
      <c r="M176" s="26"/>
      <c r="N176" s="26"/>
      <c r="O176" s="68"/>
    </row>
    <row r="177" spans="9:15" ht="13.5" customHeight="1" x14ac:dyDescent="0.25">
      <c r="I177" s="26"/>
      <c r="J177" s="26"/>
      <c r="K177" s="26"/>
      <c r="L177" s="68"/>
      <c r="M177" s="26"/>
      <c r="N177" s="26"/>
      <c r="O177" s="68"/>
    </row>
    <row r="178" spans="9:15" ht="13.5" customHeight="1" x14ac:dyDescent="0.25">
      <c r="I178" s="26"/>
      <c r="J178" s="26"/>
      <c r="K178" s="26"/>
      <c r="L178" s="68"/>
      <c r="M178" s="26"/>
      <c r="N178" s="26"/>
      <c r="O178" s="68"/>
    </row>
    <row r="179" spans="9:15" ht="13.5" customHeight="1" x14ac:dyDescent="0.25">
      <c r="I179" s="26"/>
      <c r="J179" s="26"/>
      <c r="K179" s="26"/>
      <c r="L179" s="68"/>
      <c r="M179" s="26"/>
      <c r="N179" s="26"/>
      <c r="O179" s="68"/>
    </row>
    <row r="180" spans="9:15" ht="13.5" customHeight="1" x14ac:dyDescent="0.25">
      <c r="I180" s="26"/>
      <c r="J180" s="26"/>
      <c r="K180" s="26"/>
      <c r="L180" s="68"/>
      <c r="M180" s="26"/>
      <c r="N180" s="26"/>
      <c r="O180" s="68"/>
    </row>
    <row r="181" spans="9:15" ht="13.5" customHeight="1" x14ac:dyDescent="0.25">
      <c r="I181" s="26"/>
      <c r="J181" s="26"/>
      <c r="K181" s="26"/>
      <c r="L181" s="68"/>
      <c r="M181" s="26"/>
      <c r="N181" s="26"/>
      <c r="O181" s="68"/>
    </row>
    <row r="182" spans="9:15" ht="13.5" customHeight="1" x14ac:dyDescent="0.25">
      <c r="I182" s="26"/>
      <c r="J182" s="26"/>
      <c r="K182" s="26"/>
      <c r="L182" s="68"/>
      <c r="M182" s="26"/>
      <c r="N182" s="26"/>
      <c r="O182" s="68"/>
    </row>
    <row r="183" spans="9:15" ht="13.5" customHeight="1" x14ac:dyDescent="0.25">
      <c r="I183" s="26"/>
      <c r="J183" s="26"/>
      <c r="K183" s="26"/>
      <c r="L183" s="68"/>
      <c r="M183" s="26"/>
      <c r="N183" s="26"/>
      <c r="O183" s="68"/>
    </row>
    <row r="184" spans="9:15" ht="13.5" customHeight="1" x14ac:dyDescent="0.25">
      <c r="I184" s="26"/>
      <c r="J184" s="26"/>
      <c r="K184" s="26"/>
      <c r="L184" s="68"/>
      <c r="M184" s="26"/>
      <c r="N184" s="26"/>
      <c r="O184" s="68"/>
    </row>
    <row r="185" spans="9:15" ht="13.5" customHeight="1" x14ac:dyDescent="0.25">
      <c r="I185" s="26"/>
      <c r="J185" s="26"/>
      <c r="K185" s="26"/>
      <c r="L185" s="68"/>
      <c r="M185" s="26"/>
      <c r="N185" s="26"/>
      <c r="O185" s="68"/>
    </row>
    <row r="186" spans="9:15" ht="13.5" customHeight="1" x14ac:dyDescent="0.25">
      <c r="I186" s="26"/>
      <c r="J186" s="26"/>
      <c r="K186" s="26"/>
      <c r="L186" s="68"/>
      <c r="M186" s="26"/>
      <c r="N186" s="26"/>
      <c r="O186" s="68"/>
    </row>
    <row r="187" spans="9:15" ht="13.5" customHeight="1" x14ac:dyDescent="0.25">
      <c r="I187" s="26"/>
      <c r="J187" s="26"/>
      <c r="K187" s="26"/>
      <c r="L187" s="68"/>
      <c r="M187" s="26"/>
      <c r="N187" s="26"/>
      <c r="O187" s="68"/>
    </row>
    <row r="188" spans="9:15" ht="13.5" customHeight="1" x14ac:dyDescent="0.25">
      <c r="I188" s="26"/>
      <c r="J188" s="26"/>
      <c r="K188" s="26"/>
      <c r="L188" s="68"/>
      <c r="M188" s="26"/>
      <c r="N188" s="26"/>
      <c r="O188" s="68"/>
    </row>
    <row r="189" spans="9:15" ht="13.5" customHeight="1" x14ac:dyDescent="0.25">
      <c r="I189" s="26"/>
      <c r="J189" s="26"/>
      <c r="K189" s="26"/>
      <c r="L189" s="68"/>
      <c r="M189" s="26"/>
      <c r="N189" s="26"/>
      <c r="O189" s="68"/>
    </row>
    <row r="190" spans="9:15" ht="13.5" customHeight="1" x14ac:dyDescent="0.25">
      <c r="I190" s="26"/>
      <c r="J190" s="26"/>
      <c r="K190" s="26"/>
      <c r="L190" s="68"/>
      <c r="M190" s="26"/>
      <c r="N190" s="26"/>
      <c r="O190" s="68"/>
    </row>
    <row r="191" spans="9:15" ht="13.5" customHeight="1" x14ac:dyDescent="0.25">
      <c r="I191" s="26"/>
      <c r="J191" s="26"/>
      <c r="K191" s="26"/>
      <c r="L191" s="68"/>
      <c r="M191" s="26"/>
      <c r="N191" s="26"/>
      <c r="O191" s="68"/>
    </row>
    <row r="192" spans="9:15" ht="13.5" customHeight="1" x14ac:dyDescent="0.25">
      <c r="I192" s="26"/>
      <c r="J192" s="26"/>
      <c r="K192" s="26"/>
      <c r="L192" s="68"/>
      <c r="M192" s="26"/>
      <c r="N192" s="26"/>
      <c r="O192" s="68"/>
    </row>
    <row r="193" spans="9:15" ht="13.5" customHeight="1" x14ac:dyDescent="0.25">
      <c r="I193" s="26"/>
      <c r="J193" s="26"/>
      <c r="K193" s="26"/>
      <c r="L193" s="68"/>
      <c r="M193" s="26"/>
      <c r="N193" s="26"/>
      <c r="O193" s="68"/>
    </row>
    <row r="194" spans="9:15" ht="13.5" customHeight="1" x14ac:dyDescent="0.25">
      <c r="I194" s="26"/>
      <c r="J194" s="26"/>
      <c r="K194" s="26"/>
      <c r="L194" s="68"/>
      <c r="M194" s="26"/>
      <c r="N194" s="26"/>
      <c r="O194" s="68"/>
    </row>
    <row r="195" spans="9:15" ht="13.5" customHeight="1" x14ac:dyDescent="0.25">
      <c r="I195" s="26"/>
      <c r="J195" s="26"/>
      <c r="K195" s="26"/>
      <c r="L195" s="68"/>
      <c r="M195" s="26"/>
      <c r="N195" s="26"/>
      <c r="O195" s="68"/>
    </row>
    <row r="196" spans="9:15" ht="13.5" customHeight="1" x14ac:dyDescent="0.25">
      <c r="I196" s="26"/>
      <c r="J196" s="26"/>
      <c r="K196" s="26"/>
      <c r="L196" s="68"/>
      <c r="M196" s="26"/>
      <c r="N196" s="26"/>
      <c r="O196" s="68"/>
    </row>
    <row r="197" spans="9:15" ht="13.5" customHeight="1" x14ac:dyDescent="0.25">
      <c r="I197" s="26"/>
      <c r="J197" s="26"/>
      <c r="K197" s="26"/>
      <c r="L197" s="68"/>
      <c r="M197" s="26"/>
      <c r="N197" s="26"/>
      <c r="O197" s="68"/>
    </row>
    <row r="198" spans="9:15" ht="13.5" customHeight="1" x14ac:dyDescent="0.25">
      <c r="I198" s="26"/>
      <c r="J198" s="26"/>
      <c r="K198" s="26"/>
      <c r="L198" s="68"/>
      <c r="M198" s="26"/>
      <c r="N198" s="26"/>
      <c r="O198" s="68"/>
    </row>
    <row r="199" spans="9:15" ht="13.5" customHeight="1" x14ac:dyDescent="0.25">
      <c r="I199" s="26"/>
      <c r="J199" s="26"/>
      <c r="K199" s="26"/>
      <c r="L199" s="68"/>
      <c r="M199" s="26"/>
      <c r="N199" s="26"/>
      <c r="O199" s="68"/>
    </row>
    <row r="200" spans="9:15" ht="13.5" customHeight="1" x14ac:dyDescent="0.25">
      <c r="I200" s="26"/>
      <c r="J200" s="26"/>
      <c r="K200" s="26"/>
      <c r="L200" s="68"/>
      <c r="M200" s="26"/>
      <c r="N200" s="26"/>
      <c r="O200" s="68"/>
    </row>
    <row r="201" spans="9:15" ht="13.5" customHeight="1" x14ac:dyDescent="0.25">
      <c r="I201" s="26"/>
      <c r="J201" s="26"/>
      <c r="K201" s="26"/>
      <c r="L201" s="68"/>
      <c r="M201" s="26"/>
      <c r="N201" s="26"/>
      <c r="O201" s="68"/>
    </row>
    <row r="202" spans="9:15" ht="13.5" customHeight="1" x14ac:dyDescent="0.25">
      <c r="I202" s="26"/>
      <c r="J202" s="26"/>
      <c r="K202" s="26"/>
      <c r="L202" s="68"/>
      <c r="M202" s="26"/>
      <c r="N202" s="26"/>
      <c r="O202" s="68"/>
    </row>
    <row r="203" spans="9:15" ht="13.5" customHeight="1" x14ac:dyDescent="0.25">
      <c r="I203" s="26"/>
      <c r="J203" s="26"/>
      <c r="K203" s="26"/>
      <c r="L203" s="68"/>
      <c r="M203" s="26"/>
      <c r="N203" s="26"/>
      <c r="O203" s="68"/>
    </row>
    <row r="204" spans="9:15" ht="13.5" customHeight="1" x14ac:dyDescent="0.25">
      <c r="I204" s="26"/>
      <c r="J204" s="26"/>
      <c r="K204" s="26"/>
      <c r="L204" s="68"/>
      <c r="M204" s="26"/>
      <c r="N204" s="26"/>
      <c r="O204" s="68"/>
    </row>
    <row r="205" spans="9:15" ht="13.5" customHeight="1" x14ac:dyDescent="0.25">
      <c r="I205" s="26"/>
      <c r="J205" s="26"/>
      <c r="K205" s="26"/>
      <c r="L205" s="68"/>
      <c r="M205" s="26"/>
      <c r="N205" s="26"/>
      <c r="O205" s="68"/>
    </row>
    <row r="206" spans="9:15" ht="13.5" customHeight="1" x14ac:dyDescent="0.25">
      <c r="I206" s="26"/>
      <c r="J206" s="26"/>
      <c r="K206" s="26"/>
      <c r="L206" s="68"/>
      <c r="M206" s="26"/>
      <c r="N206" s="26"/>
      <c r="O206" s="68"/>
    </row>
    <row r="207" spans="9:15" ht="13.5" customHeight="1" x14ac:dyDescent="0.25">
      <c r="I207" s="26"/>
      <c r="J207" s="26"/>
      <c r="K207" s="26"/>
      <c r="L207" s="68"/>
      <c r="M207" s="26"/>
      <c r="N207" s="26"/>
      <c r="O207" s="68"/>
    </row>
    <row r="208" spans="9:15" ht="13.5" customHeight="1" x14ac:dyDescent="0.25">
      <c r="I208" s="26"/>
      <c r="J208" s="26"/>
      <c r="K208" s="26"/>
      <c r="L208" s="68"/>
      <c r="M208" s="26"/>
      <c r="N208" s="26"/>
      <c r="O208" s="68"/>
    </row>
    <row r="209" spans="9:15" ht="13.5" customHeight="1" x14ac:dyDescent="0.25">
      <c r="I209" s="26"/>
      <c r="J209" s="26"/>
      <c r="K209" s="26"/>
      <c r="L209" s="68"/>
      <c r="M209" s="26"/>
      <c r="N209" s="26"/>
      <c r="O209" s="68"/>
    </row>
    <row r="210" spans="9:15" ht="13.5" customHeight="1" x14ac:dyDescent="0.25">
      <c r="I210" s="26"/>
      <c r="J210" s="26"/>
      <c r="K210" s="26"/>
      <c r="L210" s="68"/>
      <c r="M210" s="26"/>
      <c r="N210" s="26"/>
      <c r="O210" s="68"/>
    </row>
    <row r="211" spans="9:15" ht="13.5" customHeight="1" x14ac:dyDescent="0.25">
      <c r="I211" s="26"/>
      <c r="J211" s="26"/>
      <c r="K211" s="26"/>
      <c r="L211" s="68"/>
      <c r="M211" s="26"/>
      <c r="N211" s="26"/>
      <c r="O211" s="68"/>
    </row>
    <row r="212" spans="9:15" ht="13.5" customHeight="1" x14ac:dyDescent="0.25">
      <c r="I212" s="26"/>
      <c r="J212" s="26"/>
      <c r="K212" s="26"/>
      <c r="L212" s="68"/>
      <c r="M212" s="26"/>
      <c r="N212" s="26"/>
      <c r="O212" s="68"/>
    </row>
    <row r="213" spans="9:15" ht="13.5" customHeight="1" x14ac:dyDescent="0.25">
      <c r="I213" s="26"/>
      <c r="J213" s="26"/>
      <c r="K213" s="26"/>
      <c r="L213" s="68"/>
      <c r="M213" s="26"/>
      <c r="N213" s="26"/>
      <c r="O213" s="68"/>
    </row>
    <row r="214" spans="9:15" ht="13.5" customHeight="1" x14ac:dyDescent="0.25">
      <c r="I214" s="26"/>
      <c r="J214" s="26"/>
      <c r="K214" s="26"/>
      <c r="L214" s="68"/>
      <c r="M214" s="26"/>
      <c r="N214" s="26"/>
      <c r="O214" s="68"/>
    </row>
    <row r="215" spans="9:15" ht="13.5" customHeight="1" x14ac:dyDescent="0.25">
      <c r="I215" s="26"/>
      <c r="J215" s="26"/>
      <c r="K215" s="26"/>
      <c r="L215" s="68"/>
      <c r="M215" s="26"/>
      <c r="N215" s="26"/>
      <c r="O215" s="68"/>
    </row>
    <row r="216" spans="9:15" ht="13.5" customHeight="1" x14ac:dyDescent="0.25">
      <c r="I216" s="26"/>
      <c r="J216" s="26"/>
      <c r="K216" s="26"/>
      <c r="L216" s="68"/>
      <c r="M216" s="26"/>
      <c r="N216" s="26"/>
      <c r="O216" s="68"/>
    </row>
    <row r="217" spans="9:15" ht="13.5" customHeight="1" x14ac:dyDescent="0.25">
      <c r="I217" s="26"/>
      <c r="J217" s="26"/>
      <c r="K217" s="26"/>
      <c r="L217" s="68"/>
      <c r="M217" s="26"/>
      <c r="N217" s="26"/>
      <c r="O217" s="68"/>
    </row>
    <row r="218" spans="9:15" ht="13.5" customHeight="1" x14ac:dyDescent="0.25">
      <c r="I218" s="26"/>
      <c r="J218" s="26"/>
      <c r="K218" s="26"/>
      <c r="L218" s="68"/>
      <c r="M218" s="26"/>
      <c r="N218" s="26"/>
      <c r="O218" s="68"/>
    </row>
    <row r="219" spans="9:15" ht="13.5" customHeight="1" x14ac:dyDescent="0.25">
      <c r="I219" s="26"/>
      <c r="J219" s="26"/>
      <c r="K219" s="26"/>
      <c r="L219" s="68"/>
      <c r="M219" s="26"/>
      <c r="N219" s="26"/>
      <c r="O219" s="68"/>
    </row>
    <row r="220" spans="9:15" ht="13.5" customHeight="1" x14ac:dyDescent="0.25">
      <c r="I220" s="26"/>
      <c r="J220" s="26"/>
      <c r="K220" s="26"/>
      <c r="L220" s="68"/>
      <c r="M220" s="26"/>
      <c r="N220" s="26"/>
      <c r="O220" s="68"/>
    </row>
    <row r="221" spans="9:15" ht="13.5" customHeight="1" x14ac:dyDescent="0.25">
      <c r="I221" s="26"/>
      <c r="J221" s="26"/>
      <c r="K221" s="26"/>
      <c r="L221" s="68"/>
      <c r="M221" s="26"/>
      <c r="N221" s="26"/>
      <c r="O221" s="68"/>
    </row>
    <row r="222" spans="9:15" ht="13.5" customHeight="1" x14ac:dyDescent="0.25">
      <c r="I222" s="26"/>
      <c r="J222" s="26"/>
      <c r="K222" s="26"/>
      <c r="L222" s="68"/>
      <c r="M222" s="26"/>
      <c r="N222" s="26"/>
      <c r="O222" s="68"/>
    </row>
    <row r="223" spans="9:15" ht="13.5" customHeight="1" x14ac:dyDescent="0.25">
      <c r="I223" s="26"/>
      <c r="J223" s="26"/>
      <c r="K223" s="26"/>
      <c r="L223" s="68"/>
      <c r="M223" s="26"/>
      <c r="N223" s="26"/>
      <c r="O223" s="68"/>
    </row>
    <row r="224" spans="9:15" ht="13.5" customHeight="1" x14ac:dyDescent="0.25">
      <c r="I224" s="26"/>
      <c r="J224" s="26"/>
      <c r="K224" s="26"/>
      <c r="L224" s="68"/>
      <c r="M224" s="26"/>
      <c r="N224" s="26"/>
      <c r="O224" s="68"/>
    </row>
    <row r="225" spans="9:15" ht="13.5" customHeight="1" x14ac:dyDescent="0.25">
      <c r="I225" s="26"/>
      <c r="J225" s="26"/>
      <c r="K225" s="26"/>
      <c r="L225" s="68"/>
      <c r="M225" s="26"/>
      <c r="N225" s="26"/>
      <c r="O225" s="68"/>
    </row>
    <row r="226" spans="9:15" ht="13.5" customHeight="1" x14ac:dyDescent="0.25">
      <c r="I226" s="26"/>
      <c r="J226" s="26"/>
      <c r="K226" s="26"/>
      <c r="L226" s="68"/>
      <c r="M226" s="26"/>
      <c r="N226" s="26"/>
      <c r="O226" s="68"/>
    </row>
    <row r="227" spans="9:15" ht="13.5" customHeight="1" x14ac:dyDescent="0.25">
      <c r="I227" s="26"/>
      <c r="J227" s="26"/>
      <c r="K227" s="26"/>
      <c r="L227" s="68"/>
      <c r="M227" s="26"/>
      <c r="N227" s="26"/>
      <c r="O227" s="68"/>
    </row>
    <row r="228" spans="9:15" ht="13.5" customHeight="1" x14ac:dyDescent="0.25">
      <c r="I228" s="26"/>
      <c r="J228" s="26"/>
      <c r="K228" s="26"/>
      <c r="L228" s="68"/>
      <c r="M228" s="26"/>
      <c r="N228" s="26"/>
      <c r="O228" s="68"/>
    </row>
    <row r="229" spans="9:15" ht="13.5" customHeight="1" x14ac:dyDescent="0.25">
      <c r="I229" s="26"/>
      <c r="J229" s="26"/>
      <c r="K229" s="26"/>
      <c r="L229" s="68"/>
      <c r="M229" s="26"/>
      <c r="N229" s="26"/>
      <c r="O229" s="68"/>
    </row>
    <row r="230" spans="9:15" ht="13.5" customHeight="1" x14ac:dyDescent="0.25">
      <c r="I230" s="26"/>
      <c r="J230" s="26"/>
      <c r="K230" s="26"/>
      <c r="L230" s="68"/>
      <c r="M230" s="26"/>
      <c r="N230" s="26"/>
      <c r="O230" s="68"/>
    </row>
    <row r="231" spans="9:15" ht="13.5" customHeight="1" x14ac:dyDescent="0.25">
      <c r="I231" s="26"/>
      <c r="J231" s="26"/>
      <c r="K231" s="26"/>
      <c r="L231" s="68"/>
      <c r="M231" s="26"/>
      <c r="N231" s="26"/>
      <c r="O231" s="68"/>
    </row>
    <row r="232" spans="9:15" ht="13.5" customHeight="1" x14ac:dyDescent="0.25">
      <c r="I232" s="26"/>
      <c r="J232" s="26"/>
      <c r="K232" s="26"/>
      <c r="L232" s="68"/>
      <c r="M232" s="26"/>
      <c r="N232" s="26"/>
      <c r="O232" s="68"/>
    </row>
    <row r="233" spans="9:15" ht="13.5" customHeight="1" x14ac:dyDescent="0.25">
      <c r="I233" s="26"/>
      <c r="J233" s="26"/>
      <c r="K233" s="26"/>
      <c r="L233" s="68"/>
      <c r="M233" s="26"/>
      <c r="N233" s="26"/>
      <c r="O233" s="68"/>
    </row>
    <row r="234" spans="9:15" ht="13.5" customHeight="1" x14ac:dyDescent="0.25">
      <c r="I234" s="26"/>
      <c r="J234" s="26"/>
      <c r="K234" s="26"/>
      <c r="L234" s="68"/>
      <c r="M234" s="26"/>
      <c r="N234" s="26"/>
      <c r="O234" s="68"/>
    </row>
    <row r="235" spans="9:15" ht="13.5" customHeight="1" x14ac:dyDescent="0.25">
      <c r="I235" s="26"/>
      <c r="J235" s="26"/>
      <c r="K235" s="26"/>
      <c r="L235" s="68"/>
      <c r="M235" s="26"/>
      <c r="N235" s="26"/>
      <c r="O235" s="68"/>
    </row>
    <row r="236" spans="9:15" ht="13.5" customHeight="1" x14ac:dyDescent="0.25">
      <c r="I236" s="26"/>
      <c r="J236" s="26"/>
      <c r="K236" s="26"/>
      <c r="L236" s="68"/>
      <c r="M236" s="26"/>
      <c r="N236" s="26"/>
      <c r="O236" s="68"/>
    </row>
    <row r="237" spans="9:15" ht="13.5" customHeight="1" x14ac:dyDescent="0.25">
      <c r="I237" s="26"/>
      <c r="J237" s="26"/>
      <c r="K237" s="26"/>
      <c r="L237" s="68"/>
      <c r="M237" s="26"/>
      <c r="N237" s="26"/>
      <c r="O237" s="68"/>
    </row>
    <row r="238" spans="9:15" ht="13.5" customHeight="1" x14ac:dyDescent="0.25">
      <c r="I238" s="26"/>
      <c r="J238" s="26"/>
      <c r="K238" s="26"/>
      <c r="L238" s="68"/>
      <c r="M238" s="26"/>
      <c r="N238" s="26"/>
      <c r="O238" s="68"/>
    </row>
    <row r="239" spans="9:15" ht="13.5" customHeight="1" x14ac:dyDescent="0.25">
      <c r="I239" s="26"/>
      <c r="J239" s="26"/>
      <c r="K239" s="26"/>
      <c r="L239" s="68"/>
      <c r="M239" s="26"/>
      <c r="N239" s="26"/>
      <c r="O239" s="68"/>
    </row>
    <row r="240" spans="9:15" ht="13.5" customHeight="1" x14ac:dyDescent="0.25">
      <c r="I240" s="26"/>
      <c r="J240" s="26"/>
      <c r="K240" s="26"/>
      <c r="L240" s="68"/>
      <c r="M240" s="26"/>
      <c r="N240" s="26"/>
      <c r="O240" s="68"/>
    </row>
    <row r="241" spans="9:15" ht="13.5" customHeight="1" x14ac:dyDescent="0.25">
      <c r="I241" s="26"/>
      <c r="J241" s="26"/>
      <c r="K241" s="26"/>
      <c r="L241" s="68"/>
      <c r="M241" s="26"/>
      <c r="N241" s="26"/>
      <c r="O241" s="68"/>
    </row>
    <row r="242" spans="9:15" ht="13.5" customHeight="1" x14ac:dyDescent="0.25">
      <c r="I242" s="26"/>
      <c r="J242" s="26"/>
      <c r="K242" s="26"/>
      <c r="L242" s="68"/>
      <c r="M242" s="26"/>
      <c r="N242" s="26"/>
      <c r="O242" s="68"/>
    </row>
    <row r="243" spans="9:15" ht="13.5" customHeight="1" x14ac:dyDescent="0.25">
      <c r="I243" s="26"/>
      <c r="J243" s="26"/>
      <c r="K243" s="26"/>
      <c r="L243" s="68"/>
      <c r="M243" s="26"/>
      <c r="N243" s="26"/>
      <c r="O243" s="68"/>
    </row>
    <row r="244" spans="9:15" ht="13.5" customHeight="1" x14ac:dyDescent="0.25">
      <c r="I244" s="26"/>
      <c r="J244" s="26"/>
      <c r="K244" s="26"/>
      <c r="L244" s="68"/>
      <c r="M244" s="26"/>
      <c r="N244" s="26"/>
      <c r="O244" s="68"/>
    </row>
    <row r="245" spans="9:15" ht="13.5" customHeight="1" x14ac:dyDescent="0.25">
      <c r="I245" s="26"/>
      <c r="J245" s="26"/>
      <c r="K245" s="26"/>
      <c r="L245" s="68"/>
      <c r="M245" s="26"/>
      <c r="N245" s="26"/>
      <c r="O245" s="68"/>
    </row>
    <row r="246" spans="9:15" ht="13.5" customHeight="1" x14ac:dyDescent="0.25">
      <c r="I246" s="26"/>
      <c r="J246" s="26"/>
      <c r="K246" s="26"/>
      <c r="L246" s="68"/>
      <c r="M246" s="26"/>
      <c r="N246" s="26"/>
      <c r="O246" s="68"/>
    </row>
    <row r="247" spans="9:15" ht="13.5" customHeight="1" x14ac:dyDescent="0.25">
      <c r="I247" s="26"/>
      <c r="J247" s="26"/>
      <c r="K247" s="26"/>
      <c r="L247" s="68"/>
      <c r="M247" s="26"/>
      <c r="N247" s="26"/>
      <c r="O247" s="68"/>
    </row>
    <row r="248" spans="9:15" ht="13.5" customHeight="1" x14ac:dyDescent="0.25">
      <c r="I248" s="26"/>
      <c r="J248" s="26"/>
      <c r="K248" s="26"/>
      <c r="L248" s="68"/>
      <c r="M248" s="26"/>
      <c r="N248" s="26"/>
      <c r="O248" s="68"/>
    </row>
    <row r="249" spans="9:15" ht="13.5" customHeight="1" x14ac:dyDescent="0.25">
      <c r="I249" s="26"/>
      <c r="J249" s="26"/>
      <c r="K249" s="26"/>
      <c r="L249" s="68"/>
      <c r="M249" s="26"/>
      <c r="N249" s="26"/>
      <c r="O249" s="68"/>
    </row>
    <row r="250" spans="9:15" ht="13.5" customHeight="1" x14ac:dyDescent="0.25">
      <c r="I250" s="26"/>
      <c r="J250" s="26"/>
      <c r="K250" s="26"/>
      <c r="L250" s="68"/>
      <c r="M250" s="26"/>
      <c r="N250" s="26"/>
      <c r="O250" s="68"/>
    </row>
    <row r="251" spans="9:15" ht="13.5" customHeight="1" x14ac:dyDescent="0.25">
      <c r="I251" s="26"/>
      <c r="J251" s="26"/>
      <c r="K251" s="26"/>
      <c r="L251" s="68"/>
      <c r="M251" s="26"/>
      <c r="N251" s="26"/>
      <c r="O251" s="68"/>
    </row>
    <row r="252" spans="9:15" ht="13.5" customHeight="1" x14ac:dyDescent="0.25">
      <c r="I252" s="26"/>
      <c r="J252" s="26"/>
      <c r="K252" s="26"/>
      <c r="L252" s="68"/>
      <c r="M252" s="26"/>
      <c r="N252" s="26"/>
      <c r="O252" s="68"/>
    </row>
    <row r="253" spans="9:15" ht="13.5" customHeight="1" x14ac:dyDescent="0.25">
      <c r="I253" s="26"/>
      <c r="J253" s="26"/>
      <c r="K253" s="26"/>
      <c r="L253" s="68"/>
      <c r="M253" s="26"/>
      <c r="N253" s="26"/>
      <c r="O253" s="68"/>
    </row>
    <row r="254" spans="9:15" ht="13.5" customHeight="1" x14ac:dyDescent="0.25">
      <c r="I254" s="26"/>
      <c r="J254" s="26"/>
      <c r="K254" s="26"/>
      <c r="L254" s="68"/>
      <c r="M254" s="26"/>
      <c r="N254" s="26"/>
      <c r="O254" s="68"/>
    </row>
    <row r="255" spans="9:15" ht="13.5" customHeight="1" x14ac:dyDescent="0.25">
      <c r="I255" s="26"/>
      <c r="J255" s="26"/>
      <c r="K255" s="26"/>
      <c r="L255" s="68"/>
      <c r="M255" s="26"/>
      <c r="N255" s="26"/>
      <c r="O255" s="68"/>
    </row>
    <row r="256" spans="9:15" ht="13.5" customHeight="1" x14ac:dyDescent="0.25">
      <c r="I256" s="26"/>
      <c r="J256" s="26"/>
      <c r="K256" s="26"/>
      <c r="L256" s="68"/>
      <c r="M256" s="26"/>
      <c r="N256" s="26"/>
      <c r="O256" s="68"/>
    </row>
    <row r="257" spans="9:15" ht="13.5" customHeight="1" x14ac:dyDescent="0.25">
      <c r="I257" s="26"/>
      <c r="J257" s="26"/>
      <c r="K257" s="26"/>
      <c r="L257" s="68"/>
      <c r="M257" s="26"/>
      <c r="N257" s="26"/>
      <c r="O257" s="68"/>
    </row>
    <row r="258" spans="9:15" ht="13.5" customHeight="1" x14ac:dyDescent="0.25">
      <c r="I258" s="26"/>
      <c r="J258" s="26"/>
      <c r="K258" s="26"/>
      <c r="L258" s="68"/>
      <c r="M258" s="26"/>
      <c r="N258" s="26"/>
      <c r="O258" s="68"/>
    </row>
    <row r="259" spans="9:15" ht="13.5" customHeight="1" x14ac:dyDescent="0.25">
      <c r="I259" s="26"/>
      <c r="J259" s="26"/>
      <c r="K259" s="26"/>
      <c r="L259" s="68"/>
      <c r="M259" s="26"/>
      <c r="N259" s="26"/>
      <c r="O259" s="68"/>
    </row>
    <row r="260" spans="9:15" ht="13.5" customHeight="1" x14ac:dyDescent="0.25">
      <c r="I260" s="26"/>
      <c r="J260" s="26"/>
      <c r="K260" s="26"/>
      <c r="L260" s="68"/>
      <c r="M260" s="26"/>
      <c r="N260" s="26"/>
      <c r="O260" s="68"/>
    </row>
    <row r="261" spans="9:15" ht="13.5" customHeight="1" x14ac:dyDescent="0.25">
      <c r="I261" s="26"/>
      <c r="J261" s="26"/>
      <c r="K261" s="26"/>
      <c r="L261" s="68"/>
      <c r="M261" s="26"/>
      <c r="N261" s="26"/>
      <c r="O261" s="68"/>
    </row>
    <row r="262" spans="9:15" ht="13.5" customHeight="1" x14ac:dyDescent="0.25">
      <c r="I262" s="26"/>
      <c r="J262" s="26"/>
      <c r="K262" s="26"/>
      <c r="L262" s="68"/>
      <c r="M262" s="26"/>
      <c r="N262" s="26"/>
      <c r="O262" s="68"/>
    </row>
    <row r="263" spans="9:15" ht="13.5" customHeight="1" x14ac:dyDescent="0.25">
      <c r="I263" s="26"/>
      <c r="J263" s="26"/>
      <c r="K263" s="26"/>
      <c r="L263" s="68"/>
      <c r="M263" s="26"/>
      <c r="N263" s="26"/>
      <c r="O263" s="68"/>
    </row>
    <row r="264" spans="9:15" ht="13.5" customHeight="1" x14ac:dyDescent="0.25">
      <c r="I264" s="26"/>
      <c r="J264" s="26"/>
      <c r="K264" s="26"/>
      <c r="L264" s="68"/>
      <c r="M264" s="26"/>
      <c r="N264" s="26"/>
      <c r="O264" s="68"/>
    </row>
    <row r="265" spans="9:15" ht="13.5" customHeight="1" x14ac:dyDescent="0.25">
      <c r="I265" s="26"/>
      <c r="J265" s="26"/>
      <c r="K265" s="26"/>
      <c r="L265" s="68"/>
      <c r="M265" s="26"/>
      <c r="N265" s="26"/>
      <c r="O265" s="68"/>
    </row>
    <row r="266" spans="9:15" ht="13.5" customHeight="1" x14ac:dyDescent="0.25">
      <c r="I266" s="26"/>
      <c r="J266" s="26"/>
      <c r="K266" s="26"/>
      <c r="L266" s="68"/>
      <c r="M266" s="26"/>
      <c r="N266" s="26"/>
      <c r="O266" s="68"/>
    </row>
    <row r="267" spans="9:15" ht="13.5" customHeight="1" x14ac:dyDescent="0.25">
      <c r="I267" s="26"/>
      <c r="J267" s="26"/>
      <c r="K267" s="26"/>
      <c r="L267" s="68"/>
      <c r="M267" s="26"/>
      <c r="N267" s="26"/>
      <c r="O267" s="68"/>
    </row>
    <row r="268" spans="9:15" ht="13.5" customHeight="1" x14ac:dyDescent="0.25">
      <c r="I268" s="26"/>
      <c r="J268" s="26"/>
      <c r="K268" s="26"/>
      <c r="L268" s="68"/>
      <c r="M268" s="26"/>
      <c r="N268" s="26"/>
      <c r="O268" s="68"/>
    </row>
    <row r="269" spans="9:15" ht="13.5" customHeight="1" x14ac:dyDescent="0.25">
      <c r="I269" s="26"/>
      <c r="J269" s="26"/>
      <c r="K269" s="26"/>
      <c r="L269" s="68"/>
      <c r="M269" s="26"/>
      <c r="N269" s="26"/>
      <c r="O269" s="68"/>
    </row>
    <row r="270" spans="9:15" ht="13.5" customHeight="1" x14ac:dyDescent="0.25">
      <c r="I270" s="26"/>
      <c r="J270" s="26"/>
      <c r="K270" s="26"/>
      <c r="L270" s="68"/>
      <c r="M270" s="26"/>
      <c r="N270" s="26"/>
      <c r="O270" s="68"/>
    </row>
    <row r="271" spans="9:15" ht="13.5" customHeight="1" x14ac:dyDescent="0.25">
      <c r="I271" s="26"/>
      <c r="J271" s="26"/>
      <c r="K271" s="26"/>
      <c r="L271" s="68"/>
      <c r="M271" s="26"/>
      <c r="N271" s="26"/>
      <c r="O271" s="68"/>
    </row>
    <row r="272" spans="9:15" ht="13.5" customHeight="1" x14ac:dyDescent="0.25">
      <c r="I272" s="26"/>
      <c r="J272" s="26"/>
      <c r="K272" s="26"/>
      <c r="L272" s="68"/>
      <c r="M272" s="26"/>
      <c r="N272" s="26"/>
      <c r="O272" s="68"/>
    </row>
    <row r="273" spans="9:15" ht="13.5" customHeight="1" x14ac:dyDescent="0.25">
      <c r="I273" s="26"/>
      <c r="J273" s="26"/>
      <c r="K273" s="26"/>
      <c r="L273" s="68"/>
      <c r="M273" s="26"/>
      <c r="N273" s="26"/>
      <c r="O273" s="68"/>
    </row>
    <row r="274" spans="9:15" ht="13.5" customHeight="1" x14ac:dyDescent="0.25">
      <c r="I274" s="26"/>
      <c r="J274" s="26"/>
      <c r="K274" s="26"/>
      <c r="L274" s="68"/>
      <c r="M274" s="26"/>
      <c r="N274" s="26"/>
      <c r="O274" s="68"/>
    </row>
    <row r="275" spans="9:15" ht="13.5" customHeight="1" x14ac:dyDescent="0.25">
      <c r="I275" s="26"/>
      <c r="J275" s="26"/>
      <c r="K275" s="26"/>
      <c r="L275" s="68"/>
      <c r="M275" s="26"/>
      <c r="N275" s="26"/>
      <c r="O275" s="68"/>
    </row>
    <row r="276" spans="9:15" ht="13.5" customHeight="1" x14ac:dyDescent="0.25">
      <c r="I276" s="26"/>
      <c r="J276" s="26"/>
      <c r="K276" s="26"/>
      <c r="L276" s="68"/>
      <c r="M276" s="26"/>
      <c r="N276" s="26"/>
      <c r="O276" s="68"/>
    </row>
    <row r="277" spans="9:15" ht="13.5" customHeight="1" x14ac:dyDescent="0.25">
      <c r="I277" s="26"/>
      <c r="J277" s="26"/>
      <c r="K277" s="26"/>
      <c r="L277" s="68"/>
      <c r="M277" s="26"/>
      <c r="N277" s="26"/>
      <c r="O277" s="68"/>
    </row>
    <row r="278" spans="9:15" ht="13.5" customHeight="1" x14ac:dyDescent="0.25">
      <c r="I278" s="26"/>
      <c r="J278" s="26"/>
      <c r="K278" s="26"/>
      <c r="L278" s="68"/>
      <c r="M278" s="26"/>
      <c r="N278" s="26"/>
      <c r="O278" s="68"/>
    </row>
    <row r="279" spans="9:15" ht="13.5" customHeight="1" x14ac:dyDescent="0.25">
      <c r="I279" s="26"/>
      <c r="J279" s="26"/>
      <c r="K279" s="26"/>
      <c r="L279" s="68"/>
      <c r="M279" s="26"/>
      <c r="N279" s="26"/>
      <c r="O279" s="68"/>
    </row>
    <row r="280" spans="9:15" ht="13.5" customHeight="1" x14ac:dyDescent="0.25">
      <c r="I280" s="26"/>
      <c r="J280" s="26"/>
      <c r="K280" s="26"/>
      <c r="L280" s="68"/>
      <c r="M280" s="26"/>
      <c r="N280" s="26"/>
      <c r="O280" s="68"/>
    </row>
    <row r="281" spans="9:15" ht="13.5" customHeight="1" x14ac:dyDescent="0.25">
      <c r="I281" s="26"/>
      <c r="J281" s="26"/>
      <c r="K281" s="26"/>
      <c r="L281" s="68"/>
      <c r="M281" s="26"/>
      <c r="N281" s="26"/>
      <c r="O281" s="68"/>
    </row>
    <row r="282" spans="9:15" ht="13.5" customHeight="1" x14ac:dyDescent="0.25">
      <c r="I282" s="26"/>
      <c r="J282" s="26"/>
      <c r="K282" s="26"/>
      <c r="L282" s="68"/>
      <c r="M282" s="26"/>
      <c r="N282" s="26"/>
      <c r="O282" s="68"/>
    </row>
    <row r="283" spans="9:15" ht="13.5" customHeight="1" x14ac:dyDescent="0.25">
      <c r="I283" s="26"/>
      <c r="J283" s="26"/>
      <c r="K283" s="26"/>
      <c r="L283" s="68"/>
      <c r="M283" s="26"/>
      <c r="N283" s="26"/>
      <c r="O283" s="68"/>
    </row>
    <row r="284" spans="9:15" ht="13.5" customHeight="1" x14ac:dyDescent="0.25">
      <c r="I284" s="26"/>
      <c r="J284" s="26"/>
      <c r="K284" s="26"/>
      <c r="L284" s="68"/>
      <c r="M284" s="26"/>
      <c r="N284" s="26"/>
      <c r="O284" s="68"/>
    </row>
    <row r="285" spans="9:15" ht="13.5" customHeight="1" x14ac:dyDescent="0.25">
      <c r="I285" s="26"/>
      <c r="J285" s="26"/>
      <c r="K285" s="26"/>
      <c r="L285" s="68"/>
      <c r="M285" s="26"/>
      <c r="N285" s="26"/>
      <c r="O285" s="68"/>
    </row>
    <row r="286" spans="9:15" ht="13.5" customHeight="1" x14ac:dyDescent="0.25">
      <c r="I286" s="26"/>
      <c r="J286" s="26"/>
      <c r="K286" s="26"/>
      <c r="L286" s="68"/>
      <c r="M286" s="26"/>
      <c r="N286" s="26"/>
      <c r="O286" s="68"/>
    </row>
    <row r="287" spans="9:15" ht="13.5" customHeight="1" x14ac:dyDescent="0.25">
      <c r="I287" s="26"/>
      <c r="J287" s="26"/>
      <c r="K287" s="26"/>
      <c r="L287" s="68"/>
      <c r="M287" s="26"/>
      <c r="N287" s="26"/>
      <c r="O287" s="68"/>
    </row>
    <row r="288" spans="9:15" ht="13.5" customHeight="1" x14ac:dyDescent="0.25">
      <c r="I288" s="26"/>
      <c r="J288" s="26"/>
      <c r="K288" s="26"/>
      <c r="L288" s="68"/>
      <c r="M288" s="26"/>
      <c r="N288" s="26"/>
      <c r="O288" s="68"/>
    </row>
    <row r="289" spans="9:15" ht="13.5" customHeight="1" x14ac:dyDescent="0.25">
      <c r="I289" s="26"/>
      <c r="J289" s="26"/>
      <c r="K289" s="26"/>
      <c r="L289" s="68"/>
      <c r="M289" s="26"/>
      <c r="N289" s="26"/>
      <c r="O289" s="68"/>
    </row>
    <row r="290" spans="9:15" ht="13.5" customHeight="1" x14ac:dyDescent="0.25">
      <c r="I290" s="26"/>
      <c r="J290" s="26"/>
      <c r="K290" s="26"/>
      <c r="L290" s="68"/>
      <c r="M290" s="26"/>
      <c r="N290" s="26"/>
      <c r="O290" s="68"/>
    </row>
    <row r="291" spans="9:15" ht="13.5" customHeight="1" x14ac:dyDescent="0.25">
      <c r="I291" s="26"/>
      <c r="J291" s="26"/>
      <c r="K291" s="26"/>
      <c r="L291" s="68"/>
      <c r="M291" s="26"/>
      <c r="N291" s="26"/>
      <c r="O291" s="68"/>
    </row>
    <row r="292" spans="9:15" ht="13.5" customHeight="1" x14ac:dyDescent="0.25">
      <c r="I292" s="26"/>
      <c r="J292" s="26"/>
      <c r="K292" s="26"/>
      <c r="L292" s="68"/>
      <c r="M292" s="26"/>
      <c r="N292" s="26"/>
      <c r="O292" s="68"/>
    </row>
    <row r="293" spans="9:15" ht="13.5" customHeight="1" x14ac:dyDescent="0.25">
      <c r="I293" s="26"/>
      <c r="J293" s="26"/>
      <c r="K293" s="26"/>
      <c r="L293" s="68"/>
      <c r="M293" s="26"/>
      <c r="N293" s="26"/>
      <c r="O293" s="68"/>
    </row>
    <row r="294" spans="9:15" ht="13.5" customHeight="1" x14ac:dyDescent="0.25">
      <c r="I294" s="26"/>
      <c r="J294" s="26"/>
      <c r="K294" s="26"/>
      <c r="L294" s="68"/>
      <c r="M294" s="26"/>
      <c r="N294" s="26"/>
      <c r="O294" s="68"/>
    </row>
    <row r="295" spans="9:15" ht="13.5" customHeight="1" x14ac:dyDescent="0.25">
      <c r="I295" s="26"/>
      <c r="J295" s="26"/>
      <c r="K295" s="26"/>
      <c r="L295" s="68"/>
      <c r="M295" s="26"/>
      <c r="N295" s="26"/>
      <c r="O295" s="68"/>
    </row>
    <row r="296" spans="9:15" ht="13.5" customHeight="1" x14ac:dyDescent="0.25">
      <c r="I296" s="26"/>
      <c r="J296" s="26"/>
      <c r="K296" s="26"/>
      <c r="L296" s="68"/>
      <c r="M296" s="26"/>
      <c r="N296" s="26"/>
      <c r="O296" s="68"/>
    </row>
    <row r="297" spans="9:15" ht="13.5" customHeight="1" x14ac:dyDescent="0.25">
      <c r="I297" s="26"/>
      <c r="J297" s="26"/>
      <c r="K297" s="26"/>
      <c r="L297" s="68"/>
      <c r="M297" s="26"/>
      <c r="N297" s="26"/>
      <c r="O297" s="68"/>
    </row>
    <row r="298" spans="9:15" ht="13.5" customHeight="1" x14ac:dyDescent="0.25">
      <c r="I298" s="26"/>
      <c r="J298" s="26"/>
      <c r="K298" s="26"/>
      <c r="L298" s="68"/>
      <c r="M298" s="26"/>
      <c r="N298" s="26"/>
      <c r="O298" s="68"/>
    </row>
    <row r="299" spans="9:15" ht="13.5" customHeight="1" x14ac:dyDescent="0.25">
      <c r="I299" s="26"/>
      <c r="J299" s="26"/>
      <c r="K299" s="26"/>
      <c r="L299" s="68"/>
      <c r="M299" s="26"/>
      <c r="N299" s="26"/>
      <c r="O299" s="68"/>
    </row>
    <row r="300" spans="9:15" ht="13.5" customHeight="1" x14ac:dyDescent="0.25">
      <c r="I300" s="26"/>
      <c r="J300" s="26"/>
      <c r="K300" s="26"/>
      <c r="L300" s="68"/>
      <c r="M300" s="26"/>
      <c r="N300" s="26"/>
      <c r="O300" s="68"/>
    </row>
    <row r="301" spans="9:15" ht="13.5" customHeight="1" x14ac:dyDescent="0.25">
      <c r="I301" s="26"/>
      <c r="J301" s="26"/>
      <c r="K301" s="26"/>
      <c r="L301" s="68"/>
      <c r="M301" s="26"/>
      <c r="N301" s="26"/>
      <c r="O301" s="68"/>
    </row>
    <row r="302" spans="9:15" ht="13.5" customHeight="1" x14ac:dyDescent="0.25">
      <c r="I302" s="26"/>
      <c r="J302" s="26"/>
      <c r="K302" s="26"/>
      <c r="L302" s="68"/>
      <c r="M302" s="26"/>
      <c r="N302" s="26"/>
      <c r="O302" s="68"/>
    </row>
    <row r="303" spans="9:15" ht="13.5" customHeight="1" x14ac:dyDescent="0.25">
      <c r="I303" s="26"/>
      <c r="J303" s="26"/>
      <c r="K303" s="26"/>
      <c r="L303" s="68"/>
      <c r="M303" s="26"/>
      <c r="N303" s="26"/>
      <c r="O303" s="68"/>
    </row>
    <row r="304" spans="9:15" ht="13.5" customHeight="1" x14ac:dyDescent="0.25">
      <c r="I304" s="26"/>
      <c r="J304" s="26"/>
      <c r="K304" s="26"/>
      <c r="L304" s="68"/>
      <c r="M304" s="26"/>
      <c r="N304" s="26"/>
      <c r="O304" s="68"/>
    </row>
    <row r="305" spans="9:15" ht="13.5" customHeight="1" x14ac:dyDescent="0.25">
      <c r="I305" s="26"/>
      <c r="J305" s="26"/>
      <c r="K305" s="26"/>
      <c r="L305" s="68"/>
      <c r="M305" s="26"/>
      <c r="N305" s="26"/>
      <c r="O305" s="68"/>
    </row>
    <row r="306" spans="9:15" ht="13.5" customHeight="1" x14ac:dyDescent="0.25">
      <c r="I306" s="26"/>
      <c r="J306" s="26"/>
      <c r="K306" s="26"/>
      <c r="L306" s="68"/>
      <c r="M306" s="26"/>
      <c r="N306" s="26"/>
      <c r="O306" s="68"/>
    </row>
    <row r="307" spans="9:15" ht="13.5" customHeight="1" x14ac:dyDescent="0.25">
      <c r="I307" s="26"/>
      <c r="J307" s="26"/>
      <c r="K307" s="26"/>
      <c r="L307" s="68"/>
      <c r="M307" s="26"/>
      <c r="N307" s="26"/>
      <c r="O307" s="68"/>
    </row>
    <row r="308" spans="9:15" ht="13.5" customHeight="1" x14ac:dyDescent="0.25">
      <c r="I308" s="26"/>
      <c r="J308" s="26"/>
      <c r="K308" s="26"/>
      <c r="L308" s="68"/>
      <c r="M308" s="26"/>
      <c r="N308" s="26"/>
      <c r="O308" s="68"/>
    </row>
    <row r="309" spans="9:15" ht="13.5" customHeight="1" x14ac:dyDescent="0.25">
      <c r="I309" s="26"/>
      <c r="J309" s="26"/>
      <c r="K309" s="26"/>
      <c r="L309" s="68"/>
      <c r="M309" s="26"/>
      <c r="N309" s="26"/>
      <c r="O309" s="68"/>
    </row>
    <row r="310" spans="9:15" ht="13.5" customHeight="1" x14ac:dyDescent="0.25">
      <c r="I310" s="26"/>
      <c r="J310" s="26"/>
      <c r="K310" s="26"/>
      <c r="L310" s="68"/>
      <c r="M310" s="26"/>
      <c r="N310" s="26"/>
      <c r="O310" s="68"/>
    </row>
    <row r="311" spans="9:15" ht="13.5" customHeight="1" x14ac:dyDescent="0.25">
      <c r="I311" s="26"/>
      <c r="J311" s="26"/>
      <c r="K311" s="26"/>
      <c r="L311" s="68"/>
      <c r="M311" s="26"/>
      <c r="N311" s="26"/>
      <c r="O311" s="68"/>
    </row>
    <row r="312" spans="9:15" ht="13.5" customHeight="1" x14ac:dyDescent="0.25">
      <c r="I312" s="26"/>
      <c r="J312" s="26"/>
      <c r="K312" s="26"/>
      <c r="L312" s="68"/>
      <c r="M312" s="26"/>
      <c r="N312" s="26"/>
      <c r="O312" s="68"/>
    </row>
    <row r="313" spans="9:15" ht="13.5" customHeight="1" x14ac:dyDescent="0.25">
      <c r="I313" s="26"/>
      <c r="J313" s="26"/>
      <c r="K313" s="26"/>
      <c r="L313" s="68"/>
      <c r="M313" s="26"/>
      <c r="N313" s="26"/>
      <c r="O313" s="68"/>
    </row>
    <row r="314" spans="9:15" ht="13.5" customHeight="1" x14ac:dyDescent="0.25">
      <c r="I314" s="26"/>
      <c r="J314" s="26"/>
      <c r="K314" s="26"/>
      <c r="L314" s="68"/>
      <c r="M314" s="26"/>
      <c r="N314" s="26"/>
      <c r="O314" s="68"/>
    </row>
    <row r="315" spans="9:15" ht="13.5" customHeight="1" x14ac:dyDescent="0.25">
      <c r="I315" s="26"/>
      <c r="J315" s="26"/>
      <c r="K315" s="26"/>
      <c r="L315" s="68"/>
      <c r="M315" s="26"/>
      <c r="N315" s="26"/>
      <c r="O315" s="68"/>
    </row>
    <row r="316" spans="9:15" ht="13.5" customHeight="1" x14ac:dyDescent="0.25">
      <c r="I316" s="26"/>
      <c r="J316" s="26"/>
      <c r="K316" s="26"/>
      <c r="L316" s="68"/>
      <c r="M316" s="26"/>
      <c r="N316" s="26"/>
      <c r="O316" s="68"/>
    </row>
    <row r="317" spans="9:15" ht="13.5" customHeight="1" x14ac:dyDescent="0.25">
      <c r="I317" s="26"/>
      <c r="J317" s="26"/>
      <c r="K317" s="26"/>
      <c r="L317" s="68"/>
      <c r="M317" s="26"/>
      <c r="N317" s="26"/>
      <c r="O317" s="68"/>
    </row>
    <row r="318" spans="9:15" ht="13.5" customHeight="1" x14ac:dyDescent="0.25">
      <c r="I318" s="26"/>
      <c r="J318" s="26"/>
      <c r="K318" s="26"/>
      <c r="L318" s="68"/>
      <c r="M318" s="26"/>
      <c r="N318" s="26"/>
      <c r="O318" s="68"/>
    </row>
    <row r="319" spans="9:15" ht="13.5" customHeight="1" x14ac:dyDescent="0.25">
      <c r="I319" s="26"/>
      <c r="J319" s="26"/>
      <c r="K319" s="26"/>
      <c r="L319" s="68"/>
      <c r="M319" s="26"/>
      <c r="N319" s="26"/>
      <c r="O319" s="68"/>
    </row>
    <row r="320" spans="9:15" ht="13.5" customHeight="1" x14ac:dyDescent="0.25">
      <c r="I320" s="26"/>
      <c r="J320" s="26"/>
      <c r="K320" s="26"/>
      <c r="L320" s="68"/>
      <c r="M320" s="26"/>
      <c r="N320" s="26"/>
      <c r="O320" s="68"/>
    </row>
    <row r="321" spans="9:15" ht="13.5" customHeight="1" x14ac:dyDescent="0.25">
      <c r="I321" s="26"/>
      <c r="J321" s="26"/>
      <c r="K321" s="26"/>
      <c r="L321" s="68"/>
      <c r="M321" s="26"/>
      <c r="N321" s="26"/>
      <c r="O321" s="68"/>
    </row>
    <row r="322" spans="9:15" ht="13.5" customHeight="1" x14ac:dyDescent="0.25">
      <c r="I322" s="26"/>
      <c r="J322" s="26"/>
      <c r="K322" s="26"/>
      <c r="L322" s="68"/>
      <c r="M322" s="26"/>
      <c r="N322" s="26"/>
      <c r="O322" s="68"/>
    </row>
    <row r="323" spans="9:15" ht="13.5" customHeight="1" x14ac:dyDescent="0.25">
      <c r="I323" s="26"/>
      <c r="J323" s="26"/>
      <c r="K323" s="26"/>
      <c r="L323" s="68"/>
      <c r="M323" s="26"/>
      <c r="N323" s="26"/>
      <c r="O323" s="68"/>
    </row>
    <row r="324" spans="9:15" ht="13.5" customHeight="1" x14ac:dyDescent="0.25">
      <c r="I324" s="26"/>
      <c r="J324" s="26"/>
      <c r="K324" s="26"/>
      <c r="L324" s="68"/>
      <c r="M324" s="26"/>
      <c r="N324" s="26"/>
      <c r="O324" s="68"/>
    </row>
    <row r="325" spans="9:15" ht="13.5" customHeight="1" x14ac:dyDescent="0.25">
      <c r="I325" s="26"/>
      <c r="J325" s="26"/>
      <c r="K325" s="26"/>
      <c r="L325" s="68"/>
      <c r="M325" s="26"/>
      <c r="N325" s="26"/>
      <c r="O325" s="68"/>
    </row>
    <row r="326" spans="9:15" ht="13.5" customHeight="1" x14ac:dyDescent="0.25">
      <c r="I326" s="26"/>
      <c r="J326" s="26"/>
      <c r="K326" s="26"/>
      <c r="L326" s="68"/>
      <c r="M326" s="26"/>
      <c r="N326" s="26"/>
      <c r="O326" s="68"/>
    </row>
    <row r="327" spans="9:15" ht="13.5" customHeight="1" x14ac:dyDescent="0.25">
      <c r="I327" s="26"/>
      <c r="J327" s="26"/>
      <c r="K327" s="26"/>
      <c r="L327" s="68"/>
      <c r="M327" s="26"/>
      <c r="N327" s="26"/>
      <c r="O327" s="68"/>
    </row>
    <row r="328" spans="9:15" ht="13.5" customHeight="1" x14ac:dyDescent="0.25">
      <c r="I328" s="26"/>
      <c r="J328" s="26"/>
      <c r="K328" s="26"/>
      <c r="L328" s="68"/>
      <c r="M328" s="26"/>
      <c r="N328" s="26"/>
      <c r="O328" s="68"/>
    </row>
    <row r="329" spans="9:15" ht="13.5" customHeight="1" x14ac:dyDescent="0.25">
      <c r="I329" s="26"/>
      <c r="J329" s="26"/>
      <c r="K329" s="26"/>
      <c r="L329" s="68"/>
      <c r="M329" s="26"/>
      <c r="N329" s="26"/>
      <c r="O329" s="68"/>
    </row>
    <row r="330" spans="9:15" ht="13.5" customHeight="1" x14ac:dyDescent="0.25">
      <c r="I330" s="26"/>
      <c r="J330" s="26"/>
      <c r="K330" s="26"/>
      <c r="L330" s="68"/>
      <c r="M330" s="26"/>
      <c r="N330" s="26"/>
      <c r="O330" s="68"/>
    </row>
    <row r="331" spans="9:15" ht="13.5" customHeight="1" x14ac:dyDescent="0.25">
      <c r="I331" s="26"/>
      <c r="J331" s="26"/>
      <c r="K331" s="26"/>
      <c r="L331" s="68"/>
      <c r="M331" s="26"/>
      <c r="N331" s="26"/>
      <c r="O331" s="68"/>
    </row>
    <row r="332" spans="9:15" ht="13.5" customHeight="1" x14ac:dyDescent="0.25">
      <c r="I332" s="26"/>
      <c r="J332" s="26"/>
      <c r="K332" s="26"/>
      <c r="L332" s="68"/>
      <c r="M332" s="26"/>
      <c r="N332" s="26"/>
      <c r="O332" s="68"/>
    </row>
    <row r="333" spans="9:15" ht="13.5" customHeight="1" x14ac:dyDescent="0.25">
      <c r="I333" s="26"/>
      <c r="J333" s="26"/>
      <c r="K333" s="26"/>
      <c r="L333" s="68"/>
      <c r="M333" s="26"/>
      <c r="N333" s="26"/>
      <c r="O333" s="68"/>
    </row>
    <row r="334" spans="9:15" ht="13.5" customHeight="1" x14ac:dyDescent="0.25">
      <c r="I334" s="26"/>
      <c r="J334" s="26"/>
      <c r="K334" s="26"/>
      <c r="L334" s="68"/>
      <c r="M334" s="26"/>
      <c r="N334" s="26"/>
      <c r="O334" s="68"/>
    </row>
    <row r="335" spans="9:15" ht="13.5" customHeight="1" x14ac:dyDescent="0.25">
      <c r="I335" s="26"/>
      <c r="J335" s="26"/>
      <c r="K335" s="26"/>
      <c r="L335" s="68"/>
      <c r="M335" s="26"/>
      <c r="N335" s="26"/>
      <c r="O335" s="68"/>
    </row>
    <row r="336" spans="9:15" ht="13.5" customHeight="1" x14ac:dyDescent="0.25">
      <c r="I336" s="26"/>
      <c r="J336" s="26"/>
      <c r="K336" s="26"/>
      <c r="L336" s="68"/>
      <c r="M336" s="26"/>
      <c r="N336" s="26"/>
      <c r="O336" s="68"/>
    </row>
    <row r="337" spans="9:15" ht="13.5" customHeight="1" x14ac:dyDescent="0.25">
      <c r="I337" s="26"/>
      <c r="J337" s="26"/>
      <c r="K337" s="26"/>
      <c r="L337" s="68"/>
      <c r="M337" s="26"/>
      <c r="N337" s="26"/>
      <c r="O337" s="68"/>
    </row>
    <row r="338" spans="9:15" ht="13.5" customHeight="1" x14ac:dyDescent="0.25">
      <c r="I338" s="26"/>
      <c r="J338" s="26"/>
      <c r="K338" s="26"/>
      <c r="L338" s="68"/>
      <c r="M338" s="26"/>
      <c r="N338" s="26"/>
      <c r="O338" s="68"/>
    </row>
    <row r="339" spans="9:15" ht="13.5" customHeight="1" x14ac:dyDescent="0.25">
      <c r="I339" s="26"/>
      <c r="J339" s="26"/>
      <c r="K339" s="26"/>
      <c r="L339" s="68"/>
      <c r="M339" s="26"/>
      <c r="N339" s="26"/>
      <c r="O339" s="68"/>
    </row>
    <row r="340" spans="9:15" ht="13.5" customHeight="1" x14ac:dyDescent="0.25">
      <c r="I340" s="26"/>
      <c r="J340" s="26"/>
      <c r="K340" s="26"/>
      <c r="L340" s="68"/>
      <c r="M340" s="26"/>
      <c r="N340" s="26"/>
      <c r="O340" s="68"/>
    </row>
    <row r="341" spans="9:15" ht="13.5" customHeight="1" x14ac:dyDescent="0.25">
      <c r="I341" s="26"/>
      <c r="J341" s="26"/>
      <c r="K341" s="26"/>
      <c r="L341" s="68"/>
      <c r="M341" s="26"/>
      <c r="N341" s="26"/>
      <c r="O341" s="68"/>
    </row>
    <row r="342" spans="9:15" ht="13.5" customHeight="1" x14ac:dyDescent="0.25">
      <c r="I342" s="26"/>
      <c r="J342" s="26"/>
      <c r="K342" s="26"/>
      <c r="L342" s="68"/>
      <c r="M342" s="26"/>
      <c r="N342" s="26"/>
      <c r="O342" s="68"/>
    </row>
    <row r="343" spans="9:15" ht="13.5" customHeight="1" x14ac:dyDescent="0.25">
      <c r="I343" s="26"/>
      <c r="J343" s="26"/>
      <c r="K343" s="26"/>
      <c r="L343" s="68"/>
      <c r="M343" s="26"/>
      <c r="N343" s="26"/>
      <c r="O343" s="68"/>
    </row>
    <row r="344" spans="9:15" ht="13.5" customHeight="1" x14ac:dyDescent="0.25">
      <c r="I344" s="26"/>
      <c r="J344" s="26"/>
      <c r="K344" s="26"/>
      <c r="L344" s="68"/>
      <c r="M344" s="26"/>
      <c r="N344" s="26"/>
      <c r="O344" s="68"/>
    </row>
    <row r="345" spans="9:15" ht="13.5" customHeight="1" x14ac:dyDescent="0.25">
      <c r="I345" s="26"/>
      <c r="J345" s="26"/>
      <c r="K345" s="26"/>
      <c r="L345" s="68"/>
      <c r="M345" s="26"/>
      <c r="N345" s="26"/>
      <c r="O345" s="68"/>
    </row>
    <row r="346" spans="9:15" ht="13.5" customHeight="1" x14ac:dyDescent="0.25">
      <c r="I346" s="26"/>
      <c r="J346" s="26"/>
      <c r="K346" s="26"/>
      <c r="L346" s="68"/>
      <c r="M346" s="26"/>
      <c r="N346" s="26"/>
      <c r="O346" s="68"/>
    </row>
    <row r="347" spans="9:15" ht="13.5" customHeight="1" x14ac:dyDescent="0.25">
      <c r="I347" s="26"/>
      <c r="J347" s="26"/>
      <c r="K347" s="26"/>
      <c r="L347" s="68"/>
      <c r="M347" s="26"/>
      <c r="N347" s="26"/>
      <c r="O347" s="68"/>
    </row>
    <row r="348" spans="9:15" ht="13.5" customHeight="1" x14ac:dyDescent="0.25">
      <c r="I348" s="26"/>
      <c r="J348" s="26"/>
      <c r="K348" s="26"/>
      <c r="L348" s="68"/>
      <c r="M348" s="26"/>
      <c r="N348" s="26"/>
      <c r="O348" s="68"/>
    </row>
    <row r="349" spans="9:15" ht="13.5" customHeight="1" x14ac:dyDescent="0.25">
      <c r="I349" s="26"/>
      <c r="J349" s="26"/>
      <c r="K349" s="26"/>
      <c r="L349" s="68"/>
      <c r="M349" s="26"/>
      <c r="N349" s="26"/>
      <c r="O349" s="68"/>
    </row>
    <row r="350" spans="9:15" ht="13.5" customHeight="1" x14ac:dyDescent="0.25">
      <c r="I350" s="26"/>
      <c r="J350" s="26"/>
      <c r="K350" s="26"/>
      <c r="L350" s="68"/>
      <c r="M350" s="26"/>
      <c r="N350" s="26"/>
      <c r="O350" s="68"/>
    </row>
    <row r="351" spans="9:15" ht="13.5" customHeight="1" x14ac:dyDescent="0.25">
      <c r="I351" s="26"/>
      <c r="J351" s="26"/>
      <c r="K351" s="26"/>
      <c r="L351" s="68"/>
      <c r="M351" s="26"/>
      <c r="N351" s="26"/>
      <c r="O351" s="68"/>
    </row>
    <row r="352" spans="9:15" ht="13.5" customHeight="1" x14ac:dyDescent="0.25">
      <c r="I352" s="26"/>
      <c r="J352" s="26"/>
      <c r="K352" s="26"/>
      <c r="L352" s="68"/>
      <c r="M352" s="26"/>
      <c r="N352" s="26"/>
      <c r="O352" s="68"/>
    </row>
    <row r="353" spans="9:15" ht="13.5" customHeight="1" x14ac:dyDescent="0.25">
      <c r="I353" s="26"/>
      <c r="J353" s="26"/>
      <c r="K353" s="26"/>
      <c r="L353" s="68"/>
      <c r="M353" s="26"/>
      <c r="N353" s="26"/>
      <c r="O353" s="68"/>
    </row>
    <row r="354" spans="9:15" ht="13.5" customHeight="1" x14ac:dyDescent="0.25">
      <c r="I354" s="26"/>
      <c r="J354" s="26"/>
      <c r="K354" s="26"/>
      <c r="L354" s="68"/>
      <c r="M354" s="26"/>
      <c r="N354" s="26"/>
      <c r="O354" s="68"/>
    </row>
    <row r="355" spans="9:15" ht="13.5" customHeight="1" x14ac:dyDescent="0.25">
      <c r="I355" s="26"/>
      <c r="J355" s="26"/>
      <c r="K355" s="26"/>
      <c r="L355" s="68"/>
      <c r="M355" s="26"/>
      <c r="N355" s="26"/>
      <c r="O355" s="68"/>
    </row>
    <row r="356" spans="9:15" ht="13.5" customHeight="1" x14ac:dyDescent="0.25">
      <c r="I356" s="26"/>
      <c r="J356" s="26"/>
      <c r="K356" s="26"/>
      <c r="L356" s="68"/>
      <c r="M356" s="26"/>
      <c r="N356" s="26"/>
      <c r="O356" s="68"/>
    </row>
    <row r="357" spans="9:15" ht="13.5" customHeight="1" x14ac:dyDescent="0.25">
      <c r="I357" s="26"/>
      <c r="J357" s="26"/>
      <c r="K357" s="26"/>
      <c r="L357" s="68"/>
      <c r="M357" s="26"/>
      <c r="N357" s="26"/>
      <c r="O357" s="68"/>
    </row>
    <row r="358" spans="9:15" ht="13.5" customHeight="1" x14ac:dyDescent="0.25">
      <c r="I358" s="26"/>
      <c r="J358" s="26"/>
      <c r="K358" s="26"/>
      <c r="L358" s="68"/>
      <c r="M358" s="26"/>
      <c r="N358" s="26"/>
      <c r="O358" s="68"/>
    </row>
    <row r="359" spans="9:15" ht="13.5" customHeight="1" x14ac:dyDescent="0.25">
      <c r="I359" s="26"/>
      <c r="J359" s="26"/>
      <c r="K359" s="26"/>
      <c r="L359" s="68"/>
      <c r="M359" s="26"/>
      <c r="N359" s="26"/>
      <c r="O359" s="68"/>
    </row>
    <row r="360" spans="9:15" ht="13.5" customHeight="1" x14ac:dyDescent="0.25">
      <c r="I360" s="26"/>
      <c r="J360" s="26"/>
      <c r="K360" s="26"/>
      <c r="L360" s="68"/>
      <c r="M360" s="26"/>
      <c r="N360" s="26"/>
      <c r="O360" s="68"/>
    </row>
    <row r="361" spans="9:15" ht="13.5" customHeight="1" x14ac:dyDescent="0.25">
      <c r="I361" s="26"/>
      <c r="J361" s="26"/>
      <c r="K361" s="26"/>
      <c r="L361" s="68"/>
      <c r="M361" s="26"/>
      <c r="N361" s="26"/>
      <c r="O361" s="68"/>
    </row>
    <row r="362" spans="9:15" ht="13.5" customHeight="1" x14ac:dyDescent="0.25">
      <c r="I362" s="26"/>
      <c r="J362" s="26"/>
      <c r="K362" s="26"/>
      <c r="L362" s="68"/>
      <c r="M362" s="26"/>
      <c r="N362" s="26"/>
      <c r="O362" s="68"/>
    </row>
    <row r="363" spans="9:15" ht="13.5" customHeight="1" x14ac:dyDescent="0.25">
      <c r="I363" s="26"/>
      <c r="J363" s="26"/>
      <c r="K363" s="26"/>
      <c r="L363" s="68"/>
      <c r="M363" s="26"/>
      <c r="N363" s="26"/>
      <c r="O363" s="68"/>
    </row>
    <row r="364" spans="9:15" ht="13.5" customHeight="1" x14ac:dyDescent="0.25">
      <c r="I364" s="26"/>
      <c r="J364" s="26"/>
      <c r="K364" s="26"/>
      <c r="L364" s="68"/>
      <c r="M364" s="26"/>
      <c r="N364" s="26"/>
      <c r="O364" s="68"/>
    </row>
    <row r="365" spans="9:15" ht="13.5" customHeight="1" x14ac:dyDescent="0.25">
      <c r="I365" s="26"/>
      <c r="J365" s="26"/>
      <c r="K365" s="26"/>
      <c r="L365" s="68"/>
      <c r="M365" s="26"/>
      <c r="N365" s="26"/>
      <c r="O365" s="68"/>
    </row>
    <row r="366" spans="9:15" ht="13.5" customHeight="1" x14ac:dyDescent="0.25">
      <c r="I366" s="26"/>
      <c r="J366" s="26"/>
      <c r="K366" s="26"/>
      <c r="L366" s="68"/>
      <c r="M366" s="26"/>
      <c r="N366" s="26"/>
      <c r="O366" s="68"/>
    </row>
    <row r="367" spans="9:15" ht="13.5" customHeight="1" x14ac:dyDescent="0.25">
      <c r="I367" s="26"/>
      <c r="J367" s="26"/>
      <c r="K367" s="26"/>
      <c r="L367" s="68"/>
      <c r="M367" s="26"/>
      <c r="N367" s="26"/>
      <c r="O367" s="68"/>
    </row>
    <row r="368" spans="9:15" ht="13.5" customHeight="1" x14ac:dyDescent="0.25">
      <c r="I368" s="26"/>
      <c r="J368" s="26"/>
      <c r="K368" s="26"/>
      <c r="L368" s="68"/>
      <c r="M368" s="26"/>
      <c r="N368" s="26"/>
      <c r="O368" s="68"/>
    </row>
    <row r="369" spans="9:15" ht="13.5" customHeight="1" x14ac:dyDescent="0.25">
      <c r="I369" s="26"/>
      <c r="J369" s="26"/>
      <c r="K369" s="26"/>
      <c r="L369" s="68"/>
      <c r="M369" s="26"/>
      <c r="N369" s="26"/>
      <c r="O369" s="68"/>
    </row>
    <row r="370" spans="9:15" ht="13.5" customHeight="1" x14ac:dyDescent="0.25">
      <c r="I370" s="26"/>
      <c r="J370" s="26"/>
      <c r="K370" s="26"/>
      <c r="L370" s="68"/>
      <c r="M370" s="26"/>
      <c r="N370" s="26"/>
      <c r="O370" s="68"/>
    </row>
    <row r="371" spans="9:15" ht="13.5" customHeight="1" x14ac:dyDescent="0.25">
      <c r="I371" s="26"/>
      <c r="J371" s="26"/>
      <c r="K371" s="26"/>
      <c r="L371" s="68"/>
      <c r="M371" s="26"/>
      <c r="N371" s="26"/>
      <c r="O371" s="68"/>
    </row>
    <row r="372" spans="9:15" ht="13.5" customHeight="1" x14ac:dyDescent="0.25">
      <c r="I372" s="26"/>
      <c r="J372" s="26"/>
      <c r="K372" s="26"/>
      <c r="L372" s="68"/>
      <c r="M372" s="26"/>
      <c r="N372" s="26"/>
      <c r="O372" s="68"/>
    </row>
    <row r="373" spans="9:15" ht="13.5" customHeight="1" x14ac:dyDescent="0.25">
      <c r="I373" s="26"/>
      <c r="J373" s="26"/>
      <c r="K373" s="26"/>
      <c r="L373" s="68"/>
      <c r="M373" s="26"/>
      <c r="N373" s="26"/>
      <c r="O373" s="68"/>
    </row>
    <row r="374" spans="9:15" ht="13.5" customHeight="1" x14ac:dyDescent="0.25">
      <c r="I374" s="26"/>
      <c r="J374" s="26"/>
      <c r="K374" s="26"/>
      <c r="L374" s="68"/>
      <c r="M374" s="26"/>
      <c r="N374" s="26"/>
      <c r="O374" s="68"/>
    </row>
    <row r="375" spans="9:15" ht="13.5" customHeight="1" x14ac:dyDescent="0.25">
      <c r="I375" s="26"/>
      <c r="J375" s="26"/>
      <c r="K375" s="26"/>
      <c r="L375" s="68"/>
      <c r="M375" s="26"/>
      <c r="N375" s="26"/>
      <c r="O375" s="68"/>
    </row>
    <row r="376" spans="9:15" ht="13.5" customHeight="1" x14ac:dyDescent="0.25">
      <c r="I376" s="26"/>
      <c r="J376" s="26"/>
      <c r="K376" s="26"/>
      <c r="L376" s="68"/>
      <c r="M376" s="26"/>
      <c r="N376" s="26"/>
      <c r="O376" s="68"/>
    </row>
    <row r="377" spans="9:15" ht="13.5" customHeight="1" x14ac:dyDescent="0.25">
      <c r="I377" s="26"/>
      <c r="J377" s="26"/>
      <c r="K377" s="26"/>
      <c r="L377" s="68"/>
      <c r="M377" s="26"/>
      <c r="N377" s="26"/>
      <c r="O377" s="68"/>
    </row>
    <row r="378" spans="9:15" ht="13.5" customHeight="1" x14ac:dyDescent="0.25">
      <c r="I378" s="26"/>
      <c r="J378" s="26"/>
      <c r="K378" s="26"/>
      <c r="L378" s="68"/>
      <c r="M378" s="26"/>
      <c r="N378" s="26"/>
      <c r="O378" s="68"/>
    </row>
    <row r="379" spans="9:15" ht="13.5" customHeight="1" x14ac:dyDescent="0.25">
      <c r="I379" s="26"/>
      <c r="J379" s="26"/>
      <c r="K379" s="26"/>
      <c r="L379" s="68"/>
      <c r="M379" s="26"/>
      <c r="N379" s="26"/>
      <c r="O379" s="68"/>
    </row>
    <row r="380" spans="9:15" ht="13.5" customHeight="1" x14ac:dyDescent="0.25">
      <c r="I380" s="26"/>
      <c r="J380" s="26"/>
      <c r="K380" s="26"/>
      <c r="L380" s="68"/>
      <c r="M380" s="26"/>
      <c r="N380" s="26"/>
      <c r="O380" s="68"/>
    </row>
    <row r="381" spans="9:15" ht="13.5" customHeight="1" x14ac:dyDescent="0.25">
      <c r="I381" s="26"/>
      <c r="J381" s="26"/>
      <c r="K381" s="26"/>
      <c r="L381" s="68"/>
      <c r="M381" s="26"/>
      <c r="N381" s="26"/>
      <c r="O381" s="68"/>
    </row>
    <row r="382" spans="9:15" ht="13.5" customHeight="1" x14ac:dyDescent="0.25">
      <c r="I382" s="26"/>
      <c r="J382" s="26"/>
      <c r="K382" s="26"/>
      <c r="L382" s="68"/>
      <c r="M382" s="26"/>
      <c r="N382" s="26"/>
      <c r="O382" s="68"/>
    </row>
    <row r="383" spans="9:15" ht="13.5" customHeight="1" x14ac:dyDescent="0.25">
      <c r="I383" s="26"/>
      <c r="J383" s="26"/>
      <c r="K383" s="26"/>
      <c r="L383" s="68"/>
      <c r="M383" s="26"/>
      <c r="N383" s="26"/>
      <c r="O383" s="68"/>
    </row>
    <row r="384" spans="9:15" ht="13.5" customHeight="1" x14ac:dyDescent="0.25">
      <c r="I384" s="26"/>
      <c r="J384" s="26"/>
      <c r="K384" s="26"/>
      <c r="L384" s="68"/>
      <c r="M384" s="26"/>
      <c r="N384" s="26"/>
      <c r="O384" s="68"/>
    </row>
    <row r="385" spans="9:15" ht="13.5" customHeight="1" x14ac:dyDescent="0.25">
      <c r="I385" s="26"/>
      <c r="J385" s="26"/>
      <c r="K385" s="26"/>
      <c r="L385" s="68"/>
      <c r="M385" s="26"/>
      <c r="N385" s="26"/>
      <c r="O385" s="68"/>
    </row>
    <row r="386" spans="9:15" ht="13.5" customHeight="1" x14ac:dyDescent="0.25">
      <c r="I386" s="26"/>
      <c r="J386" s="26"/>
      <c r="K386" s="26"/>
      <c r="L386" s="68"/>
      <c r="M386" s="26"/>
      <c r="N386" s="26"/>
      <c r="O386" s="68"/>
    </row>
    <row r="387" spans="9:15" ht="13.5" customHeight="1" x14ac:dyDescent="0.25">
      <c r="I387" s="26"/>
      <c r="J387" s="26"/>
      <c r="K387" s="26"/>
      <c r="L387" s="68"/>
      <c r="M387" s="26"/>
      <c r="N387" s="26"/>
      <c r="O387" s="68"/>
    </row>
    <row r="388" spans="9:15" ht="13.5" customHeight="1" x14ac:dyDescent="0.25">
      <c r="I388" s="26"/>
      <c r="J388" s="26"/>
      <c r="K388" s="26"/>
      <c r="L388" s="68"/>
      <c r="M388" s="26"/>
      <c r="N388" s="26"/>
      <c r="O388" s="68"/>
    </row>
    <row r="389" spans="9:15" ht="13.5" customHeight="1" x14ac:dyDescent="0.25">
      <c r="I389" s="26"/>
      <c r="J389" s="26"/>
      <c r="K389" s="26"/>
      <c r="L389" s="68"/>
      <c r="M389" s="26"/>
      <c r="N389" s="26"/>
      <c r="O389" s="68"/>
    </row>
    <row r="390" spans="9:15" ht="13.5" customHeight="1" x14ac:dyDescent="0.25">
      <c r="I390" s="26"/>
      <c r="J390" s="26"/>
      <c r="K390" s="26"/>
      <c r="L390" s="68"/>
      <c r="M390" s="26"/>
      <c r="N390" s="26"/>
      <c r="O390" s="68"/>
    </row>
    <row r="391" spans="9:15" ht="13.5" customHeight="1" x14ac:dyDescent="0.25">
      <c r="I391" s="26"/>
      <c r="J391" s="26"/>
      <c r="K391" s="26"/>
      <c r="L391" s="68"/>
      <c r="M391" s="26"/>
      <c r="N391" s="26"/>
      <c r="O391" s="68"/>
    </row>
    <row r="392" spans="9:15" ht="13.5" customHeight="1" x14ac:dyDescent="0.25">
      <c r="I392" s="26"/>
      <c r="J392" s="26"/>
      <c r="K392" s="26"/>
      <c r="L392" s="68"/>
      <c r="M392" s="26"/>
      <c r="N392" s="26"/>
      <c r="O392" s="68"/>
    </row>
    <row r="393" spans="9:15" ht="13.5" customHeight="1" x14ac:dyDescent="0.25">
      <c r="I393" s="26"/>
      <c r="J393" s="26"/>
      <c r="K393" s="26"/>
      <c r="L393" s="68"/>
      <c r="M393" s="26"/>
      <c r="N393" s="26"/>
      <c r="O393" s="68"/>
    </row>
    <row r="394" spans="9:15" ht="13.5" customHeight="1" x14ac:dyDescent="0.25">
      <c r="I394" s="26"/>
      <c r="J394" s="26"/>
      <c r="K394" s="26"/>
      <c r="L394" s="68"/>
      <c r="M394" s="26"/>
      <c r="N394" s="26"/>
      <c r="O394" s="68"/>
    </row>
    <row r="395" spans="9:15" ht="13.5" customHeight="1" x14ac:dyDescent="0.25">
      <c r="I395" s="26"/>
      <c r="J395" s="26"/>
      <c r="K395" s="26"/>
      <c r="L395" s="68"/>
      <c r="M395" s="26"/>
      <c r="N395" s="26"/>
      <c r="O395" s="68"/>
    </row>
    <row r="396" spans="9:15" ht="13.5" customHeight="1" x14ac:dyDescent="0.25">
      <c r="I396" s="26"/>
      <c r="J396" s="26"/>
      <c r="K396" s="26"/>
      <c r="L396" s="68"/>
      <c r="M396" s="26"/>
      <c r="N396" s="26"/>
      <c r="O396" s="68"/>
    </row>
    <row r="397" spans="9:15" ht="13.5" customHeight="1" x14ac:dyDescent="0.25">
      <c r="I397" s="26"/>
      <c r="J397" s="26"/>
      <c r="K397" s="26"/>
      <c r="L397" s="68"/>
      <c r="M397" s="26"/>
      <c r="N397" s="26"/>
      <c r="O397" s="68"/>
    </row>
    <row r="398" spans="9:15" ht="13.5" customHeight="1" x14ac:dyDescent="0.25">
      <c r="I398" s="26"/>
      <c r="J398" s="26"/>
      <c r="K398" s="26"/>
      <c r="L398" s="68"/>
      <c r="M398" s="26"/>
      <c r="N398" s="26"/>
      <c r="O398" s="68"/>
    </row>
    <row r="399" spans="9:15" ht="13.5" customHeight="1" x14ac:dyDescent="0.25">
      <c r="I399" s="26"/>
      <c r="J399" s="26"/>
      <c r="K399" s="26"/>
      <c r="L399" s="68"/>
      <c r="M399" s="26"/>
      <c r="N399" s="26"/>
      <c r="O399" s="68"/>
    </row>
    <row r="400" spans="9:15" ht="13.5" customHeight="1" x14ac:dyDescent="0.25">
      <c r="I400" s="26"/>
      <c r="J400" s="26"/>
      <c r="K400" s="26"/>
      <c r="L400" s="68"/>
      <c r="M400" s="26"/>
      <c r="N400" s="26"/>
      <c r="O400" s="68"/>
    </row>
    <row r="401" spans="9:15" ht="13.5" customHeight="1" x14ac:dyDescent="0.25">
      <c r="I401" s="26"/>
      <c r="J401" s="26"/>
      <c r="K401" s="26"/>
      <c r="L401" s="68"/>
      <c r="M401" s="26"/>
      <c r="N401" s="26"/>
      <c r="O401" s="68"/>
    </row>
    <row r="402" spans="9:15" ht="13.5" customHeight="1" x14ac:dyDescent="0.25">
      <c r="I402" s="26"/>
      <c r="J402" s="26"/>
      <c r="K402" s="26"/>
      <c r="L402" s="68"/>
      <c r="M402" s="26"/>
      <c r="N402" s="26"/>
      <c r="O402" s="68"/>
    </row>
    <row r="403" spans="9:15" ht="13.5" customHeight="1" x14ac:dyDescent="0.25">
      <c r="I403" s="26"/>
      <c r="J403" s="26"/>
      <c r="K403" s="26"/>
      <c r="L403" s="68"/>
      <c r="M403" s="26"/>
      <c r="N403" s="26"/>
      <c r="O403" s="68"/>
    </row>
    <row r="404" spans="9:15" ht="13.5" customHeight="1" x14ac:dyDescent="0.25">
      <c r="I404" s="26"/>
      <c r="J404" s="26"/>
      <c r="K404" s="26"/>
      <c r="L404" s="68"/>
      <c r="M404" s="26"/>
      <c r="N404" s="26"/>
      <c r="O404" s="68"/>
    </row>
    <row r="405" spans="9:15" ht="13.5" customHeight="1" x14ac:dyDescent="0.25">
      <c r="I405" s="26"/>
      <c r="J405" s="26"/>
      <c r="K405" s="26"/>
      <c r="L405" s="68"/>
      <c r="M405" s="26"/>
      <c r="N405" s="26"/>
      <c r="O405" s="68"/>
    </row>
    <row r="406" spans="9:15" ht="13.5" customHeight="1" x14ac:dyDescent="0.25">
      <c r="I406" s="26"/>
      <c r="J406" s="26"/>
      <c r="K406" s="26"/>
      <c r="L406" s="68"/>
      <c r="M406" s="26"/>
      <c r="N406" s="26"/>
      <c r="O406" s="68"/>
    </row>
    <row r="407" spans="9:15" ht="13.5" customHeight="1" x14ac:dyDescent="0.25">
      <c r="I407" s="26"/>
      <c r="J407" s="26"/>
      <c r="K407" s="26"/>
      <c r="L407" s="68"/>
      <c r="M407" s="26"/>
      <c r="N407" s="26"/>
      <c r="O407" s="68"/>
    </row>
    <row r="408" spans="9:15" ht="13.5" customHeight="1" x14ac:dyDescent="0.25">
      <c r="I408" s="26"/>
      <c r="J408" s="26"/>
      <c r="K408" s="26"/>
      <c r="L408" s="68"/>
      <c r="M408" s="26"/>
      <c r="N408" s="26"/>
      <c r="O408" s="68"/>
    </row>
    <row r="409" spans="9:15" ht="13.5" customHeight="1" x14ac:dyDescent="0.25">
      <c r="I409" s="26"/>
      <c r="J409" s="26"/>
      <c r="K409" s="26"/>
      <c r="L409" s="68"/>
      <c r="M409" s="26"/>
      <c r="N409" s="26"/>
      <c r="O409" s="68"/>
    </row>
    <row r="410" spans="9:15" ht="13.5" customHeight="1" x14ac:dyDescent="0.25">
      <c r="I410" s="26"/>
      <c r="J410" s="26"/>
      <c r="K410" s="26"/>
      <c r="L410" s="68"/>
      <c r="M410" s="26"/>
      <c r="N410" s="26"/>
      <c r="O410" s="68"/>
    </row>
    <row r="411" spans="9:15" ht="13.5" customHeight="1" x14ac:dyDescent="0.25">
      <c r="I411" s="26"/>
      <c r="J411" s="26"/>
      <c r="K411" s="26"/>
      <c r="L411" s="68"/>
      <c r="M411" s="26"/>
      <c r="N411" s="26"/>
      <c r="O411" s="68"/>
    </row>
    <row r="412" spans="9:15" ht="13.5" customHeight="1" x14ac:dyDescent="0.25">
      <c r="I412" s="26"/>
      <c r="J412" s="26"/>
      <c r="K412" s="26"/>
      <c r="L412" s="68"/>
      <c r="M412" s="26"/>
      <c r="N412" s="26"/>
      <c r="O412" s="68"/>
    </row>
    <row r="413" spans="9:15" ht="13.5" customHeight="1" x14ac:dyDescent="0.25">
      <c r="I413" s="26"/>
      <c r="J413" s="26"/>
      <c r="K413" s="26"/>
      <c r="L413" s="68"/>
      <c r="M413" s="26"/>
      <c r="N413" s="26"/>
      <c r="O413" s="68"/>
    </row>
    <row r="414" spans="9:15" ht="13.5" customHeight="1" x14ac:dyDescent="0.25">
      <c r="I414" s="26"/>
      <c r="J414" s="26"/>
      <c r="K414" s="26"/>
      <c r="L414" s="68"/>
      <c r="M414" s="26"/>
      <c r="N414" s="26"/>
      <c r="O414" s="68"/>
    </row>
    <row r="415" spans="9:15" ht="13.5" customHeight="1" x14ac:dyDescent="0.25">
      <c r="I415" s="26"/>
      <c r="J415" s="26"/>
      <c r="K415" s="26"/>
      <c r="L415" s="68"/>
      <c r="M415" s="26"/>
      <c r="N415" s="26"/>
      <c r="O415" s="68"/>
    </row>
    <row r="416" spans="9:15" ht="13.5" customHeight="1" x14ac:dyDescent="0.25">
      <c r="I416" s="26"/>
      <c r="J416" s="26"/>
      <c r="K416" s="26"/>
      <c r="L416" s="68"/>
      <c r="M416" s="26"/>
      <c r="N416" s="26"/>
      <c r="O416" s="68"/>
    </row>
    <row r="417" spans="9:15" ht="13.5" customHeight="1" x14ac:dyDescent="0.25">
      <c r="I417" s="26"/>
      <c r="J417" s="26"/>
      <c r="K417" s="26"/>
      <c r="L417" s="68"/>
      <c r="M417" s="26"/>
      <c r="N417" s="26"/>
      <c r="O417" s="68"/>
    </row>
    <row r="418" spans="9:15" ht="13.5" customHeight="1" x14ac:dyDescent="0.25">
      <c r="I418" s="26"/>
      <c r="J418" s="26"/>
      <c r="K418" s="26"/>
      <c r="L418" s="68"/>
      <c r="M418" s="26"/>
      <c r="N418" s="26"/>
      <c r="O418" s="68"/>
    </row>
    <row r="419" spans="9:15" ht="13.5" customHeight="1" x14ac:dyDescent="0.25">
      <c r="I419" s="26"/>
      <c r="J419" s="26"/>
      <c r="K419" s="26"/>
      <c r="L419" s="68"/>
      <c r="M419" s="26"/>
      <c r="N419" s="26"/>
      <c r="O419" s="68"/>
    </row>
    <row r="420" spans="9:15" ht="13.5" customHeight="1" x14ac:dyDescent="0.25">
      <c r="I420" s="26"/>
      <c r="J420" s="26"/>
      <c r="K420" s="26"/>
      <c r="L420" s="68"/>
      <c r="M420" s="26"/>
      <c r="N420" s="26"/>
      <c r="O420" s="68"/>
    </row>
    <row r="421" spans="9:15" ht="13.5" customHeight="1" x14ac:dyDescent="0.25">
      <c r="I421" s="26"/>
      <c r="J421" s="26"/>
      <c r="K421" s="26"/>
      <c r="L421" s="68"/>
      <c r="M421" s="26"/>
      <c r="N421" s="26"/>
      <c r="O421" s="68"/>
    </row>
    <row r="422" spans="9:15" ht="13.5" customHeight="1" x14ac:dyDescent="0.25">
      <c r="I422" s="26"/>
      <c r="J422" s="26"/>
      <c r="K422" s="26"/>
      <c r="L422" s="68"/>
      <c r="M422" s="26"/>
      <c r="N422" s="26"/>
      <c r="O422" s="68"/>
    </row>
    <row r="423" spans="9:15" ht="13.5" customHeight="1" x14ac:dyDescent="0.25">
      <c r="I423" s="26"/>
      <c r="J423" s="26"/>
      <c r="K423" s="26"/>
      <c r="L423" s="68"/>
      <c r="M423" s="26"/>
      <c r="N423" s="26"/>
      <c r="O423" s="68"/>
    </row>
    <row r="424" spans="9:15" ht="13.5" customHeight="1" x14ac:dyDescent="0.25">
      <c r="I424" s="26"/>
      <c r="J424" s="26"/>
      <c r="K424" s="26"/>
      <c r="L424" s="68"/>
      <c r="M424" s="26"/>
      <c r="N424" s="26"/>
      <c r="O424" s="68"/>
    </row>
    <row r="425" spans="9:15" ht="13.5" customHeight="1" x14ac:dyDescent="0.25">
      <c r="I425" s="26"/>
      <c r="J425" s="26"/>
      <c r="K425" s="26"/>
      <c r="L425" s="68"/>
      <c r="M425" s="26"/>
      <c r="N425" s="26"/>
      <c r="O425" s="68"/>
    </row>
    <row r="426" spans="9:15" ht="13.5" customHeight="1" x14ac:dyDescent="0.25">
      <c r="I426" s="26"/>
      <c r="J426" s="26"/>
      <c r="K426" s="26"/>
      <c r="L426" s="68"/>
      <c r="M426" s="26"/>
      <c r="N426" s="26"/>
      <c r="O426" s="68"/>
    </row>
    <row r="427" spans="9:15" ht="13.5" customHeight="1" x14ac:dyDescent="0.25">
      <c r="I427" s="26"/>
      <c r="J427" s="26"/>
      <c r="K427" s="26"/>
      <c r="L427" s="68"/>
      <c r="M427" s="26"/>
      <c r="N427" s="26"/>
      <c r="O427" s="68"/>
    </row>
    <row r="428" spans="9:15" ht="13.5" customHeight="1" x14ac:dyDescent="0.25">
      <c r="I428" s="26"/>
      <c r="J428" s="26"/>
      <c r="K428" s="26"/>
      <c r="L428" s="68"/>
      <c r="M428" s="26"/>
      <c r="N428" s="26"/>
      <c r="O428" s="68"/>
    </row>
    <row r="429" spans="9:15" ht="13.5" customHeight="1" x14ac:dyDescent="0.25">
      <c r="I429" s="26"/>
      <c r="J429" s="26"/>
      <c r="K429" s="26"/>
      <c r="L429" s="68"/>
      <c r="M429" s="26"/>
      <c r="N429" s="26"/>
      <c r="O429" s="68"/>
    </row>
    <row r="430" spans="9:15" ht="13.5" customHeight="1" x14ac:dyDescent="0.25">
      <c r="I430" s="26"/>
      <c r="J430" s="26"/>
      <c r="K430" s="26"/>
      <c r="L430" s="68"/>
      <c r="M430" s="26"/>
      <c r="N430" s="26"/>
      <c r="O430" s="68"/>
    </row>
    <row r="431" spans="9:15" ht="13.5" customHeight="1" x14ac:dyDescent="0.25">
      <c r="I431" s="26"/>
      <c r="J431" s="26"/>
      <c r="K431" s="26"/>
      <c r="L431" s="68"/>
      <c r="M431" s="26"/>
      <c r="N431" s="26"/>
      <c r="O431" s="68"/>
    </row>
    <row r="432" spans="9:15" ht="13.5" customHeight="1" x14ac:dyDescent="0.25">
      <c r="I432" s="26"/>
      <c r="J432" s="26"/>
      <c r="K432" s="26"/>
      <c r="L432" s="68"/>
      <c r="M432" s="26"/>
      <c r="N432" s="26"/>
      <c r="O432" s="68"/>
    </row>
    <row r="433" spans="9:15" ht="13.5" customHeight="1" x14ac:dyDescent="0.25">
      <c r="I433" s="26"/>
      <c r="J433" s="26"/>
      <c r="K433" s="26"/>
      <c r="L433" s="68"/>
      <c r="M433" s="26"/>
      <c r="N433" s="26"/>
      <c r="O433" s="68"/>
    </row>
    <row r="434" spans="9:15" ht="13.5" customHeight="1" x14ac:dyDescent="0.25">
      <c r="I434" s="26"/>
      <c r="J434" s="26"/>
      <c r="K434" s="26"/>
      <c r="L434" s="68"/>
      <c r="M434" s="26"/>
      <c r="N434" s="26"/>
      <c r="O434" s="68"/>
    </row>
    <row r="435" spans="9:15" ht="13.5" customHeight="1" x14ac:dyDescent="0.25">
      <c r="I435" s="26"/>
      <c r="J435" s="26"/>
      <c r="K435" s="26"/>
      <c r="L435" s="68"/>
      <c r="M435" s="26"/>
      <c r="N435" s="26"/>
      <c r="O435" s="68"/>
    </row>
    <row r="436" spans="9:15" ht="13.5" customHeight="1" x14ac:dyDescent="0.25">
      <c r="I436" s="26"/>
      <c r="J436" s="26"/>
      <c r="K436" s="26"/>
      <c r="L436" s="68"/>
      <c r="M436" s="26"/>
      <c r="N436" s="26"/>
      <c r="O436" s="68"/>
    </row>
    <row r="437" spans="9:15" ht="13.5" customHeight="1" x14ac:dyDescent="0.25">
      <c r="I437" s="26"/>
      <c r="J437" s="26"/>
      <c r="K437" s="26"/>
      <c r="L437" s="68"/>
      <c r="M437" s="26"/>
      <c r="N437" s="26"/>
      <c r="O437" s="68"/>
    </row>
    <row r="438" spans="9:15" ht="13.5" customHeight="1" x14ac:dyDescent="0.25">
      <c r="I438" s="26"/>
      <c r="J438" s="26"/>
      <c r="K438" s="26"/>
      <c r="L438" s="68"/>
      <c r="M438" s="26"/>
      <c r="N438" s="26"/>
      <c r="O438" s="68"/>
    </row>
    <row r="439" spans="9:15" ht="13.5" customHeight="1" x14ac:dyDescent="0.25">
      <c r="I439" s="26"/>
      <c r="J439" s="26"/>
      <c r="K439" s="26"/>
      <c r="L439" s="68"/>
      <c r="M439" s="26"/>
      <c r="N439" s="26"/>
      <c r="O439" s="68"/>
    </row>
    <row r="440" spans="9:15" ht="13.5" customHeight="1" x14ac:dyDescent="0.25">
      <c r="I440" s="26"/>
      <c r="J440" s="26"/>
      <c r="K440" s="26"/>
      <c r="L440" s="68"/>
      <c r="M440" s="26"/>
      <c r="N440" s="26"/>
      <c r="O440" s="68"/>
    </row>
    <row r="441" spans="9:15" ht="13.5" customHeight="1" x14ac:dyDescent="0.25">
      <c r="I441" s="26"/>
      <c r="J441" s="26"/>
      <c r="K441" s="26"/>
      <c r="L441" s="68"/>
      <c r="M441" s="26"/>
      <c r="N441" s="26"/>
      <c r="O441" s="68"/>
    </row>
    <row r="442" spans="9:15" ht="13.5" customHeight="1" x14ac:dyDescent="0.25">
      <c r="I442" s="26"/>
      <c r="J442" s="26"/>
      <c r="K442" s="26"/>
      <c r="L442" s="68"/>
      <c r="M442" s="26"/>
      <c r="N442" s="26"/>
      <c r="O442" s="68"/>
    </row>
    <row r="443" spans="9:15" ht="13.5" customHeight="1" x14ac:dyDescent="0.25">
      <c r="I443" s="26"/>
      <c r="J443" s="26"/>
      <c r="K443" s="26"/>
      <c r="L443" s="68"/>
      <c r="M443" s="26"/>
      <c r="N443" s="26"/>
      <c r="O443" s="68"/>
    </row>
    <row r="444" spans="9:15" ht="13.5" customHeight="1" x14ac:dyDescent="0.25">
      <c r="I444" s="26"/>
      <c r="J444" s="26"/>
      <c r="K444" s="26"/>
      <c r="L444" s="68"/>
      <c r="M444" s="26"/>
      <c r="N444" s="26"/>
      <c r="O444" s="68"/>
    </row>
    <row r="445" spans="9:15" ht="13.5" customHeight="1" x14ac:dyDescent="0.25">
      <c r="I445" s="26"/>
      <c r="J445" s="26"/>
      <c r="K445" s="26"/>
      <c r="L445" s="68"/>
      <c r="M445" s="26"/>
      <c r="N445" s="26"/>
      <c r="O445" s="68"/>
    </row>
    <row r="446" spans="9:15" ht="13.5" customHeight="1" x14ac:dyDescent="0.25">
      <c r="I446" s="26"/>
      <c r="J446" s="26"/>
      <c r="K446" s="26"/>
      <c r="L446" s="68"/>
      <c r="M446" s="26"/>
      <c r="N446" s="26"/>
      <c r="O446" s="68"/>
    </row>
    <row r="447" spans="9:15" ht="13.5" customHeight="1" x14ac:dyDescent="0.25">
      <c r="I447" s="26"/>
      <c r="J447" s="26"/>
      <c r="K447" s="26"/>
      <c r="L447" s="68"/>
      <c r="M447" s="26"/>
      <c r="N447" s="26"/>
      <c r="O447" s="68"/>
    </row>
    <row r="448" spans="9:15" ht="13.5" customHeight="1" x14ac:dyDescent="0.25">
      <c r="I448" s="26"/>
      <c r="J448" s="26"/>
      <c r="K448" s="26"/>
      <c r="L448" s="68"/>
      <c r="M448" s="26"/>
      <c r="N448" s="26"/>
      <c r="O448" s="68"/>
    </row>
    <row r="449" spans="9:15" ht="13.5" customHeight="1" x14ac:dyDescent="0.25">
      <c r="I449" s="26"/>
      <c r="J449" s="26"/>
      <c r="K449" s="26"/>
      <c r="L449" s="68"/>
      <c r="M449" s="26"/>
      <c r="N449" s="26"/>
      <c r="O449" s="68"/>
    </row>
    <row r="450" spans="9:15" ht="13.5" customHeight="1" x14ac:dyDescent="0.25">
      <c r="I450" s="26"/>
      <c r="J450" s="26"/>
      <c r="K450" s="26"/>
      <c r="L450" s="68"/>
      <c r="M450" s="26"/>
      <c r="N450" s="26"/>
      <c r="O450" s="68"/>
    </row>
    <row r="451" spans="9:15" ht="13.5" customHeight="1" x14ac:dyDescent="0.25">
      <c r="I451" s="26"/>
      <c r="J451" s="26"/>
      <c r="K451" s="26"/>
      <c r="L451" s="68"/>
      <c r="M451" s="26"/>
      <c r="N451" s="26"/>
      <c r="O451" s="68"/>
    </row>
    <row r="452" spans="9:15" ht="13.5" customHeight="1" x14ac:dyDescent="0.25">
      <c r="I452" s="26"/>
      <c r="J452" s="26"/>
      <c r="K452" s="26"/>
      <c r="L452" s="68"/>
      <c r="M452" s="26"/>
      <c r="N452" s="26"/>
      <c r="O452" s="68"/>
    </row>
    <row r="453" spans="9:15" ht="13.5" customHeight="1" x14ac:dyDescent="0.25">
      <c r="I453" s="26"/>
      <c r="J453" s="26"/>
      <c r="K453" s="26"/>
      <c r="L453" s="68"/>
      <c r="M453" s="26"/>
      <c r="N453" s="26"/>
      <c r="O453" s="68"/>
    </row>
    <row r="454" spans="9:15" ht="13.5" customHeight="1" x14ac:dyDescent="0.25">
      <c r="I454" s="26"/>
      <c r="J454" s="26"/>
      <c r="K454" s="26"/>
      <c r="L454" s="68"/>
      <c r="M454" s="26"/>
      <c r="N454" s="26"/>
      <c r="O454" s="68"/>
    </row>
    <row r="455" spans="9:15" ht="13.5" customHeight="1" x14ac:dyDescent="0.25">
      <c r="I455" s="26"/>
      <c r="J455" s="26"/>
      <c r="K455" s="26"/>
      <c r="L455" s="68"/>
      <c r="M455" s="26"/>
      <c r="N455" s="26"/>
      <c r="O455" s="68"/>
    </row>
    <row r="456" spans="9:15" ht="13.5" customHeight="1" x14ac:dyDescent="0.25">
      <c r="I456" s="26"/>
      <c r="J456" s="26"/>
      <c r="K456" s="26"/>
      <c r="L456" s="68"/>
      <c r="M456" s="26"/>
      <c r="N456" s="26"/>
      <c r="O456" s="68"/>
    </row>
    <row r="457" spans="9:15" ht="13.5" customHeight="1" x14ac:dyDescent="0.25">
      <c r="I457" s="26"/>
      <c r="J457" s="26"/>
      <c r="K457" s="26"/>
      <c r="L457" s="68"/>
      <c r="M457" s="26"/>
      <c r="N457" s="26"/>
      <c r="O457" s="68"/>
    </row>
    <row r="458" spans="9:15" ht="13.5" customHeight="1" x14ac:dyDescent="0.25">
      <c r="I458" s="26"/>
      <c r="J458" s="26"/>
      <c r="K458" s="26"/>
      <c r="L458" s="68"/>
      <c r="M458" s="26"/>
      <c r="N458" s="26"/>
      <c r="O458" s="68"/>
    </row>
    <row r="459" spans="9:15" ht="13.5" customHeight="1" x14ac:dyDescent="0.25">
      <c r="I459" s="26"/>
      <c r="J459" s="26"/>
      <c r="K459" s="26"/>
      <c r="L459" s="68"/>
      <c r="M459" s="26"/>
      <c r="N459" s="26"/>
      <c r="O459" s="68"/>
    </row>
    <row r="460" spans="9:15" ht="13.5" customHeight="1" x14ac:dyDescent="0.25">
      <c r="I460" s="26"/>
      <c r="J460" s="26"/>
      <c r="K460" s="26"/>
      <c r="L460" s="68"/>
      <c r="M460" s="26"/>
      <c r="N460" s="26"/>
      <c r="O460" s="68"/>
    </row>
    <row r="461" spans="9:15" ht="13.5" customHeight="1" x14ac:dyDescent="0.25">
      <c r="I461" s="26"/>
      <c r="J461" s="26"/>
      <c r="K461" s="26"/>
      <c r="L461" s="68"/>
      <c r="M461" s="26"/>
      <c r="N461" s="26"/>
      <c r="O461" s="68"/>
    </row>
    <row r="462" spans="9:15" ht="13.5" customHeight="1" x14ac:dyDescent="0.25">
      <c r="I462" s="26"/>
      <c r="J462" s="26"/>
      <c r="K462" s="26"/>
      <c r="L462" s="68"/>
      <c r="M462" s="26"/>
      <c r="N462" s="26"/>
      <c r="O462" s="68"/>
    </row>
    <row r="463" spans="9:15" ht="13.5" customHeight="1" x14ac:dyDescent="0.25">
      <c r="I463" s="26"/>
      <c r="J463" s="26"/>
      <c r="K463" s="26"/>
      <c r="L463" s="68"/>
      <c r="M463" s="26"/>
      <c r="N463" s="26"/>
      <c r="O463" s="68"/>
    </row>
    <row r="464" spans="9:15" ht="13.5" customHeight="1" x14ac:dyDescent="0.25">
      <c r="I464" s="26"/>
      <c r="J464" s="26"/>
      <c r="K464" s="26"/>
      <c r="L464" s="68"/>
      <c r="M464" s="26"/>
      <c r="N464" s="26"/>
      <c r="O464" s="68"/>
    </row>
    <row r="465" spans="9:15" ht="13.5" customHeight="1" x14ac:dyDescent="0.25">
      <c r="I465" s="26"/>
      <c r="J465" s="26"/>
      <c r="K465" s="26"/>
      <c r="L465" s="68"/>
      <c r="M465" s="26"/>
      <c r="N465" s="26"/>
      <c r="O465" s="68"/>
    </row>
    <row r="466" spans="9:15" ht="13.5" customHeight="1" x14ac:dyDescent="0.25">
      <c r="I466" s="26"/>
      <c r="J466" s="26"/>
      <c r="K466" s="26"/>
      <c r="L466" s="68"/>
      <c r="M466" s="26"/>
      <c r="N466" s="26"/>
      <c r="O466" s="68"/>
    </row>
    <row r="467" spans="9:15" ht="13.5" customHeight="1" x14ac:dyDescent="0.25">
      <c r="I467" s="26"/>
      <c r="J467" s="26"/>
      <c r="K467" s="26"/>
      <c r="L467" s="68"/>
      <c r="M467" s="26"/>
      <c r="N467" s="26"/>
      <c r="O467" s="68"/>
    </row>
    <row r="468" spans="9:15" ht="13.5" customHeight="1" x14ac:dyDescent="0.25">
      <c r="I468" s="26"/>
      <c r="J468" s="26"/>
      <c r="K468" s="26"/>
      <c r="L468" s="68"/>
      <c r="M468" s="26"/>
      <c r="N468" s="26"/>
      <c r="O468" s="68"/>
    </row>
    <row r="469" spans="9:15" ht="13.5" customHeight="1" x14ac:dyDescent="0.25">
      <c r="I469" s="26"/>
      <c r="J469" s="26"/>
      <c r="K469" s="26"/>
      <c r="L469" s="68"/>
      <c r="M469" s="26"/>
      <c r="N469" s="26"/>
      <c r="O469" s="68"/>
    </row>
    <row r="470" spans="9:15" ht="13.5" customHeight="1" x14ac:dyDescent="0.25">
      <c r="I470" s="26"/>
      <c r="J470" s="26"/>
      <c r="K470" s="26"/>
      <c r="L470" s="68"/>
      <c r="M470" s="26"/>
      <c r="N470" s="26"/>
      <c r="O470" s="68"/>
    </row>
    <row r="471" spans="9:15" ht="13.5" customHeight="1" x14ac:dyDescent="0.25">
      <c r="I471" s="26"/>
      <c r="J471" s="26"/>
      <c r="K471" s="26"/>
      <c r="L471" s="68"/>
      <c r="M471" s="26"/>
      <c r="N471" s="26"/>
      <c r="O471" s="68"/>
    </row>
    <row r="472" spans="9:15" ht="13.5" customHeight="1" x14ac:dyDescent="0.25">
      <c r="I472" s="26"/>
      <c r="J472" s="26"/>
      <c r="K472" s="26"/>
      <c r="L472" s="68"/>
      <c r="M472" s="26"/>
      <c r="N472" s="26"/>
      <c r="O472" s="68"/>
    </row>
    <row r="473" spans="9:15" ht="13.5" customHeight="1" x14ac:dyDescent="0.25">
      <c r="I473" s="26"/>
      <c r="J473" s="26"/>
      <c r="K473" s="26"/>
      <c r="L473" s="68"/>
      <c r="M473" s="26"/>
      <c r="N473" s="26"/>
      <c r="O473" s="68"/>
    </row>
    <row r="474" spans="9:15" ht="13.5" customHeight="1" x14ac:dyDescent="0.25">
      <c r="I474" s="26"/>
      <c r="J474" s="26"/>
      <c r="K474" s="26"/>
      <c r="L474" s="68"/>
      <c r="M474" s="26"/>
      <c r="N474" s="26"/>
      <c r="O474" s="68"/>
    </row>
    <row r="475" spans="9:15" ht="13.5" customHeight="1" x14ac:dyDescent="0.25">
      <c r="I475" s="26"/>
      <c r="J475" s="26"/>
      <c r="K475" s="26"/>
      <c r="L475" s="68"/>
      <c r="M475" s="26"/>
      <c r="N475" s="26"/>
      <c r="O475" s="68"/>
    </row>
    <row r="476" spans="9:15" ht="13.5" customHeight="1" x14ac:dyDescent="0.25">
      <c r="I476" s="26"/>
      <c r="J476" s="26"/>
      <c r="K476" s="26"/>
      <c r="L476" s="68"/>
      <c r="M476" s="26"/>
      <c r="N476" s="26"/>
      <c r="O476" s="68"/>
    </row>
    <row r="477" spans="9:15" ht="13.5" customHeight="1" x14ac:dyDescent="0.25">
      <c r="I477" s="26"/>
      <c r="J477" s="26"/>
      <c r="K477" s="26"/>
      <c r="L477" s="68"/>
      <c r="M477" s="26"/>
      <c r="N477" s="26"/>
      <c r="O477" s="68"/>
    </row>
    <row r="478" spans="9:15" ht="13.5" customHeight="1" x14ac:dyDescent="0.25">
      <c r="I478" s="26"/>
      <c r="J478" s="26"/>
      <c r="K478" s="26"/>
      <c r="L478" s="68"/>
      <c r="M478" s="26"/>
      <c r="N478" s="26"/>
      <c r="O478" s="68"/>
    </row>
    <row r="479" spans="9:15" ht="13.5" customHeight="1" x14ac:dyDescent="0.25">
      <c r="I479" s="26"/>
      <c r="J479" s="26"/>
      <c r="K479" s="26"/>
      <c r="L479" s="68"/>
      <c r="M479" s="26"/>
      <c r="N479" s="26"/>
      <c r="O479" s="68"/>
    </row>
    <row r="480" spans="9:15" ht="13.5" customHeight="1" x14ac:dyDescent="0.25">
      <c r="I480" s="26"/>
      <c r="J480" s="26"/>
      <c r="K480" s="26"/>
      <c r="L480" s="68"/>
      <c r="M480" s="26"/>
      <c r="N480" s="26"/>
      <c r="O480" s="68"/>
    </row>
    <row r="481" spans="9:15" ht="13.5" customHeight="1" x14ac:dyDescent="0.25">
      <c r="I481" s="26"/>
      <c r="J481" s="26"/>
      <c r="K481" s="26"/>
      <c r="L481" s="68"/>
      <c r="M481" s="26"/>
      <c r="N481" s="26"/>
      <c r="O481" s="68"/>
    </row>
    <row r="482" spans="9:15" ht="13.5" customHeight="1" x14ac:dyDescent="0.25">
      <c r="I482" s="26"/>
      <c r="J482" s="26"/>
      <c r="K482" s="26"/>
      <c r="L482" s="68"/>
      <c r="M482" s="26"/>
      <c r="N482" s="26"/>
      <c r="O482" s="68"/>
    </row>
    <row r="483" spans="9:15" ht="13.5" customHeight="1" x14ac:dyDescent="0.25">
      <c r="I483" s="26"/>
      <c r="J483" s="26"/>
      <c r="K483" s="26"/>
      <c r="L483" s="68"/>
      <c r="M483" s="26"/>
      <c r="N483" s="26"/>
      <c r="O483" s="68"/>
    </row>
    <row r="484" spans="9:15" ht="13.5" customHeight="1" x14ac:dyDescent="0.25">
      <c r="I484" s="26"/>
      <c r="J484" s="26"/>
      <c r="K484" s="26"/>
      <c r="L484" s="68"/>
      <c r="M484" s="26"/>
      <c r="N484" s="26"/>
      <c r="O484" s="68"/>
    </row>
    <row r="485" spans="9:15" ht="13.5" customHeight="1" x14ac:dyDescent="0.25">
      <c r="I485" s="26"/>
      <c r="J485" s="26"/>
      <c r="K485" s="26"/>
      <c r="L485" s="68"/>
      <c r="M485" s="26"/>
      <c r="N485" s="26"/>
      <c r="O485" s="68"/>
    </row>
    <row r="486" spans="9:15" ht="13.5" customHeight="1" x14ac:dyDescent="0.25">
      <c r="I486" s="26"/>
      <c r="J486" s="26"/>
      <c r="K486" s="26"/>
      <c r="L486" s="68"/>
      <c r="M486" s="26"/>
      <c r="N486" s="26"/>
      <c r="O486" s="68"/>
    </row>
    <row r="487" spans="9:15" ht="13.5" customHeight="1" x14ac:dyDescent="0.25">
      <c r="I487" s="26"/>
      <c r="J487" s="26"/>
      <c r="K487" s="26"/>
      <c r="L487" s="68"/>
      <c r="M487" s="26"/>
      <c r="N487" s="26"/>
      <c r="O487" s="68"/>
    </row>
    <row r="488" spans="9:15" ht="13.5" customHeight="1" x14ac:dyDescent="0.25">
      <c r="I488" s="26"/>
      <c r="J488" s="26"/>
      <c r="K488" s="26"/>
      <c r="L488" s="68"/>
      <c r="M488" s="26"/>
      <c r="N488" s="26"/>
      <c r="O488" s="68"/>
    </row>
    <row r="489" spans="9:15" ht="13.5" customHeight="1" x14ac:dyDescent="0.25">
      <c r="I489" s="26"/>
      <c r="J489" s="26"/>
      <c r="K489" s="26"/>
      <c r="L489" s="68"/>
      <c r="M489" s="26"/>
      <c r="N489" s="26"/>
      <c r="O489" s="68"/>
    </row>
    <row r="490" spans="9:15" ht="13.5" customHeight="1" x14ac:dyDescent="0.25">
      <c r="I490" s="26"/>
      <c r="J490" s="26"/>
      <c r="K490" s="26"/>
      <c r="L490" s="68"/>
      <c r="M490" s="26"/>
      <c r="N490" s="26"/>
      <c r="O490" s="68"/>
    </row>
    <row r="491" spans="9:15" ht="13.5" customHeight="1" x14ac:dyDescent="0.25">
      <c r="I491" s="26"/>
      <c r="J491" s="26"/>
      <c r="K491" s="26"/>
      <c r="L491" s="68"/>
      <c r="M491" s="26"/>
      <c r="N491" s="26"/>
      <c r="O491" s="68"/>
    </row>
    <row r="492" spans="9:15" ht="13.5" customHeight="1" x14ac:dyDescent="0.25">
      <c r="I492" s="26"/>
      <c r="J492" s="26"/>
      <c r="K492" s="26"/>
      <c r="L492" s="68"/>
      <c r="M492" s="26"/>
      <c r="N492" s="26"/>
      <c r="O492" s="68"/>
    </row>
    <row r="493" spans="9:15" ht="13.5" customHeight="1" x14ac:dyDescent="0.25">
      <c r="I493" s="26"/>
      <c r="J493" s="26"/>
      <c r="K493" s="26"/>
      <c r="L493" s="68"/>
      <c r="M493" s="26"/>
      <c r="N493" s="26"/>
      <c r="O493" s="68"/>
    </row>
    <row r="494" spans="9:15" ht="13.5" customHeight="1" x14ac:dyDescent="0.25">
      <c r="I494" s="26"/>
      <c r="J494" s="26"/>
      <c r="K494" s="26"/>
      <c r="L494" s="68"/>
      <c r="M494" s="26"/>
      <c r="N494" s="26"/>
      <c r="O494" s="68"/>
    </row>
    <row r="495" spans="9:15" ht="13.5" customHeight="1" x14ac:dyDescent="0.25">
      <c r="I495" s="26"/>
      <c r="J495" s="26"/>
      <c r="K495" s="26"/>
      <c r="L495" s="68"/>
      <c r="M495" s="26"/>
      <c r="N495" s="26"/>
      <c r="O495" s="68"/>
    </row>
    <row r="496" spans="9:15" ht="13.5" customHeight="1" x14ac:dyDescent="0.25">
      <c r="I496" s="26"/>
      <c r="J496" s="26"/>
      <c r="K496" s="26"/>
      <c r="L496" s="68"/>
      <c r="M496" s="26"/>
      <c r="N496" s="26"/>
      <c r="O496" s="68"/>
    </row>
    <row r="497" spans="9:15" ht="13.5" customHeight="1" x14ac:dyDescent="0.25">
      <c r="I497" s="26"/>
      <c r="J497" s="26"/>
      <c r="K497" s="26"/>
      <c r="L497" s="68"/>
      <c r="M497" s="26"/>
      <c r="N497" s="26"/>
      <c r="O497" s="68"/>
    </row>
    <row r="498" spans="9:15" ht="13.5" customHeight="1" x14ac:dyDescent="0.25">
      <c r="I498" s="26"/>
      <c r="J498" s="26"/>
      <c r="K498" s="26"/>
      <c r="L498" s="68"/>
      <c r="M498" s="26"/>
      <c r="N498" s="26"/>
      <c r="O498" s="68"/>
    </row>
    <row r="499" spans="9:15" ht="13.5" customHeight="1" x14ac:dyDescent="0.25">
      <c r="I499" s="26"/>
      <c r="J499" s="26"/>
      <c r="K499" s="26"/>
      <c r="L499" s="68"/>
      <c r="M499" s="26"/>
      <c r="N499" s="26"/>
      <c r="O499" s="68"/>
    </row>
    <row r="500" spans="9:15" ht="13.5" customHeight="1" x14ac:dyDescent="0.25">
      <c r="I500" s="26"/>
      <c r="J500" s="26"/>
      <c r="K500" s="26"/>
      <c r="L500" s="68"/>
      <c r="M500" s="26"/>
      <c r="N500" s="26"/>
      <c r="O500" s="68"/>
    </row>
    <row r="501" spans="9:15" ht="13.5" customHeight="1" x14ac:dyDescent="0.25">
      <c r="I501" s="26"/>
      <c r="J501" s="26"/>
      <c r="K501" s="26"/>
      <c r="L501" s="68"/>
      <c r="M501" s="26"/>
      <c r="N501" s="26"/>
      <c r="O501" s="68"/>
    </row>
    <row r="502" spans="9:15" ht="13.5" customHeight="1" x14ac:dyDescent="0.25">
      <c r="I502" s="26"/>
      <c r="J502" s="26"/>
      <c r="K502" s="26"/>
      <c r="L502" s="68"/>
      <c r="M502" s="26"/>
      <c r="N502" s="26"/>
      <c r="O502" s="68"/>
    </row>
    <row r="503" spans="9:15" ht="13.5" customHeight="1" x14ac:dyDescent="0.25">
      <c r="I503" s="26"/>
      <c r="J503" s="26"/>
      <c r="K503" s="26"/>
      <c r="L503" s="68"/>
      <c r="M503" s="26"/>
      <c r="N503" s="26"/>
      <c r="O503" s="68"/>
    </row>
    <row r="504" spans="9:15" ht="13.5" customHeight="1" x14ac:dyDescent="0.25">
      <c r="I504" s="26"/>
      <c r="J504" s="26"/>
      <c r="K504" s="26"/>
      <c r="L504" s="68"/>
      <c r="M504" s="26"/>
      <c r="N504" s="26"/>
      <c r="O504" s="68"/>
    </row>
    <row r="505" spans="9:15" ht="13.5" customHeight="1" x14ac:dyDescent="0.25">
      <c r="I505" s="26"/>
      <c r="J505" s="26"/>
      <c r="K505" s="26"/>
      <c r="L505" s="68"/>
      <c r="M505" s="26"/>
      <c r="N505" s="26"/>
      <c r="O505" s="68"/>
    </row>
    <row r="506" spans="9:15" ht="13.5" customHeight="1" x14ac:dyDescent="0.25">
      <c r="I506" s="26"/>
      <c r="J506" s="26"/>
      <c r="K506" s="26"/>
      <c r="L506" s="68"/>
      <c r="M506" s="26"/>
      <c r="N506" s="26"/>
      <c r="O506" s="68"/>
    </row>
    <row r="507" spans="9:15" ht="13.5" customHeight="1" x14ac:dyDescent="0.25">
      <c r="I507" s="26"/>
      <c r="J507" s="26"/>
      <c r="K507" s="26"/>
      <c r="L507" s="68"/>
      <c r="M507" s="26"/>
      <c r="N507" s="26"/>
      <c r="O507" s="68"/>
    </row>
    <row r="508" spans="9:15" ht="13.5" customHeight="1" x14ac:dyDescent="0.25">
      <c r="I508" s="26"/>
      <c r="J508" s="26"/>
      <c r="K508" s="26"/>
      <c r="L508" s="68"/>
      <c r="M508" s="26"/>
      <c r="N508" s="26"/>
      <c r="O508" s="68"/>
    </row>
    <row r="509" spans="9:15" ht="13.5" customHeight="1" x14ac:dyDescent="0.25">
      <c r="I509" s="26"/>
      <c r="J509" s="26"/>
      <c r="K509" s="26"/>
      <c r="L509" s="68"/>
      <c r="M509" s="26"/>
      <c r="N509" s="26"/>
      <c r="O509" s="68"/>
    </row>
    <row r="510" spans="9:15" ht="13.5" customHeight="1" x14ac:dyDescent="0.25">
      <c r="I510" s="26"/>
      <c r="J510" s="26"/>
      <c r="K510" s="26"/>
      <c r="L510" s="68"/>
      <c r="M510" s="26"/>
      <c r="N510" s="26"/>
      <c r="O510" s="68"/>
    </row>
    <row r="511" spans="9:15" ht="13.5" customHeight="1" x14ac:dyDescent="0.25">
      <c r="I511" s="26"/>
      <c r="J511" s="26"/>
      <c r="K511" s="26"/>
      <c r="L511" s="68"/>
      <c r="M511" s="26"/>
      <c r="N511" s="26"/>
      <c r="O511" s="68"/>
    </row>
    <row r="512" spans="9:15" ht="13.5" customHeight="1" x14ac:dyDescent="0.25">
      <c r="I512" s="26"/>
      <c r="J512" s="26"/>
      <c r="K512" s="26"/>
      <c r="L512" s="68"/>
      <c r="M512" s="26"/>
      <c r="N512" s="26"/>
      <c r="O512" s="68"/>
    </row>
    <row r="513" spans="9:15" ht="13.5" customHeight="1" x14ac:dyDescent="0.25">
      <c r="I513" s="26"/>
      <c r="J513" s="26"/>
      <c r="K513" s="26"/>
      <c r="L513" s="68"/>
      <c r="M513" s="26"/>
      <c r="N513" s="26"/>
      <c r="O513" s="68"/>
    </row>
    <row r="514" spans="9:15" ht="13.5" customHeight="1" x14ac:dyDescent="0.25">
      <c r="I514" s="26"/>
      <c r="J514" s="26"/>
      <c r="K514" s="26"/>
      <c r="L514" s="68"/>
      <c r="M514" s="26"/>
      <c r="N514" s="26"/>
      <c r="O514" s="68"/>
    </row>
    <row r="515" spans="9:15" ht="13.5" customHeight="1" x14ac:dyDescent="0.25">
      <c r="I515" s="26"/>
      <c r="J515" s="26"/>
      <c r="K515" s="26"/>
      <c r="L515" s="68"/>
      <c r="M515" s="26"/>
      <c r="N515" s="26"/>
      <c r="O515" s="68"/>
    </row>
    <row r="516" spans="9:15" ht="13.5" customHeight="1" x14ac:dyDescent="0.25">
      <c r="I516" s="26"/>
      <c r="J516" s="26"/>
      <c r="K516" s="26"/>
      <c r="L516" s="68"/>
      <c r="M516" s="26"/>
      <c r="N516" s="26"/>
      <c r="O516" s="68"/>
    </row>
    <row r="517" spans="9:15" ht="13.5" customHeight="1" x14ac:dyDescent="0.25">
      <c r="I517" s="26"/>
      <c r="J517" s="26"/>
      <c r="K517" s="26"/>
      <c r="L517" s="68"/>
      <c r="M517" s="26"/>
      <c r="N517" s="26"/>
      <c r="O517" s="68"/>
    </row>
    <row r="518" spans="9:15" ht="13.5" customHeight="1" x14ac:dyDescent="0.25">
      <c r="I518" s="26"/>
      <c r="J518" s="26"/>
      <c r="K518" s="26"/>
      <c r="L518" s="68"/>
      <c r="M518" s="26"/>
      <c r="N518" s="26"/>
      <c r="O518" s="68"/>
    </row>
    <row r="519" spans="9:15" ht="13.5" customHeight="1" x14ac:dyDescent="0.25">
      <c r="I519" s="26"/>
      <c r="J519" s="26"/>
      <c r="K519" s="26"/>
      <c r="L519" s="68"/>
      <c r="M519" s="26"/>
      <c r="N519" s="26"/>
      <c r="O519" s="68"/>
    </row>
    <row r="520" spans="9:15" ht="13.5" customHeight="1" x14ac:dyDescent="0.25">
      <c r="I520" s="26"/>
      <c r="J520" s="26"/>
      <c r="K520" s="26"/>
      <c r="L520" s="68"/>
      <c r="M520" s="26"/>
      <c r="N520" s="26"/>
      <c r="O520" s="68"/>
    </row>
    <row r="521" spans="9:15" ht="13.5" customHeight="1" x14ac:dyDescent="0.25">
      <c r="I521" s="26"/>
      <c r="J521" s="26"/>
      <c r="K521" s="26"/>
      <c r="L521" s="68"/>
      <c r="M521" s="26"/>
      <c r="N521" s="26"/>
      <c r="O521" s="68"/>
    </row>
    <row r="522" spans="9:15" ht="13.5" customHeight="1" x14ac:dyDescent="0.25">
      <c r="I522" s="26"/>
      <c r="J522" s="26"/>
      <c r="K522" s="26"/>
      <c r="L522" s="68"/>
      <c r="M522" s="26"/>
      <c r="N522" s="26"/>
      <c r="O522" s="68"/>
    </row>
    <row r="523" spans="9:15" ht="13.5" customHeight="1" x14ac:dyDescent="0.25">
      <c r="I523" s="26"/>
      <c r="J523" s="26"/>
      <c r="K523" s="26"/>
      <c r="L523" s="68"/>
      <c r="M523" s="26"/>
      <c r="N523" s="26"/>
      <c r="O523" s="68"/>
    </row>
    <row r="524" spans="9:15" ht="13.5" customHeight="1" x14ac:dyDescent="0.25">
      <c r="I524" s="26"/>
      <c r="J524" s="26"/>
      <c r="K524" s="26"/>
      <c r="L524" s="68"/>
      <c r="M524" s="26"/>
      <c r="N524" s="26"/>
      <c r="O524" s="68"/>
    </row>
    <row r="525" spans="9:15" ht="13.5" customHeight="1" x14ac:dyDescent="0.25">
      <c r="I525" s="26"/>
      <c r="J525" s="26"/>
      <c r="K525" s="26"/>
      <c r="L525" s="68"/>
      <c r="M525" s="26"/>
      <c r="N525" s="26"/>
      <c r="O525" s="68"/>
    </row>
    <row r="526" spans="9:15" ht="13.5" customHeight="1" x14ac:dyDescent="0.25">
      <c r="I526" s="26"/>
      <c r="J526" s="26"/>
      <c r="K526" s="26"/>
      <c r="L526" s="68"/>
      <c r="M526" s="26"/>
      <c r="N526" s="26"/>
      <c r="O526" s="68"/>
    </row>
    <row r="527" spans="9:15" ht="13.5" customHeight="1" x14ac:dyDescent="0.25">
      <c r="I527" s="26"/>
      <c r="J527" s="26"/>
      <c r="K527" s="26"/>
      <c r="L527" s="68"/>
      <c r="M527" s="26"/>
      <c r="N527" s="26"/>
      <c r="O527" s="68"/>
    </row>
    <row r="528" spans="9:15" ht="13.5" customHeight="1" x14ac:dyDescent="0.25">
      <c r="I528" s="26"/>
      <c r="J528" s="26"/>
      <c r="K528" s="26"/>
      <c r="L528" s="68"/>
      <c r="M528" s="26"/>
      <c r="N528" s="26"/>
      <c r="O528" s="68"/>
    </row>
    <row r="529" spans="9:15" ht="13.5" customHeight="1" x14ac:dyDescent="0.25">
      <c r="I529" s="26"/>
      <c r="J529" s="26"/>
      <c r="K529" s="26"/>
      <c r="L529" s="68"/>
      <c r="M529" s="26"/>
      <c r="N529" s="26"/>
      <c r="O529" s="68"/>
    </row>
    <row r="530" spans="9:15" ht="13.5" customHeight="1" x14ac:dyDescent="0.25">
      <c r="I530" s="26"/>
      <c r="J530" s="26"/>
      <c r="K530" s="26"/>
      <c r="L530" s="68"/>
      <c r="M530" s="26"/>
      <c r="N530" s="26"/>
      <c r="O530" s="68"/>
    </row>
    <row r="531" spans="9:15" ht="13.5" customHeight="1" x14ac:dyDescent="0.25">
      <c r="I531" s="26"/>
      <c r="J531" s="26"/>
      <c r="K531" s="26"/>
      <c r="L531" s="68"/>
      <c r="M531" s="26"/>
      <c r="N531" s="26"/>
      <c r="O531" s="68"/>
    </row>
    <row r="532" spans="9:15" ht="13.5" customHeight="1" x14ac:dyDescent="0.25">
      <c r="I532" s="26"/>
      <c r="J532" s="26"/>
      <c r="K532" s="26"/>
      <c r="L532" s="68"/>
      <c r="M532" s="26"/>
      <c r="N532" s="26"/>
      <c r="O532" s="68"/>
    </row>
    <row r="533" spans="9:15" ht="13.5" customHeight="1" x14ac:dyDescent="0.25">
      <c r="I533" s="26"/>
      <c r="J533" s="26"/>
      <c r="K533" s="26"/>
      <c r="L533" s="68"/>
      <c r="M533" s="26"/>
      <c r="N533" s="26"/>
      <c r="O533" s="68"/>
    </row>
    <row r="534" spans="9:15" ht="13.5" customHeight="1" x14ac:dyDescent="0.25">
      <c r="I534" s="26"/>
      <c r="J534" s="26"/>
      <c r="K534" s="26"/>
      <c r="L534" s="68"/>
      <c r="M534" s="26"/>
      <c r="N534" s="26"/>
      <c r="O534" s="68"/>
    </row>
    <row r="535" spans="9:15" ht="13.5" customHeight="1" x14ac:dyDescent="0.25">
      <c r="I535" s="26"/>
      <c r="J535" s="26"/>
      <c r="K535" s="26"/>
      <c r="L535" s="68"/>
      <c r="M535" s="26"/>
      <c r="N535" s="26"/>
      <c r="O535" s="68"/>
    </row>
    <row r="536" spans="9:15" ht="13.5" customHeight="1" x14ac:dyDescent="0.25">
      <c r="I536" s="26"/>
      <c r="J536" s="26"/>
      <c r="K536" s="26"/>
      <c r="L536" s="68"/>
      <c r="M536" s="26"/>
      <c r="N536" s="26"/>
      <c r="O536" s="68"/>
    </row>
    <row r="537" spans="9:15" ht="13.5" customHeight="1" x14ac:dyDescent="0.25">
      <c r="I537" s="26"/>
      <c r="J537" s="26"/>
      <c r="K537" s="26"/>
      <c r="L537" s="68"/>
      <c r="M537" s="26"/>
      <c r="N537" s="26"/>
      <c r="O537" s="68"/>
    </row>
    <row r="538" spans="9:15" ht="13.5" customHeight="1" x14ac:dyDescent="0.25">
      <c r="I538" s="26"/>
      <c r="J538" s="26"/>
      <c r="K538" s="26"/>
      <c r="L538" s="68"/>
      <c r="M538" s="26"/>
      <c r="N538" s="26"/>
      <c r="O538" s="68"/>
    </row>
    <row r="539" spans="9:15" ht="13.5" customHeight="1" x14ac:dyDescent="0.25">
      <c r="I539" s="26"/>
      <c r="J539" s="26"/>
      <c r="K539" s="26"/>
      <c r="L539" s="68"/>
      <c r="M539" s="26"/>
      <c r="N539" s="26"/>
      <c r="O539" s="68"/>
    </row>
    <row r="540" spans="9:15" ht="13.5" customHeight="1" x14ac:dyDescent="0.25">
      <c r="I540" s="26"/>
      <c r="J540" s="26"/>
      <c r="K540" s="26"/>
      <c r="L540" s="68"/>
      <c r="M540" s="26"/>
      <c r="N540" s="26"/>
      <c r="O540" s="68"/>
    </row>
    <row r="541" spans="9:15" ht="13.5" customHeight="1" x14ac:dyDescent="0.25">
      <c r="I541" s="26"/>
      <c r="J541" s="26"/>
      <c r="K541" s="26"/>
      <c r="L541" s="68"/>
      <c r="M541" s="26"/>
      <c r="N541" s="26"/>
      <c r="O541" s="68"/>
    </row>
    <row r="542" spans="9:15" ht="13.5" customHeight="1" x14ac:dyDescent="0.25">
      <c r="I542" s="26"/>
      <c r="J542" s="26"/>
      <c r="K542" s="26"/>
      <c r="L542" s="68"/>
      <c r="M542" s="26"/>
      <c r="N542" s="26"/>
      <c r="O542" s="68"/>
    </row>
    <row r="543" spans="9:15" ht="13.5" customHeight="1" x14ac:dyDescent="0.25">
      <c r="I543" s="26"/>
      <c r="J543" s="26"/>
      <c r="K543" s="26"/>
      <c r="L543" s="68"/>
      <c r="M543" s="26"/>
      <c r="N543" s="26"/>
      <c r="O543" s="68"/>
    </row>
    <row r="544" spans="9:15" ht="13.5" customHeight="1" x14ac:dyDescent="0.25">
      <c r="I544" s="26"/>
      <c r="J544" s="26"/>
      <c r="K544" s="26"/>
      <c r="L544" s="68"/>
      <c r="M544" s="26"/>
      <c r="N544" s="26"/>
      <c r="O544" s="68"/>
    </row>
    <row r="545" spans="9:15" ht="13.5" customHeight="1" x14ac:dyDescent="0.25">
      <c r="I545" s="26"/>
      <c r="J545" s="26"/>
      <c r="K545" s="26"/>
      <c r="L545" s="68"/>
      <c r="M545" s="26"/>
      <c r="N545" s="26"/>
      <c r="O545" s="68"/>
    </row>
    <row r="546" spans="9:15" ht="13.5" customHeight="1" x14ac:dyDescent="0.25">
      <c r="I546" s="26"/>
      <c r="J546" s="26"/>
      <c r="K546" s="26"/>
      <c r="L546" s="68"/>
      <c r="M546" s="26"/>
      <c r="N546" s="26"/>
      <c r="O546" s="68"/>
    </row>
    <row r="547" spans="9:15" ht="13.5" customHeight="1" x14ac:dyDescent="0.25">
      <c r="I547" s="26"/>
      <c r="J547" s="26"/>
      <c r="K547" s="26"/>
      <c r="L547" s="68"/>
      <c r="M547" s="26"/>
      <c r="N547" s="26"/>
      <c r="O547" s="68"/>
    </row>
    <row r="548" spans="9:15" ht="13.5" customHeight="1" x14ac:dyDescent="0.25">
      <c r="I548" s="26"/>
      <c r="J548" s="26"/>
      <c r="K548" s="26"/>
      <c r="L548" s="68"/>
      <c r="M548" s="26"/>
      <c r="N548" s="26"/>
      <c r="O548" s="68"/>
    </row>
    <row r="549" spans="9:15" ht="13.5" customHeight="1" x14ac:dyDescent="0.25">
      <c r="I549" s="26"/>
      <c r="J549" s="26"/>
      <c r="K549" s="26"/>
      <c r="L549" s="68"/>
      <c r="M549" s="26"/>
      <c r="N549" s="26"/>
      <c r="O549" s="68"/>
    </row>
    <row r="550" spans="9:15" ht="13.5" customHeight="1" x14ac:dyDescent="0.25">
      <c r="I550" s="26"/>
      <c r="J550" s="26"/>
      <c r="K550" s="26"/>
      <c r="L550" s="68"/>
      <c r="M550" s="26"/>
      <c r="N550" s="26"/>
      <c r="O550" s="68"/>
    </row>
    <row r="551" spans="9:15" ht="13.5" customHeight="1" x14ac:dyDescent="0.25">
      <c r="I551" s="26"/>
      <c r="J551" s="26"/>
      <c r="K551" s="26"/>
      <c r="L551" s="68"/>
      <c r="M551" s="26"/>
      <c r="N551" s="26"/>
      <c r="O551" s="68"/>
    </row>
    <row r="552" spans="9:15" ht="13.5" customHeight="1" x14ac:dyDescent="0.25">
      <c r="I552" s="26"/>
      <c r="J552" s="26"/>
      <c r="K552" s="26"/>
      <c r="L552" s="68"/>
      <c r="M552" s="26"/>
      <c r="N552" s="26"/>
      <c r="O552" s="68"/>
    </row>
    <row r="553" spans="9:15" ht="13.5" customHeight="1" x14ac:dyDescent="0.25">
      <c r="I553" s="26"/>
      <c r="J553" s="26"/>
      <c r="K553" s="26"/>
      <c r="L553" s="68"/>
      <c r="M553" s="26"/>
      <c r="N553" s="26"/>
      <c r="O553" s="68"/>
    </row>
    <row r="554" spans="9:15" ht="13.5" customHeight="1" x14ac:dyDescent="0.25">
      <c r="I554" s="26"/>
      <c r="J554" s="26"/>
      <c r="K554" s="26"/>
      <c r="L554" s="68"/>
      <c r="M554" s="26"/>
      <c r="N554" s="26"/>
      <c r="O554" s="68"/>
    </row>
    <row r="555" spans="9:15" ht="13.5" customHeight="1" x14ac:dyDescent="0.25">
      <c r="I555" s="26"/>
      <c r="J555" s="26"/>
      <c r="K555" s="26"/>
      <c r="L555" s="68"/>
      <c r="M555" s="26"/>
      <c r="N555" s="26"/>
      <c r="O555" s="68"/>
    </row>
    <row r="556" spans="9:15" ht="13.5" customHeight="1" x14ac:dyDescent="0.25">
      <c r="I556" s="26"/>
      <c r="J556" s="26"/>
      <c r="K556" s="26"/>
      <c r="L556" s="68"/>
      <c r="M556" s="26"/>
      <c r="N556" s="26"/>
      <c r="O556" s="68"/>
    </row>
    <row r="557" spans="9:15" ht="13.5" customHeight="1" x14ac:dyDescent="0.25">
      <c r="I557" s="26"/>
      <c r="J557" s="26"/>
      <c r="K557" s="26"/>
      <c r="L557" s="68"/>
      <c r="M557" s="26"/>
      <c r="N557" s="26"/>
      <c r="O557" s="68"/>
    </row>
    <row r="558" spans="9:15" ht="13.5" customHeight="1" x14ac:dyDescent="0.25">
      <c r="I558" s="26"/>
      <c r="J558" s="26"/>
      <c r="K558" s="26"/>
      <c r="L558" s="68"/>
      <c r="M558" s="26"/>
      <c r="N558" s="26"/>
      <c r="O558" s="68"/>
    </row>
    <row r="559" spans="9:15" ht="13.5" customHeight="1" x14ac:dyDescent="0.25">
      <c r="I559" s="26"/>
      <c r="J559" s="26"/>
      <c r="K559" s="26"/>
      <c r="L559" s="68"/>
      <c r="M559" s="26"/>
      <c r="N559" s="26"/>
      <c r="O559" s="68"/>
    </row>
    <row r="560" spans="9:15" ht="13.5" customHeight="1" x14ac:dyDescent="0.25">
      <c r="I560" s="26"/>
      <c r="J560" s="26"/>
      <c r="K560" s="26"/>
      <c r="L560" s="68"/>
      <c r="M560" s="26"/>
      <c r="N560" s="26"/>
      <c r="O560" s="68"/>
    </row>
    <row r="561" spans="9:15" ht="13.5" customHeight="1" x14ac:dyDescent="0.25">
      <c r="I561" s="26"/>
      <c r="J561" s="26"/>
      <c r="K561" s="26"/>
      <c r="L561" s="68"/>
      <c r="M561" s="26"/>
      <c r="N561" s="26"/>
      <c r="O561" s="68"/>
    </row>
    <row r="562" spans="9:15" ht="13.5" customHeight="1" x14ac:dyDescent="0.25">
      <c r="I562" s="26"/>
      <c r="J562" s="26"/>
      <c r="K562" s="26"/>
      <c r="L562" s="68"/>
      <c r="M562" s="26"/>
      <c r="N562" s="26"/>
      <c r="O562" s="68"/>
    </row>
    <row r="563" spans="9:15" ht="13.5" customHeight="1" x14ac:dyDescent="0.25">
      <c r="I563" s="26"/>
      <c r="J563" s="26"/>
      <c r="K563" s="26"/>
      <c r="L563" s="68"/>
      <c r="M563" s="26"/>
      <c r="N563" s="26"/>
      <c r="O563" s="68"/>
    </row>
    <row r="564" spans="9:15" ht="13.5" customHeight="1" x14ac:dyDescent="0.25">
      <c r="I564" s="26"/>
      <c r="J564" s="26"/>
      <c r="K564" s="26"/>
      <c r="L564" s="68"/>
      <c r="M564" s="26"/>
      <c r="N564" s="26"/>
      <c r="O564" s="68"/>
    </row>
    <row r="565" spans="9:15" ht="13.5" customHeight="1" x14ac:dyDescent="0.25">
      <c r="I565" s="26"/>
      <c r="J565" s="26"/>
      <c r="K565" s="26"/>
      <c r="L565" s="68"/>
      <c r="M565" s="26"/>
      <c r="N565" s="26"/>
      <c r="O565" s="68"/>
    </row>
    <row r="566" spans="9:15" ht="13.5" customHeight="1" x14ac:dyDescent="0.25">
      <c r="I566" s="26"/>
      <c r="J566" s="26"/>
      <c r="K566" s="26"/>
      <c r="L566" s="68"/>
      <c r="M566" s="26"/>
      <c r="N566" s="26"/>
      <c r="O566" s="68"/>
    </row>
    <row r="567" spans="9:15" ht="13.5" customHeight="1" x14ac:dyDescent="0.25">
      <c r="I567" s="26"/>
      <c r="J567" s="26"/>
      <c r="K567" s="26"/>
      <c r="L567" s="68"/>
      <c r="M567" s="26"/>
      <c r="N567" s="26"/>
      <c r="O567" s="68"/>
    </row>
    <row r="568" spans="9:15" ht="13.5" customHeight="1" x14ac:dyDescent="0.25">
      <c r="I568" s="26"/>
      <c r="J568" s="26"/>
      <c r="K568" s="26"/>
      <c r="L568" s="68"/>
      <c r="M568" s="26"/>
      <c r="N568" s="26"/>
      <c r="O568" s="68"/>
    </row>
    <row r="569" spans="9:15" ht="13.5" customHeight="1" x14ac:dyDescent="0.25">
      <c r="I569" s="26"/>
      <c r="J569" s="26"/>
      <c r="K569" s="26"/>
      <c r="L569" s="68"/>
      <c r="M569" s="26"/>
      <c r="N569" s="26"/>
      <c r="O569" s="68"/>
    </row>
    <row r="570" spans="9:15" ht="13.5" customHeight="1" x14ac:dyDescent="0.25">
      <c r="I570" s="26"/>
      <c r="J570" s="26"/>
      <c r="K570" s="26"/>
      <c r="L570" s="68"/>
      <c r="M570" s="26"/>
      <c r="N570" s="26"/>
      <c r="O570" s="68"/>
    </row>
    <row r="571" spans="9:15" ht="13.5" customHeight="1" x14ac:dyDescent="0.25">
      <c r="I571" s="26"/>
      <c r="J571" s="26"/>
      <c r="K571" s="26"/>
      <c r="L571" s="68"/>
      <c r="M571" s="26"/>
      <c r="N571" s="26"/>
      <c r="O571" s="68"/>
    </row>
    <row r="572" spans="9:15" ht="13.5" customHeight="1" x14ac:dyDescent="0.25">
      <c r="I572" s="26"/>
      <c r="J572" s="26"/>
      <c r="K572" s="26"/>
      <c r="L572" s="68"/>
      <c r="M572" s="26"/>
      <c r="N572" s="26"/>
      <c r="O572" s="68"/>
    </row>
    <row r="573" spans="9:15" ht="13.5" customHeight="1" x14ac:dyDescent="0.25">
      <c r="I573" s="26"/>
      <c r="J573" s="26"/>
      <c r="K573" s="26"/>
      <c r="L573" s="68"/>
      <c r="M573" s="26"/>
      <c r="N573" s="26"/>
      <c r="O573" s="68"/>
    </row>
    <row r="574" spans="9:15" ht="13.5" customHeight="1" x14ac:dyDescent="0.25">
      <c r="I574" s="26"/>
      <c r="J574" s="26"/>
      <c r="K574" s="26"/>
      <c r="L574" s="68"/>
      <c r="M574" s="26"/>
      <c r="N574" s="26"/>
      <c r="O574" s="68"/>
    </row>
    <row r="575" spans="9:15" ht="13.5" customHeight="1" x14ac:dyDescent="0.25">
      <c r="I575" s="26"/>
      <c r="J575" s="26"/>
      <c r="K575" s="26"/>
      <c r="L575" s="68"/>
      <c r="M575" s="26"/>
      <c r="N575" s="26"/>
      <c r="O575" s="68"/>
    </row>
    <row r="576" spans="9:15" ht="13.5" customHeight="1" x14ac:dyDescent="0.25">
      <c r="I576" s="26"/>
      <c r="J576" s="26"/>
      <c r="K576" s="26"/>
      <c r="L576" s="68"/>
      <c r="M576" s="26"/>
      <c r="N576" s="26"/>
      <c r="O576" s="68"/>
    </row>
    <row r="577" spans="9:15" ht="13.5" customHeight="1" x14ac:dyDescent="0.25">
      <c r="I577" s="26"/>
      <c r="J577" s="26"/>
      <c r="K577" s="26"/>
      <c r="L577" s="68"/>
      <c r="M577" s="26"/>
      <c r="N577" s="26"/>
      <c r="O577" s="68"/>
    </row>
    <row r="578" spans="9:15" ht="13.5" customHeight="1" x14ac:dyDescent="0.25">
      <c r="I578" s="26"/>
      <c r="J578" s="26"/>
      <c r="K578" s="26"/>
      <c r="L578" s="68"/>
      <c r="M578" s="26"/>
      <c r="N578" s="26"/>
      <c r="O578" s="68"/>
    </row>
    <row r="579" spans="9:15" ht="13.5" customHeight="1" x14ac:dyDescent="0.25">
      <c r="I579" s="26"/>
      <c r="J579" s="26"/>
      <c r="K579" s="26"/>
      <c r="L579" s="68"/>
      <c r="M579" s="26"/>
      <c r="N579" s="26"/>
      <c r="O579" s="68"/>
    </row>
    <row r="580" spans="9:15" ht="13.5" customHeight="1" x14ac:dyDescent="0.25">
      <c r="I580" s="26"/>
      <c r="J580" s="26"/>
      <c r="K580" s="26"/>
      <c r="L580" s="68"/>
      <c r="M580" s="26"/>
      <c r="N580" s="26"/>
      <c r="O580" s="68"/>
    </row>
    <row r="581" spans="9:15" ht="13.5" customHeight="1" x14ac:dyDescent="0.25">
      <c r="I581" s="26"/>
      <c r="J581" s="26"/>
      <c r="K581" s="26"/>
      <c r="L581" s="68"/>
      <c r="M581" s="26"/>
      <c r="N581" s="26"/>
      <c r="O581" s="68"/>
    </row>
    <row r="582" spans="9:15" ht="13.5" customHeight="1" x14ac:dyDescent="0.25">
      <c r="I582" s="26"/>
      <c r="J582" s="26"/>
      <c r="K582" s="26"/>
      <c r="L582" s="68"/>
      <c r="M582" s="26"/>
      <c r="N582" s="26"/>
      <c r="O582" s="68"/>
    </row>
    <row r="583" spans="9:15" ht="13.5" customHeight="1" x14ac:dyDescent="0.25">
      <c r="I583" s="26"/>
      <c r="J583" s="26"/>
      <c r="K583" s="26"/>
      <c r="L583" s="68"/>
      <c r="M583" s="26"/>
      <c r="N583" s="26"/>
      <c r="O583" s="68"/>
    </row>
    <row r="584" spans="9:15" ht="13.5" customHeight="1" x14ac:dyDescent="0.25">
      <c r="I584" s="26"/>
      <c r="J584" s="26"/>
      <c r="K584" s="26"/>
      <c r="L584" s="68"/>
      <c r="M584" s="26"/>
      <c r="N584" s="26"/>
      <c r="O584" s="68"/>
    </row>
    <row r="585" spans="9:15" ht="13.5" customHeight="1" x14ac:dyDescent="0.25">
      <c r="I585" s="26"/>
      <c r="J585" s="26"/>
      <c r="K585" s="26"/>
      <c r="L585" s="68"/>
      <c r="M585" s="26"/>
      <c r="N585" s="26"/>
      <c r="O585" s="68"/>
    </row>
    <row r="586" spans="9:15" ht="13.5" customHeight="1" x14ac:dyDescent="0.25">
      <c r="I586" s="26"/>
      <c r="J586" s="26"/>
      <c r="K586" s="26"/>
      <c r="L586" s="68"/>
      <c r="M586" s="26"/>
      <c r="N586" s="26"/>
      <c r="O586" s="68"/>
    </row>
    <row r="587" spans="9:15" ht="13.5" customHeight="1" x14ac:dyDescent="0.25">
      <c r="I587" s="26"/>
      <c r="J587" s="26"/>
      <c r="K587" s="26"/>
      <c r="L587" s="68"/>
      <c r="M587" s="26"/>
      <c r="N587" s="26"/>
      <c r="O587" s="68"/>
    </row>
    <row r="588" spans="9:15" ht="13.5" customHeight="1" x14ac:dyDescent="0.25">
      <c r="I588" s="26"/>
      <c r="J588" s="26"/>
      <c r="K588" s="26"/>
      <c r="L588" s="68"/>
      <c r="M588" s="26"/>
      <c r="N588" s="26"/>
      <c r="O588" s="68"/>
    </row>
    <row r="589" spans="9:15" ht="13.5" customHeight="1" x14ac:dyDescent="0.25">
      <c r="I589" s="26"/>
      <c r="J589" s="26"/>
      <c r="K589" s="26"/>
      <c r="L589" s="68"/>
      <c r="M589" s="26"/>
      <c r="N589" s="26"/>
      <c r="O589" s="68"/>
    </row>
    <row r="590" spans="9:15" ht="13.5" customHeight="1" x14ac:dyDescent="0.25">
      <c r="I590" s="26"/>
      <c r="J590" s="26"/>
      <c r="K590" s="26"/>
      <c r="L590" s="68"/>
      <c r="M590" s="26"/>
      <c r="N590" s="26"/>
      <c r="O590" s="68"/>
    </row>
    <row r="591" spans="9:15" ht="13.5" customHeight="1" x14ac:dyDescent="0.25">
      <c r="I591" s="26"/>
      <c r="J591" s="26"/>
      <c r="K591" s="26"/>
      <c r="L591" s="68"/>
      <c r="M591" s="26"/>
      <c r="N591" s="26"/>
      <c r="O591" s="68"/>
    </row>
    <row r="592" spans="9:15" ht="13.5" customHeight="1" x14ac:dyDescent="0.25">
      <c r="I592" s="26"/>
      <c r="J592" s="26"/>
      <c r="K592" s="26"/>
      <c r="L592" s="68"/>
      <c r="M592" s="26"/>
      <c r="N592" s="26"/>
      <c r="O592" s="68"/>
    </row>
    <row r="593" spans="9:15" ht="13.5" customHeight="1" x14ac:dyDescent="0.25">
      <c r="I593" s="26"/>
      <c r="J593" s="26"/>
      <c r="K593" s="26"/>
      <c r="L593" s="68"/>
      <c r="M593" s="26"/>
      <c r="N593" s="26"/>
      <c r="O593" s="68"/>
    </row>
    <row r="594" spans="9:15" ht="13.5" customHeight="1" x14ac:dyDescent="0.25">
      <c r="I594" s="26"/>
      <c r="J594" s="26"/>
      <c r="K594" s="26"/>
      <c r="L594" s="68"/>
      <c r="M594" s="26"/>
      <c r="N594" s="26"/>
      <c r="O594" s="68"/>
    </row>
    <row r="595" spans="9:15" ht="13.5" customHeight="1" x14ac:dyDescent="0.25">
      <c r="I595" s="26"/>
      <c r="J595" s="26"/>
      <c r="K595" s="26"/>
      <c r="L595" s="68"/>
      <c r="M595" s="26"/>
      <c r="N595" s="26"/>
      <c r="O595" s="68"/>
    </row>
    <row r="596" spans="9:15" ht="13.5" customHeight="1" x14ac:dyDescent="0.25">
      <c r="I596" s="26"/>
      <c r="J596" s="26"/>
      <c r="K596" s="26"/>
      <c r="L596" s="68"/>
      <c r="M596" s="26"/>
      <c r="N596" s="26"/>
      <c r="O596" s="68"/>
    </row>
    <row r="597" spans="9:15" ht="13.5" customHeight="1" x14ac:dyDescent="0.25">
      <c r="I597" s="26"/>
      <c r="J597" s="26"/>
      <c r="K597" s="26"/>
      <c r="L597" s="68"/>
      <c r="M597" s="26"/>
      <c r="N597" s="26"/>
      <c r="O597" s="68"/>
    </row>
    <row r="598" spans="9:15" ht="13.5" customHeight="1" x14ac:dyDescent="0.25">
      <c r="I598" s="26"/>
      <c r="J598" s="26"/>
      <c r="K598" s="26"/>
      <c r="L598" s="68"/>
      <c r="M598" s="26"/>
      <c r="N598" s="26"/>
      <c r="O598" s="68"/>
    </row>
    <row r="599" spans="9:15" ht="13.5" customHeight="1" x14ac:dyDescent="0.25">
      <c r="I599" s="26"/>
      <c r="J599" s="26"/>
      <c r="K599" s="26"/>
      <c r="L599" s="68"/>
      <c r="M599" s="26"/>
      <c r="N599" s="26"/>
      <c r="O599" s="68"/>
    </row>
    <row r="600" spans="9:15" ht="13.5" customHeight="1" x14ac:dyDescent="0.25">
      <c r="I600" s="26"/>
      <c r="J600" s="26"/>
      <c r="K600" s="26"/>
      <c r="L600" s="68"/>
      <c r="M600" s="26"/>
      <c r="N600" s="26"/>
      <c r="O600" s="68"/>
    </row>
    <row r="601" spans="9:15" ht="13.5" customHeight="1" x14ac:dyDescent="0.25">
      <c r="I601" s="26"/>
      <c r="J601" s="26"/>
      <c r="K601" s="26"/>
      <c r="L601" s="68"/>
      <c r="M601" s="26"/>
      <c r="N601" s="26"/>
      <c r="O601" s="68"/>
    </row>
    <row r="602" spans="9:15" ht="13.5" customHeight="1" x14ac:dyDescent="0.25">
      <c r="I602" s="26"/>
      <c r="J602" s="26"/>
      <c r="K602" s="26"/>
      <c r="L602" s="68"/>
      <c r="M602" s="26"/>
      <c r="N602" s="26"/>
      <c r="O602" s="68"/>
    </row>
    <row r="603" spans="9:15" ht="13.5" customHeight="1" x14ac:dyDescent="0.25">
      <c r="I603" s="26"/>
      <c r="J603" s="26"/>
      <c r="K603" s="26"/>
      <c r="L603" s="68"/>
      <c r="M603" s="26"/>
      <c r="N603" s="26"/>
      <c r="O603" s="68"/>
    </row>
    <row r="604" spans="9:15" ht="13.5" customHeight="1" x14ac:dyDescent="0.25">
      <c r="I604" s="26"/>
      <c r="J604" s="26"/>
      <c r="K604" s="26"/>
      <c r="L604" s="68"/>
      <c r="M604" s="26"/>
      <c r="N604" s="26"/>
      <c r="O604" s="68"/>
    </row>
    <row r="605" spans="9:15" ht="13.5" customHeight="1" x14ac:dyDescent="0.25">
      <c r="I605" s="26"/>
      <c r="J605" s="26"/>
      <c r="K605" s="26"/>
      <c r="L605" s="68"/>
      <c r="M605" s="26"/>
      <c r="N605" s="26"/>
      <c r="O605" s="68"/>
    </row>
    <row r="606" spans="9:15" ht="13.5" customHeight="1" x14ac:dyDescent="0.25">
      <c r="I606" s="26"/>
      <c r="J606" s="26"/>
      <c r="K606" s="26"/>
      <c r="L606" s="68"/>
      <c r="M606" s="26"/>
      <c r="N606" s="26"/>
      <c r="O606" s="68"/>
    </row>
    <row r="607" spans="9:15" ht="13.5" customHeight="1" x14ac:dyDescent="0.25">
      <c r="I607" s="26"/>
      <c r="J607" s="26"/>
      <c r="K607" s="26"/>
      <c r="L607" s="68"/>
      <c r="M607" s="26"/>
      <c r="N607" s="26"/>
      <c r="O607" s="68"/>
    </row>
    <row r="608" spans="9:15" ht="13.5" customHeight="1" x14ac:dyDescent="0.25">
      <c r="I608" s="26"/>
      <c r="J608" s="26"/>
      <c r="K608" s="26"/>
      <c r="L608" s="68"/>
      <c r="M608" s="26"/>
      <c r="N608" s="26"/>
      <c r="O608" s="68"/>
    </row>
    <row r="609" spans="9:15" ht="13.5" customHeight="1" x14ac:dyDescent="0.25">
      <c r="I609" s="26"/>
      <c r="J609" s="26"/>
      <c r="K609" s="26"/>
      <c r="L609" s="68"/>
      <c r="M609" s="26"/>
      <c r="N609" s="26"/>
      <c r="O609" s="68"/>
    </row>
    <row r="610" spans="9:15" ht="13.5" customHeight="1" x14ac:dyDescent="0.25">
      <c r="I610" s="26"/>
      <c r="J610" s="26"/>
      <c r="K610" s="26"/>
      <c r="L610" s="68"/>
      <c r="M610" s="26"/>
      <c r="N610" s="26"/>
      <c r="O610" s="68"/>
    </row>
    <row r="611" spans="9:15" ht="13.5" customHeight="1" x14ac:dyDescent="0.25">
      <c r="I611" s="26"/>
      <c r="J611" s="26"/>
      <c r="K611" s="26"/>
      <c r="L611" s="68"/>
      <c r="M611" s="26"/>
      <c r="N611" s="26"/>
      <c r="O611" s="68"/>
    </row>
    <row r="612" spans="9:15" ht="13.5" customHeight="1" x14ac:dyDescent="0.25">
      <c r="I612" s="26"/>
      <c r="J612" s="26"/>
      <c r="K612" s="26"/>
      <c r="L612" s="68"/>
      <c r="M612" s="26"/>
      <c r="N612" s="26"/>
      <c r="O612" s="68"/>
    </row>
    <row r="613" spans="9:15" ht="13.5" customHeight="1" x14ac:dyDescent="0.25">
      <c r="I613" s="26"/>
      <c r="J613" s="26"/>
      <c r="K613" s="26"/>
      <c r="L613" s="68"/>
      <c r="M613" s="26"/>
      <c r="N613" s="26"/>
      <c r="O613" s="68"/>
    </row>
    <row r="614" spans="9:15" ht="13.5" customHeight="1" x14ac:dyDescent="0.25">
      <c r="I614" s="26"/>
      <c r="J614" s="26"/>
      <c r="K614" s="26"/>
      <c r="L614" s="68"/>
      <c r="M614" s="26"/>
      <c r="N614" s="26"/>
      <c r="O614" s="68"/>
    </row>
    <row r="615" spans="9:15" ht="13.5" customHeight="1" x14ac:dyDescent="0.25">
      <c r="I615" s="26"/>
      <c r="J615" s="26"/>
      <c r="K615" s="26"/>
      <c r="L615" s="68"/>
      <c r="M615" s="26"/>
      <c r="N615" s="26"/>
      <c r="O615" s="68"/>
    </row>
    <row r="616" spans="9:15" ht="13.5" customHeight="1" x14ac:dyDescent="0.25">
      <c r="I616" s="26"/>
      <c r="J616" s="26"/>
      <c r="K616" s="26"/>
      <c r="L616" s="68"/>
      <c r="M616" s="26"/>
      <c r="N616" s="26"/>
      <c r="O616" s="68"/>
    </row>
    <row r="617" spans="9:15" ht="13.5" customHeight="1" x14ac:dyDescent="0.25">
      <c r="I617" s="26"/>
      <c r="J617" s="26"/>
      <c r="K617" s="26"/>
      <c r="L617" s="68"/>
      <c r="M617" s="26"/>
      <c r="N617" s="26"/>
      <c r="O617" s="68"/>
    </row>
    <row r="618" spans="9:15" ht="13.5" customHeight="1" x14ac:dyDescent="0.25">
      <c r="I618" s="26"/>
      <c r="J618" s="26"/>
      <c r="K618" s="26"/>
      <c r="L618" s="68"/>
      <c r="M618" s="26"/>
      <c r="N618" s="26"/>
      <c r="O618" s="68"/>
    </row>
    <row r="619" spans="9:15" ht="13.5" customHeight="1" x14ac:dyDescent="0.25">
      <c r="I619" s="26"/>
      <c r="J619" s="26"/>
      <c r="K619" s="26"/>
      <c r="L619" s="68"/>
      <c r="M619" s="26"/>
      <c r="N619" s="26"/>
      <c r="O619" s="68"/>
    </row>
    <row r="620" spans="9:15" ht="13.5" customHeight="1" x14ac:dyDescent="0.25">
      <c r="I620" s="26"/>
      <c r="J620" s="26"/>
      <c r="K620" s="26"/>
      <c r="L620" s="68"/>
      <c r="M620" s="26"/>
      <c r="N620" s="26"/>
      <c r="O620" s="68"/>
    </row>
    <row r="621" spans="9:15" ht="13.5" customHeight="1" x14ac:dyDescent="0.25">
      <c r="I621" s="26"/>
      <c r="J621" s="26"/>
      <c r="K621" s="26"/>
      <c r="L621" s="68"/>
      <c r="M621" s="26"/>
      <c r="N621" s="26"/>
      <c r="O621" s="68"/>
    </row>
    <row r="622" spans="9:15" ht="13.5" customHeight="1" x14ac:dyDescent="0.25">
      <c r="I622" s="26"/>
      <c r="J622" s="26"/>
      <c r="K622" s="26"/>
      <c r="L622" s="68"/>
      <c r="M622" s="26"/>
      <c r="N622" s="26"/>
      <c r="O622" s="68"/>
    </row>
    <row r="623" spans="9:15" ht="13.5" customHeight="1" x14ac:dyDescent="0.25">
      <c r="I623" s="26"/>
      <c r="J623" s="26"/>
      <c r="K623" s="26"/>
      <c r="L623" s="68"/>
      <c r="M623" s="26"/>
      <c r="N623" s="26"/>
      <c r="O623" s="68"/>
    </row>
    <row r="624" spans="9:15" ht="13.5" customHeight="1" x14ac:dyDescent="0.25">
      <c r="I624" s="26"/>
      <c r="J624" s="26"/>
      <c r="K624" s="26"/>
      <c r="L624" s="68"/>
      <c r="M624" s="26"/>
      <c r="N624" s="26"/>
      <c r="O624" s="68"/>
    </row>
    <row r="625" spans="9:15" ht="13.5" customHeight="1" x14ac:dyDescent="0.25">
      <c r="I625" s="26"/>
      <c r="J625" s="26"/>
      <c r="K625" s="26"/>
      <c r="L625" s="68"/>
      <c r="M625" s="26"/>
      <c r="N625" s="26"/>
      <c r="O625" s="68"/>
    </row>
    <row r="626" spans="9:15" ht="13.5" customHeight="1" x14ac:dyDescent="0.25">
      <c r="I626" s="26"/>
      <c r="J626" s="26"/>
      <c r="K626" s="26"/>
      <c r="L626" s="68"/>
      <c r="M626" s="26"/>
      <c r="N626" s="26"/>
      <c r="O626" s="68"/>
    </row>
    <row r="627" spans="9:15" ht="13.5" customHeight="1" x14ac:dyDescent="0.25">
      <c r="I627" s="26"/>
      <c r="J627" s="26"/>
      <c r="K627" s="26"/>
      <c r="L627" s="68"/>
      <c r="M627" s="26"/>
      <c r="N627" s="26"/>
      <c r="O627" s="68"/>
    </row>
    <row r="628" spans="9:15" ht="13.5" customHeight="1" x14ac:dyDescent="0.25">
      <c r="I628" s="26"/>
      <c r="J628" s="26"/>
      <c r="K628" s="26"/>
      <c r="L628" s="68"/>
      <c r="M628" s="26"/>
      <c r="N628" s="26"/>
      <c r="O628" s="68"/>
    </row>
    <row r="629" spans="9:15" ht="13.5" customHeight="1" x14ac:dyDescent="0.25">
      <c r="I629" s="26"/>
      <c r="J629" s="26"/>
      <c r="K629" s="26"/>
      <c r="L629" s="68"/>
      <c r="M629" s="26"/>
      <c r="N629" s="26"/>
      <c r="O629" s="68"/>
    </row>
    <row r="630" spans="9:15" ht="13.5" customHeight="1" x14ac:dyDescent="0.25">
      <c r="I630" s="26"/>
      <c r="J630" s="26"/>
      <c r="K630" s="26"/>
      <c r="L630" s="68"/>
      <c r="M630" s="26"/>
      <c r="N630" s="26"/>
      <c r="O630" s="68"/>
    </row>
    <row r="631" spans="9:15" ht="13.5" customHeight="1" x14ac:dyDescent="0.25">
      <c r="I631" s="26"/>
      <c r="J631" s="26"/>
      <c r="K631" s="26"/>
      <c r="L631" s="68"/>
      <c r="M631" s="26"/>
      <c r="N631" s="26"/>
      <c r="O631" s="68"/>
    </row>
    <row r="632" spans="9:15" ht="13.5" customHeight="1" x14ac:dyDescent="0.25">
      <c r="I632" s="26"/>
      <c r="J632" s="26"/>
      <c r="K632" s="26"/>
      <c r="L632" s="68"/>
      <c r="M632" s="26"/>
      <c r="N632" s="26"/>
      <c r="O632" s="68"/>
    </row>
    <row r="633" spans="9:15" ht="13.5" customHeight="1" x14ac:dyDescent="0.25">
      <c r="I633" s="26"/>
      <c r="J633" s="26"/>
      <c r="K633" s="26"/>
      <c r="L633" s="68"/>
      <c r="M633" s="26"/>
      <c r="N633" s="26"/>
      <c r="O633" s="68"/>
    </row>
    <row r="634" spans="9:15" ht="13.5" customHeight="1" x14ac:dyDescent="0.25">
      <c r="I634" s="26"/>
      <c r="J634" s="26"/>
      <c r="K634" s="26"/>
      <c r="L634" s="68"/>
      <c r="M634" s="26"/>
      <c r="N634" s="26"/>
      <c r="O634" s="68"/>
    </row>
    <row r="635" spans="9:15" ht="13.5" customHeight="1" x14ac:dyDescent="0.25">
      <c r="I635" s="26"/>
      <c r="J635" s="26"/>
      <c r="K635" s="26"/>
      <c r="L635" s="68"/>
      <c r="M635" s="26"/>
      <c r="N635" s="26"/>
      <c r="O635" s="68"/>
    </row>
    <row r="636" spans="9:15" ht="13.5" customHeight="1" x14ac:dyDescent="0.25">
      <c r="I636" s="26"/>
      <c r="J636" s="26"/>
      <c r="K636" s="26"/>
      <c r="L636" s="68"/>
      <c r="M636" s="26"/>
      <c r="N636" s="26"/>
      <c r="O636" s="68"/>
    </row>
    <row r="637" spans="9:15" ht="13.5" customHeight="1" x14ac:dyDescent="0.25">
      <c r="I637" s="26"/>
      <c r="J637" s="26"/>
      <c r="K637" s="26"/>
      <c r="L637" s="68"/>
      <c r="M637" s="26"/>
      <c r="N637" s="26"/>
      <c r="O637" s="68"/>
    </row>
    <row r="638" spans="9:15" ht="13.5" customHeight="1" x14ac:dyDescent="0.25">
      <c r="I638" s="26"/>
      <c r="J638" s="26"/>
      <c r="K638" s="26"/>
      <c r="L638" s="68"/>
      <c r="M638" s="26"/>
      <c r="N638" s="26"/>
      <c r="O638" s="68"/>
    </row>
    <row r="639" spans="9:15" ht="13.5" customHeight="1" x14ac:dyDescent="0.25">
      <c r="I639" s="26"/>
      <c r="J639" s="26"/>
      <c r="K639" s="26"/>
      <c r="L639" s="68"/>
      <c r="M639" s="26"/>
      <c r="N639" s="26"/>
      <c r="O639" s="68"/>
    </row>
    <row r="640" spans="9:15" ht="13.5" customHeight="1" x14ac:dyDescent="0.25">
      <c r="I640" s="26"/>
      <c r="J640" s="26"/>
      <c r="K640" s="26"/>
      <c r="L640" s="68"/>
      <c r="M640" s="26"/>
      <c r="N640" s="26"/>
      <c r="O640" s="68"/>
    </row>
    <row r="641" spans="9:15" ht="13.5" customHeight="1" x14ac:dyDescent="0.25">
      <c r="I641" s="26"/>
      <c r="J641" s="26"/>
      <c r="K641" s="26"/>
      <c r="L641" s="68"/>
      <c r="M641" s="26"/>
      <c r="N641" s="26"/>
      <c r="O641" s="68"/>
    </row>
    <row r="642" spans="9:15" ht="13.5" customHeight="1" x14ac:dyDescent="0.25">
      <c r="I642" s="26"/>
      <c r="J642" s="26"/>
      <c r="K642" s="26"/>
      <c r="L642" s="68"/>
      <c r="M642" s="26"/>
      <c r="N642" s="26"/>
      <c r="O642" s="68"/>
    </row>
    <row r="643" spans="9:15" ht="13.5" customHeight="1" x14ac:dyDescent="0.25">
      <c r="I643" s="26"/>
      <c r="J643" s="26"/>
      <c r="K643" s="26"/>
      <c r="L643" s="68"/>
      <c r="M643" s="26"/>
      <c r="N643" s="26"/>
      <c r="O643" s="68"/>
    </row>
    <row r="644" spans="9:15" ht="13.5" customHeight="1" x14ac:dyDescent="0.25">
      <c r="I644" s="26"/>
      <c r="J644" s="26"/>
      <c r="K644" s="26"/>
      <c r="L644" s="68"/>
      <c r="M644" s="26"/>
      <c r="N644" s="26"/>
      <c r="O644" s="68"/>
    </row>
    <row r="645" spans="9:15" ht="13.5" customHeight="1" x14ac:dyDescent="0.25">
      <c r="I645" s="26"/>
      <c r="J645" s="26"/>
      <c r="K645" s="26"/>
      <c r="L645" s="68"/>
      <c r="M645" s="26"/>
      <c r="N645" s="26"/>
      <c r="O645" s="68"/>
    </row>
    <row r="646" spans="9:15" ht="13.5" customHeight="1" x14ac:dyDescent="0.25">
      <c r="I646" s="26"/>
      <c r="J646" s="26"/>
      <c r="K646" s="26"/>
      <c r="L646" s="68"/>
      <c r="M646" s="26"/>
      <c r="N646" s="26"/>
      <c r="O646" s="68"/>
    </row>
    <row r="647" spans="9:15" ht="13.5" customHeight="1" x14ac:dyDescent="0.25">
      <c r="I647" s="26"/>
      <c r="J647" s="26"/>
      <c r="K647" s="26"/>
      <c r="L647" s="68"/>
      <c r="M647" s="26"/>
      <c r="N647" s="26"/>
      <c r="O647" s="68"/>
    </row>
    <row r="648" spans="9:15" ht="13.5" customHeight="1" x14ac:dyDescent="0.25">
      <c r="I648" s="26"/>
      <c r="J648" s="26"/>
      <c r="K648" s="26"/>
      <c r="L648" s="68"/>
      <c r="M648" s="26"/>
      <c r="N648" s="26"/>
      <c r="O648" s="68"/>
    </row>
    <row r="649" spans="9:15" ht="13.5" customHeight="1" x14ac:dyDescent="0.25">
      <c r="I649" s="26"/>
      <c r="J649" s="26"/>
      <c r="K649" s="26"/>
      <c r="L649" s="68"/>
      <c r="M649" s="26"/>
      <c r="N649" s="26"/>
      <c r="O649" s="68"/>
    </row>
    <row r="650" spans="9:15" ht="13.5" customHeight="1" x14ac:dyDescent="0.25">
      <c r="I650" s="26"/>
      <c r="J650" s="26"/>
      <c r="K650" s="26"/>
      <c r="L650" s="68"/>
      <c r="M650" s="26"/>
      <c r="N650" s="26"/>
      <c r="O650" s="68"/>
    </row>
    <row r="651" spans="9:15" ht="13.5" customHeight="1" x14ac:dyDescent="0.25">
      <c r="I651" s="26"/>
      <c r="J651" s="26"/>
      <c r="K651" s="26"/>
      <c r="L651" s="68"/>
      <c r="M651" s="26"/>
      <c r="N651" s="26"/>
      <c r="O651" s="68"/>
    </row>
    <row r="652" spans="9:15" ht="13.5" customHeight="1" x14ac:dyDescent="0.25">
      <c r="I652" s="26"/>
      <c r="J652" s="26"/>
      <c r="K652" s="26"/>
      <c r="L652" s="68"/>
      <c r="M652" s="26"/>
      <c r="N652" s="26"/>
      <c r="O652" s="68"/>
    </row>
    <row r="653" spans="9:15" ht="13.5" customHeight="1" x14ac:dyDescent="0.25">
      <c r="I653" s="26"/>
      <c r="J653" s="26"/>
      <c r="K653" s="26"/>
      <c r="L653" s="68"/>
      <c r="M653" s="26"/>
      <c r="N653" s="26"/>
      <c r="O653" s="68"/>
    </row>
    <row r="654" spans="9:15" ht="13.5" customHeight="1" x14ac:dyDescent="0.25">
      <c r="I654" s="26"/>
      <c r="J654" s="26"/>
      <c r="K654" s="26"/>
      <c r="L654" s="68"/>
      <c r="M654" s="26"/>
      <c r="N654" s="26"/>
      <c r="O654" s="68"/>
    </row>
    <row r="655" spans="9:15" ht="13.5" customHeight="1" x14ac:dyDescent="0.25">
      <c r="I655" s="26"/>
      <c r="J655" s="26"/>
      <c r="K655" s="26"/>
      <c r="L655" s="68"/>
      <c r="M655" s="26"/>
      <c r="N655" s="26"/>
      <c r="O655" s="68"/>
    </row>
    <row r="656" spans="9:15" ht="13.5" customHeight="1" x14ac:dyDescent="0.25">
      <c r="I656" s="26"/>
      <c r="J656" s="26"/>
      <c r="K656" s="26"/>
      <c r="L656" s="68"/>
      <c r="M656" s="26"/>
      <c r="N656" s="26"/>
      <c r="O656" s="68"/>
    </row>
    <row r="657" spans="9:15" ht="13.5" customHeight="1" x14ac:dyDescent="0.25">
      <c r="I657" s="26"/>
      <c r="J657" s="26"/>
      <c r="K657" s="26"/>
      <c r="L657" s="68"/>
      <c r="M657" s="26"/>
      <c r="N657" s="26"/>
      <c r="O657" s="68"/>
    </row>
    <row r="658" spans="9:15" ht="13.5" customHeight="1" x14ac:dyDescent="0.25">
      <c r="I658" s="26"/>
      <c r="J658" s="26"/>
      <c r="K658" s="26"/>
      <c r="L658" s="68"/>
      <c r="M658" s="26"/>
      <c r="N658" s="26"/>
      <c r="O658" s="68"/>
    </row>
    <row r="659" spans="9:15" ht="13.5" customHeight="1" x14ac:dyDescent="0.25">
      <c r="I659" s="26"/>
      <c r="J659" s="26"/>
      <c r="K659" s="26"/>
      <c r="L659" s="68"/>
      <c r="M659" s="26"/>
      <c r="N659" s="26"/>
      <c r="O659" s="68"/>
    </row>
    <row r="660" spans="9:15" ht="13.5" customHeight="1" x14ac:dyDescent="0.25">
      <c r="I660" s="26"/>
      <c r="J660" s="26"/>
      <c r="K660" s="26"/>
      <c r="L660" s="68"/>
      <c r="M660" s="26"/>
      <c r="N660" s="26"/>
      <c r="O660" s="68"/>
    </row>
    <row r="661" spans="9:15" ht="13.5" customHeight="1" x14ac:dyDescent="0.25">
      <c r="I661" s="26"/>
      <c r="J661" s="26"/>
      <c r="K661" s="26"/>
      <c r="L661" s="68"/>
      <c r="M661" s="26"/>
      <c r="N661" s="26"/>
      <c r="O661" s="68"/>
    </row>
    <row r="662" spans="9:15" ht="13.5" customHeight="1" x14ac:dyDescent="0.25">
      <c r="I662" s="26"/>
      <c r="J662" s="26"/>
      <c r="K662" s="26"/>
      <c r="L662" s="68"/>
      <c r="M662" s="26"/>
      <c r="N662" s="26"/>
      <c r="O662" s="68"/>
    </row>
    <row r="663" spans="9:15" ht="13.5" customHeight="1" x14ac:dyDescent="0.25">
      <c r="I663" s="26"/>
      <c r="J663" s="26"/>
      <c r="K663" s="26"/>
      <c r="L663" s="68"/>
      <c r="M663" s="26"/>
      <c r="N663" s="26"/>
      <c r="O663" s="68"/>
    </row>
    <row r="664" spans="9:15" ht="13.5" customHeight="1" x14ac:dyDescent="0.25">
      <c r="I664" s="26"/>
      <c r="J664" s="26"/>
      <c r="K664" s="26"/>
      <c r="L664" s="68"/>
      <c r="M664" s="26"/>
      <c r="N664" s="26"/>
      <c r="O664" s="68"/>
    </row>
    <row r="665" spans="9:15" ht="13.5" customHeight="1" x14ac:dyDescent="0.25">
      <c r="I665" s="26"/>
      <c r="J665" s="26"/>
      <c r="K665" s="26"/>
      <c r="L665" s="68"/>
      <c r="M665" s="26"/>
      <c r="N665" s="26"/>
      <c r="O665" s="68"/>
    </row>
    <row r="666" spans="9:15" ht="13.5" customHeight="1" x14ac:dyDescent="0.25">
      <c r="I666" s="26"/>
      <c r="J666" s="26"/>
      <c r="K666" s="26"/>
      <c r="L666" s="68"/>
      <c r="M666" s="26"/>
      <c r="N666" s="26"/>
      <c r="O666" s="68"/>
    </row>
    <row r="667" spans="9:15" ht="13.5" customHeight="1" x14ac:dyDescent="0.25">
      <c r="I667" s="26"/>
      <c r="J667" s="26"/>
      <c r="K667" s="26"/>
      <c r="L667" s="68"/>
      <c r="M667" s="26"/>
      <c r="N667" s="26"/>
      <c r="O667" s="68"/>
    </row>
    <row r="668" spans="9:15" ht="13.5" customHeight="1" x14ac:dyDescent="0.25">
      <c r="I668" s="26"/>
      <c r="J668" s="26"/>
      <c r="K668" s="26"/>
      <c r="L668" s="68"/>
      <c r="M668" s="26"/>
      <c r="N668" s="26"/>
      <c r="O668" s="68"/>
    </row>
    <row r="669" spans="9:15" ht="13.5" customHeight="1" x14ac:dyDescent="0.25">
      <c r="I669" s="26"/>
      <c r="J669" s="26"/>
      <c r="K669" s="26"/>
      <c r="L669" s="68"/>
      <c r="M669" s="26"/>
      <c r="N669" s="26"/>
      <c r="O669" s="68"/>
    </row>
    <row r="670" spans="9:15" ht="13.5" customHeight="1" x14ac:dyDescent="0.25">
      <c r="I670" s="26"/>
      <c r="J670" s="26"/>
      <c r="K670" s="26"/>
      <c r="L670" s="68"/>
      <c r="M670" s="26"/>
      <c r="N670" s="26"/>
      <c r="O670" s="68"/>
    </row>
    <row r="671" spans="9:15" ht="13.5" customHeight="1" x14ac:dyDescent="0.25">
      <c r="I671" s="26"/>
      <c r="J671" s="26"/>
      <c r="K671" s="26"/>
      <c r="L671" s="68"/>
      <c r="M671" s="26"/>
      <c r="N671" s="26"/>
      <c r="O671" s="68"/>
    </row>
    <row r="672" spans="9:15" ht="13.5" customHeight="1" x14ac:dyDescent="0.25">
      <c r="I672" s="26"/>
      <c r="J672" s="26"/>
      <c r="K672" s="26"/>
      <c r="L672" s="68"/>
      <c r="M672" s="26"/>
      <c r="N672" s="26"/>
      <c r="O672" s="68"/>
    </row>
    <row r="673" spans="9:15" ht="13.5" customHeight="1" x14ac:dyDescent="0.25">
      <c r="I673" s="26"/>
      <c r="J673" s="26"/>
      <c r="K673" s="26"/>
      <c r="L673" s="68"/>
      <c r="M673" s="26"/>
      <c r="N673" s="26"/>
      <c r="O673" s="68"/>
    </row>
    <row r="674" spans="9:15" ht="13.5" customHeight="1" x14ac:dyDescent="0.25">
      <c r="I674" s="26"/>
      <c r="J674" s="26"/>
      <c r="K674" s="26"/>
      <c r="L674" s="68"/>
      <c r="M674" s="26"/>
      <c r="N674" s="26"/>
      <c r="O674" s="68"/>
    </row>
    <row r="675" spans="9:15" ht="13.5" customHeight="1" x14ac:dyDescent="0.25">
      <c r="I675" s="26"/>
      <c r="J675" s="26"/>
      <c r="K675" s="26"/>
      <c r="L675" s="68"/>
      <c r="M675" s="26"/>
      <c r="N675" s="26"/>
      <c r="O675" s="68"/>
    </row>
    <row r="676" spans="9:15" ht="13.5" customHeight="1" x14ac:dyDescent="0.25">
      <c r="I676" s="26"/>
      <c r="J676" s="26"/>
      <c r="K676" s="26"/>
      <c r="L676" s="68"/>
      <c r="M676" s="26"/>
      <c r="N676" s="26"/>
      <c r="O676" s="68"/>
    </row>
    <row r="677" spans="9:15" ht="13.5" customHeight="1" x14ac:dyDescent="0.25">
      <c r="I677" s="26"/>
      <c r="J677" s="26"/>
      <c r="K677" s="26"/>
      <c r="L677" s="68"/>
      <c r="M677" s="26"/>
      <c r="N677" s="26"/>
      <c r="O677" s="68"/>
    </row>
    <row r="678" spans="9:15" ht="13.5" customHeight="1" x14ac:dyDescent="0.25">
      <c r="I678" s="26"/>
      <c r="J678" s="26"/>
      <c r="K678" s="26"/>
      <c r="L678" s="68"/>
      <c r="M678" s="26"/>
      <c r="N678" s="26"/>
      <c r="O678" s="68"/>
    </row>
    <row r="679" spans="9:15" ht="13.5" customHeight="1" x14ac:dyDescent="0.25">
      <c r="I679" s="26"/>
      <c r="J679" s="26"/>
      <c r="K679" s="26"/>
      <c r="L679" s="68"/>
      <c r="M679" s="26"/>
      <c r="N679" s="26"/>
      <c r="O679" s="68"/>
    </row>
    <row r="680" spans="9:15" ht="13.5" customHeight="1" x14ac:dyDescent="0.25">
      <c r="I680" s="26"/>
      <c r="J680" s="26"/>
      <c r="K680" s="26"/>
      <c r="L680" s="68"/>
      <c r="M680" s="26"/>
      <c r="N680" s="26"/>
      <c r="O680" s="68"/>
    </row>
    <row r="681" spans="9:15" ht="13.5" customHeight="1" x14ac:dyDescent="0.25">
      <c r="I681" s="26"/>
      <c r="J681" s="26"/>
      <c r="K681" s="26"/>
      <c r="L681" s="68"/>
      <c r="M681" s="26"/>
      <c r="N681" s="26"/>
      <c r="O681" s="68"/>
    </row>
    <row r="682" spans="9:15" ht="13.5" customHeight="1" x14ac:dyDescent="0.25">
      <c r="I682" s="26"/>
      <c r="J682" s="26"/>
      <c r="K682" s="26"/>
      <c r="L682" s="68"/>
      <c r="M682" s="26"/>
      <c r="N682" s="26"/>
      <c r="O682" s="68"/>
    </row>
    <row r="683" spans="9:15" ht="13.5" customHeight="1" x14ac:dyDescent="0.25">
      <c r="I683" s="26"/>
      <c r="J683" s="26"/>
      <c r="K683" s="26"/>
      <c r="L683" s="68"/>
      <c r="M683" s="26"/>
      <c r="N683" s="26"/>
      <c r="O683" s="68"/>
    </row>
    <row r="684" spans="9:15" ht="13.5" customHeight="1" x14ac:dyDescent="0.25">
      <c r="I684" s="26"/>
      <c r="J684" s="26"/>
      <c r="K684" s="26"/>
      <c r="L684" s="68"/>
      <c r="M684" s="26"/>
      <c r="N684" s="26"/>
      <c r="O684" s="68"/>
    </row>
    <row r="685" spans="9:15" ht="13.5" customHeight="1" x14ac:dyDescent="0.25">
      <c r="I685" s="26"/>
      <c r="J685" s="26"/>
      <c r="K685" s="26"/>
      <c r="L685" s="68"/>
      <c r="M685" s="26"/>
      <c r="N685" s="26"/>
      <c r="O685" s="68"/>
    </row>
    <row r="686" spans="9:15" ht="13.5" customHeight="1" x14ac:dyDescent="0.25">
      <c r="I686" s="26"/>
      <c r="J686" s="26"/>
      <c r="K686" s="26"/>
      <c r="L686" s="68"/>
      <c r="M686" s="26"/>
      <c r="N686" s="26"/>
      <c r="O686" s="68"/>
    </row>
    <row r="687" spans="9:15" ht="13.5" customHeight="1" x14ac:dyDescent="0.25">
      <c r="I687" s="26"/>
      <c r="J687" s="26"/>
      <c r="K687" s="26"/>
      <c r="L687" s="68"/>
      <c r="M687" s="26"/>
      <c r="N687" s="26"/>
      <c r="O687" s="68"/>
    </row>
    <row r="688" spans="9:15" ht="13.5" customHeight="1" x14ac:dyDescent="0.25">
      <c r="I688" s="26"/>
      <c r="J688" s="26"/>
      <c r="K688" s="26"/>
      <c r="L688" s="68"/>
      <c r="M688" s="26"/>
      <c r="N688" s="26"/>
      <c r="O688" s="68"/>
    </row>
    <row r="689" spans="9:15" ht="13.5" customHeight="1" x14ac:dyDescent="0.25">
      <c r="I689" s="26"/>
      <c r="J689" s="26"/>
      <c r="K689" s="26"/>
      <c r="L689" s="68"/>
      <c r="M689" s="26"/>
      <c r="N689" s="26"/>
      <c r="O689" s="68"/>
    </row>
    <row r="690" spans="9:15" ht="13.5" customHeight="1" x14ac:dyDescent="0.25">
      <c r="I690" s="26"/>
      <c r="J690" s="26"/>
      <c r="K690" s="26"/>
      <c r="L690" s="68"/>
      <c r="M690" s="26"/>
      <c r="N690" s="26"/>
      <c r="O690" s="68"/>
    </row>
    <row r="691" spans="9:15" ht="13.5" customHeight="1" x14ac:dyDescent="0.25">
      <c r="I691" s="26"/>
      <c r="J691" s="26"/>
      <c r="K691" s="26"/>
      <c r="L691" s="68"/>
      <c r="M691" s="26"/>
      <c r="N691" s="26"/>
      <c r="O691" s="68"/>
    </row>
    <row r="692" spans="9:15" ht="13.5" customHeight="1" x14ac:dyDescent="0.25">
      <c r="I692" s="26"/>
      <c r="J692" s="26"/>
      <c r="K692" s="26"/>
      <c r="L692" s="68"/>
      <c r="M692" s="26"/>
      <c r="N692" s="26"/>
      <c r="O692" s="68"/>
    </row>
    <row r="693" spans="9:15" ht="13.5" customHeight="1" x14ac:dyDescent="0.25">
      <c r="I693" s="26"/>
      <c r="J693" s="26"/>
      <c r="K693" s="26"/>
      <c r="L693" s="68"/>
      <c r="M693" s="26"/>
      <c r="N693" s="26"/>
      <c r="O693" s="68"/>
    </row>
    <row r="694" spans="9:15" ht="13.5" customHeight="1" x14ac:dyDescent="0.25">
      <c r="I694" s="26"/>
      <c r="J694" s="26"/>
      <c r="K694" s="26"/>
      <c r="L694" s="68"/>
      <c r="M694" s="26"/>
      <c r="N694" s="26"/>
      <c r="O694" s="68"/>
    </row>
    <row r="695" spans="9:15" ht="13.5" customHeight="1" x14ac:dyDescent="0.25">
      <c r="I695" s="26"/>
      <c r="J695" s="26"/>
      <c r="K695" s="26"/>
      <c r="L695" s="68"/>
      <c r="M695" s="26"/>
      <c r="N695" s="26"/>
      <c r="O695" s="68"/>
    </row>
    <row r="696" spans="9:15" ht="13.5" customHeight="1" x14ac:dyDescent="0.25">
      <c r="I696" s="26"/>
      <c r="J696" s="26"/>
      <c r="K696" s="26"/>
      <c r="L696" s="68"/>
      <c r="M696" s="26"/>
      <c r="N696" s="26"/>
      <c r="O696" s="68"/>
    </row>
    <row r="697" spans="9:15" ht="13.5" customHeight="1" x14ac:dyDescent="0.25">
      <c r="I697" s="26"/>
      <c r="J697" s="26"/>
      <c r="K697" s="26"/>
      <c r="L697" s="68"/>
      <c r="M697" s="26"/>
      <c r="N697" s="26"/>
      <c r="O697" s="68"/>
    </row>
    <row r="698" spans="9:15" ht="13.5" customHeight="1" x14ac:dyDescent="0.25">
      <c r="I698" s="26"/>
      <c r="J698" s="26"/>
      <c r="K698" s="26"/>
      <c r="L698" s="68"/>
      <c r="M698" s="26"/>
      <c r="N698" s="26"/>
      <c r="O698" s="68"/>
    </row>
    <row r="699" spans="9:15" ht="13.5" customHeight="1" x14ac:dyDescent="0.25">
      <c r="I699" s="26"/>
      <c r="J699" s="26"/>
      <c r="K699" s="26"/>
      <c r="L699" s="68"/>
      <c r="M699" s="26"/>
      <c r="N699" s="26"/>
      <c r="O699" s="68"/>
    </row>
    <row r="700" spans="9:15" ht="13.5" customHeight="1" x14ac:dyDescent="0.25">
      <c r="I700" s="26"/>
      <c r="J700" s="26"/>
      <c r="K700" s="26"/>
      <c r="L700" s="68"/>
      <c r="M700" s="26"/>
      <c r="N700" s="26"/>
      <c r="O700" s="68"/>
    </row>
    <row r="701" spans="9:15" ht="13.5" customHeight="1" x14ac:dyDescent="0.25">
      <c r="I701" s="26"/>
      <c r="J701" s="26"/>
      <c r="K701" s="26"/>
      <c r="L701" s="68"/>
      <c r="M701" s="26"/>
      <c r="N701" s="26"/>
      <c r="O701" s="68"/>
    </row>
    <row r="702" spans="9:15" ht="13.5" customHeight="1" x14ac:dyDescent="0.25">
      <c r="I702" s="26"/>
      <c r="J702" s="26"/>
      <c r="K702" s="26"/>
      <c r="L702" s="68"/>
      <c r="M702" s="26"/>
      <c r="N702" s="26"/>
      <c r="O702" s="68"/>
    </row>
    <row r="703" spans="9:15" ht="13.5" customHeight="1" x14ac:dyDescent="0.25">
      <c r="I703" s="26"/>
      <c r="J703" s="26"/>
      <c r="K703" s="26"/>
      <c r="L703" s="68"/>
      <c r="M703" s="26"/>
      <c r="N703" s="26"/>
      <c r="O703" s="68"/>
    </row>
    <row r="704" spans="9:15" ht="13.5" customHeight="1" x14ac:dyDescent="0.25">
      <c r="I704" s="26"/>
      <c r="J704" s="26"/>
      <c r="K704" s="26"/>
      <c r="L704" s="68"/>
      <c r="M704" s="26"/>
      <c r="N704" s="26"/>
      <c r="O704" s="68"/>
    </row>
    <row r="705" spans="9:15" ht="13.5" customHeight="1" x14ac:dyDescent="0.25">
      <c r="I705" s="26"/>
      <c r="J705" s="26"/>
      <c r="K705" s="26"/>
      <c r="L705" s="68"/>
      <c r="M705" s="26"/>
      <c r="N705" s="26"/>
      <c r="O705" s="68"/>
    </row>
    <row r="706" spans="9:15" ht="13.5" customHeight="1" x14ac:dyDescent="0.25">
      <c r="I706" s="26"/>
      <c r="J706" s="26"/>
      <c r="K706" s="26"/>
      <c r="L706" s="68"/>
      <c r="M706" s="26"/>
      <c r="N706" s="26"/>
      <c r="O706" s="68"/>
    </row>
    <row r="707" spans="9:15" ht="13.5" customHeight="1" x14ac:dyDescent="0.25">
      <c r="I707" s="26"/>
      <c r="J707" s="26"/>
      <c r="K707" s="26"/>
      <c r="L707" s="68"/>
      <c r="M707" s="26"/>
      <c r="N707" s="26"/>
      <c r="O707" s="68"/>
    </row>
    <row r="708" spans="9:15" ht="13.5" customHeight="1" x14ac:dyDescent="0.25">
      <c r="I708" s="26"/>
      <c r="J708" s="26"/>
      <c r="K708" s="26"/>
      <c r="L708" s="68"/>
      <c r="M708" s="26"/>
      <c r="N708" s="26"/>
      <c r="O708" s="68"/>
    </row>
    <row r="709" spans="9:15" ht="13.5" customHeight="1" x14ac:dyDescent="0.25">
      <c r="I709" s="26"/>
      <c r="J709" s="26"/>
      <c r="K709" s="26"/>
      <c r="L709" s="68"/>
      <c r="M709" s="26"/>
      <c r="N709" s="26"/>
      <c r="O709" s="68"/>
    </row>
    <row r="710" spans="9:15" ht="13.5" customHeight="1" x14ac:dyDescent="0.25">
      <c r="I710" s="26"/>
      <c r="J710" s="26"/>
      <c r="K710" s="26"/>
      <c r="L710" s="68"/>
      <c r="M710" s="26"/>
      <c r="N710" s="26"/>
      <c r="O710" s="68"/>
    </row>
    <row r="711" spans="9:15" ht="13.5" customHeight="1" x14ac:dyDescent="0.25">
      <c r="I711" s="26"/>
      <c r="J711" s="26"/>
      <c r="K711" s="26"/>
      <c r="L711" s="68"/>
      <c r="M711" s="26"/>
      <c r="N711" s="26"/>
      <c r="O711" s="68"/>
    </row>
    <row r="712" spans="9:15" ht="13.5" customHeight="1" x14ac:dyDescent="0.25">
      <c r="I712" s="26"/>
      <c r="J712" s="26"/>
      <c r="K712" s="26"/>
      <c r="L712" s="68"/>
      <c r="M712" s="26"/>
      <c r="N712" s="26"/>
      <c r="O712" s="68"/>
    </row>
    <row r="713" spans="9:15" ht="13.5" customHeight="1" x14ac:dyDescent="0.25">
      <c r="I713" s="26"/>
      <c r="J713" s="26"/>
      <c r="K713" s="26"/>
      <c r="L713" s="68"/>
      <c r="M713" s="26"/>
      <c r="N713" s="26"/>
      <c r="O713" s="68"/>
    </row>
    <row r="714" spans="9:15" ht="13.5" customHeight="1" x14ac:dyDescent="0.25">
      <c r="I714" s="26"/>
      <c r="J714" s="26"/>
      <c r="K714" s="26"/>
      <c r="L714" s="68"/>
      <c r="M714" s="26"/>
      <c r="N714" s="26"/>
      <c r="O714" s="68"/>
    </row>
    <row r="715" spans="9:15" ht="13.5" customHeight="1" x14ac:dyDescent="0.25">
      <c r="I715" s="26"/>
      <c r="J715" s="26"/>
      <c r="K715" s="26"/>
      <c r="L715" s="68"/>
      <c r="M715" s="26"/>
      <c r="N715" s="26"/>
      <c r="O715" s="68"/>
    </row>
    <row r="716" spans="9:15" ht="13.5" customHeight="1" x14ac:dyDescent="0.25">
      <c r="I716" s="26"/>
      <c r="J716" s="26"/>
      <c r="K716" s="26"/>
      <c r="L716" s="68"/>
      <c r="M716" s="26"/>
      <c r="N716" s="26"/>
      <c r="O716" s="68"/>
    </row>
    <row r="717" spans="9:15" ht="13.5" customHeight="1" x14ac:dyDescent="0.25">
      <c r="I717" s="26"/>
      <c r="J717" s="26"/>
      <c r="K717" s="26"/>
      <c r="L717" s="68"/>
      <c r="M717" s="26"/>
      <c r="N717" s="26"/>
      <c r="O717" s="68"/>
    </row>
    <row r="718" spans="9:15" ht="13.5" customHeight="1" x14ac:dyDescent="0.25">
      <c r="I718" s="26"/>
      <c r="J718" s="26"/>
      <c r="K718" s="26"/>
      <c r="L718" s="68"/>
      <c r="M718" s="26"/>
      <c r="N718" s="26"/>
      <c r="O718" s="68"/>
    </row>
    <row r="719" spans="9:15" ht="13.5" customHeight="1" x14ac:dyDescent="0.25">
      <c r="I719" s="26"/>
      <c r="J719" s="26"/>
      <c r="K719" s="26"/>
      <c r="L719" s="68"/>
      <c r="M719" s="26"/>
      <c r="N719" s="26"/>
      <c r="O719" s="68"/>
    </row>
    <row r="720" spans="9:15" ht="13.5" customHeight="1" x14ac:dyDescent="0.25">
      <c r="I720" s="26"/>
      <c r="J720" s="26"/>
      <c r="K720" s="26"/>
      <c r="L720" s="68"/>
      <c r="M720" s="26"/>
      <c r="N720" s="26"/>
      <c r="O720" s="68"/>
    </row>
    <row r="721" spans="9:15" ht="13.5" customHeight="1" x14ac:dyDescent="0.25">
      <c r="I721" s="26"/>
      <c r="J721" s="26"/>
      <c r="K721" s="26"/>
      <c r="L721" s="68"/>
      <c r="M721" s="26"/>
      <c r="N721" s="26"/>
      <c r="O721" s="68"/>
    </row>
    <row r="722" spans="9:15" ht="13.5" customHeight="1" x14ac:dyDescent="0.25">
      <c r="I722" s="26"/>
      <c r="J722" s="26"/>
      <c r="K722" s="26"/>
      <c r="L722" s="68"/>
      <c r="M722" s="26"/>
      <c r="N722" s="26"/>
      <c r="O722" s="68"/>
    </row>
    <row r="723" spans="9:15" ht="13.5" customHeight="1" x14ac:dyDescent="0.25">
      <c r="I723" s="26"/>
      <c r="J723" s="26"/>
      <c r="K723" s="26"/>
      <c r="L723" s="68"/>
      <c r="M723" s="26"/>
      <c r="N723" s="26"/>
      <c r="O723" s="68"/>
    </row>
    <row r="724" spans="9:15" ht="13.5" customHeight="1" x14ac:dyDescent="0.25">
      <c r="I724" s="26"/>
      <c r="J724" s="26"/>
      <c r="K724" s="26"/>
      <c r="L724" s="68"/>
      <c r="M724" s="26"/>
      <c r="N724" s="26"/>
      <c r="O724" s="68"/>
    </row>
    <row r="725" spans="9:15" ht="13.5" customHeight="1" x14ac:dyDescent="0.25">
      <c r="I725" s="26"/>
      <c r="J725" s="26"/>
      <c r="K725" s="26"/>
      <c r="L725" s="68"/>
      <c r="M725" s="26"/>
      <c r="N725" s="26"/>
      <c r="O725" s="68"/>
    </row>
    <row r="726" spans="9:15" ht="13.5" customHeight="1" x14ac:dyDescent="0.25">
      <c r="I726" s="26"/>
      <c r="J726" s="26"/>
      <c r="K726" s="26"/>
      <c r="L726" s="68"/>
      <c r="M726" s="26"/>
      <c r="N726" s="26"/>
      <c r="O726" s="68"/>
    </row>
    <row r="727" spans="9:15" ht="13.5" customHeight="1" x14ac:dyDescent="0.25">
      <c r="I727" s="26"/>
      <c r="J727" s="26"/>
      <c r="K727" s="26"/>
      <c r="L727" s="68"/>
      <c r="M727" s="26"/>
      <c r="N727" s="26"/>
      <c r="O727" s="68"/>
    </row>
    <row r="728" spans="9:15" ht="13.5" customHeight="1" x14ac:dyDescent="0.25">
      <c r="I728" s="26"/>
      <c r="J728" s="26"/>
      <c r="K728" s="26"/>
      <c r="L728" s="68"/>
      <c r="M728" s="26"/>
      <c r="N728" s="26"/>
      <c r="O728" s="68"/>
    </row>
    <row r="729" spans="9:15" ht="13.5" customHeight="1" x14ac:dyDescent="0.25">
      <c r="I729" s="26"/>
      <c r="J729" s="26"/>
      <c r="K729" s="26"/>
      <c r="L729" s="68"/>
      <c r="M729" s="26"/>
      <c r="N729" s="26"/>
      <c r="O729" s="68"/>
    </row>
    <row r="730" spans="9:15" ht="13.5" customHeight="1" x14ac:dyDescent="0.25">
      <c r="I730" s="26"/>
      <c r="J730" s="26"/>
      <c r="K730" s="26"/>
      <c r="L730" s="68"/>
      <c r="M730" s="26"/>
      <c r="N730" s="26"/>
      <c r="O730" s="68"/>
    </row>
    <row r="731" spans="9:15" ht="13.5" customHeight="1" x14ac:dyDescent="0.25">
      <c r="I731" s="26"/>
      <c r="J731" s="26"/>
      <c r="K731" s="26"/>
      <c r="L731" s="68"/>
      <c r="M731" s="26"/>
      <c r="N731" s="26"/>
      <c r="O731" s="68"/>
    </row>
    <row r="732" spans="9:15" ht="13.5" customHeight="1" x14ac:dyDescent="0.25">
      <c r="I732" s="26"/>
      <c r="J732" s="26"/>
      <c r="K732" s="26"/>
      <c r="L732" s="68"/>
      <c r="M732" s="26"/>
      <c r="N732" s="26"/>
      <c r="O732" s="68"/>
    </row>
    <row r="733" spans="9:15" ht="13.5" customHeight="1" x14ac:dyDescent="0.25">
      <c r="I733" s="26"/>
      <c r="J733" s="26"/>
      <c r="K733" s="26"/>
      <c r="L733" s="68"/>
      <c r="M733" s="26"/>
      <c r="N733" s="26"/>
      <c r="O733" s="68"/>
    </row>
    <row r="734" spans="9:15" ht="13.5" customHeight="1" x14ac:dyDescent="0.25">
      <c r="I734" s="26"/>
      <c r="J734" s="26"/>
      <c r="K734" s="26"/>
      <c r="L734" s="68"/>
      <c r="M734" s="26"/>
      <c r="N734" s="26"/>
      <c r="O734" s="68"/>
    </row>
    <row r="735" spans="9:15" ht="13.5" customHeight="1" x14ac:dyDescent="0.25">
      <c r="I735" s="26"/>
      <c r="J735" s="26"/>
      <c r="K735" s="26"/>
      <c r="L735" s="68"/>
      <c r="M735" s="26"/>
      <c r="N735" s="26"/>
      <c r="O735" s="68"/>
    </row>
    <row r="736" spans="9:15" ht="13.5" customHeight="1" x14ac:dyDescent="0.25">
      <c r="I736" s="26"/>
      <c r="J736" s="26"/>
      <c r="K736" s="26"/>
      <c r="L736" s="68"/>
      <c r="M736" s="26"/>
      <c r="N736" s="26"/>
      <c r="O736" s="68"/>
    </row>
    <row r="737" spans="9:15" ht="13.5" customHeight="1" x14ac:dyDescent="0.25">
      <c r="I737" s="26"/>
      <c r="J737" s="26"/>
      <c r="K737" s="26"/>
      <c r="L737" s="68"/>
      <c r="M737" s="26"/>
      <c r="N737" s="26"/>
      <c r="O737" s="68"/>
    </row>
    <row r="738" spans="9:15" ht="13.5" customHeight="1" x14ac:dyDescent="0.25">
      <c r="I738" s="26"/>
      <c r="J738" s="26"/>
      <c r="K738" s="26"/>
      <c r="L738" s="68"/>
      <c r="M738" s="26"/>
      <c r="N738" s="26"/>
      <c r="O738" s="68"/>
    </row>
    <row r="739" spans="9:15" ht="13.5" customHeight="1" x14ac:dyDescent="0.25">
      <c r="I739" s="26"/>
      <c r="J739" s="26"/>
      <c r="K739" s="26"/>
      <c r="L739" s="68"/>
      <c r="M739" s="26"/>
      <c r="N739" s="26"/>
      <c r="O739" s="68"/>
    </row>
    <row r="740" spans="9:15" ht="13.5" customHeight="1" x14ac:dyDescent="0.25">
      <c r="I740" s="26"/>
      <c r="J740" s="26"/>
      <c r="K740" s="26"/>
      <c r="L740" s="68"/>
      <c r="M740" s="26"/>
      <c r="N740" s="26"/>
      <c r="O740" s="68"/>
    </row>
    <row r="741" spans="9:15" ht="13.5" customHeight="1" x14ac:dyDescent="0.25">
      <c r="I741" s="26"/>
      <c r="J741" s="26"/>
      <c r="K741" s="26"/>
      <c r="L741" s="68"/>
      <c r="M741" s="26"/>
      <c r="N741" s="26"/>
      <c r="O741" s="68"/>
    </row>
    <row r="742" spans="9:15" ht="13.5" customHeight="1" x14ac:dyDescent="0.25">
      <c r="I742" s="26"/>
      <c r="J742" s="26"/>
      <c r="K742" s="26"/>
      <c r="L742" s="68"/>
      <c r="M742" s="26"/>
      <c r="N742" s="26"/>
      <c r="O742" s="68"/>
    </row>
    <row r="743" spans="9:15" ht="13.5" customHeight="1" x14ac:dyDescent="0.25">
      <c r="I743" s="26"/>
      <c r="J743" s="26"/>
      <c r="K743" s="26"/>
      <c r="L743" s="68"/>
      <c r="M743" s="26"/>
      <c r="N743" s="26"/>
      <c r="O743" s="68"/>
    </row>
    <row r="744" spans="9:15" ht="13.5" customHeight="1" x14ac:dyDescent="0.25">
      <c r="I744" s="26"/>
      <c r="J744" s="26"/>
      <c r="K744" s="26"/>
      <c r="L744" s="68"/>
      <c r="M744" s="26"/>
      <c r="N744" s="26"/>
      <c r="O744" s="68"/>
    </row>
    <row r="745" spans="9:15" ht="13.5" customHeight="1" x14ac:dyDescent="0.25">
      <c r="I745" s="26"/>
      <c r="J745" s="26"/>
      <c r="K745" s="26"/>
      <c r="L745" s="68"/>
      <c r="M745" s="26"/>
      <c r="N745" s="26"/>
      <c r="O745" s="68"/>
    </row>
    <row r="746" spans="9:15" ht="13.5" customHeight="1" x14ac:dyDescent="0.25">
      <c r="I746" s="26"/>
      <c r="J746" s="26"/>
      <c r="K746" s="26"/>
      <c r="L746" s="68"/>
      <c r="M746" s="26"/>
      <c r="N746" s="26"/>
      <c r="O746" s="68"/>
    </row>
    <row r="747" spans="9:15" ht="13.5" customHeight="1" x14ac:dyDescent="0.25">
      <c r="I747" s="26"/>
      <c r="J747" s="26"/>
      <c r="K747" s="26"/>
      <c r="L747" s="68"/>
      <c r="M747" s="26"/>
      <c r="N747" s="26"/>
      <c r="O747" s="68"/>
    </row>
    <row r="748" spans="9:15" ht="13.5" customHeight="1" x14ac:dyDescent="0.25">
      <c r="I748" s="26"/>
      <c r="J748" s="26"/>
      <c r="K748" s="26"/>
      <c r="L748" s="68"/>
      <c r="M748" s="26"/>
      <c r="N748" s="26"/>
      <c r="O748" s="68"/>
    </row>
    <row r="749" spans="9:15" ht="13.5" customHeight="1" x14ac:dyDescent="0.25">
      <c r="I749" s="26"/>
      <c r="J749" s="26"/>
      <c r="K749" s="26"/>
      <c r="L749" s="68"/>
      <c r="M749" s="26"/>
      <c r="N749" s="26"/>
      <c r="O749" s="68"/>
    </row>
    <row r="750" spans="9:15" ht="13.5" customHeight="1" x14ac:dyDescent="0.25">
      <c r="I750" s="26"/>
      <c r="J750" s="26"/>
      <c r="K750" s="26"/>
      <c r="L750" s="68"/>
      <c r="M750" s="26"/>
      <c r="N750" s="26"/>
      <c r="O750" s="68"/>
    </row>
    <row r="751" spans="9:15" ht="13.5" customHeight="1" x14ac:dyDescent="0.25">
      <c r="I751" s="26"/>
      <c r="J751" s="26"/>
      <c r="K751" s="26"/>
      <c r="L751" s="68"/>
      <c r="M751" s="26"/>
      <c r="N751" s="26"/>
      <c r="O751" s="68"/>
    </row>
    <row r="752" spans="9:15" ht="13.5" customHeight="1" x14ac:dyDescent="0.25">
      <c r="I752" s="26"/>
      <c r="J752" s="26"/>
      <c r="K752" s="26"/>
      <c r="L752" s="68"/>
      <c r="M752" s="26"/>
      <c r="N752" s="26"/>
      <c r="O752" s="68"/>
    </row>
    <row r="753" spans="9:15" ht="13.5" customHeight="1" x14ac:dyDescent="0.25">
      <c r="I753" s="26"/>
      <c r="J753" s="26"/>
      <c r="K753" s="26"/>
      <c r="L753" s="68"/>
      <c r="M753" s="26"/>
      <c r="N753" s="26"/>
      <c r="O753" s="68"/>
    </row>
    <row r="754" spans="9:15" ht="13.5" customHeight="1" x14ac:dyDescent="0.25">
      <c r="I754" s="26"/>
      <c r="J754" s="26"/>
      <c r="K754" s="26"/>
      <c r="L754" s="68"/>
      <c r="M754" s="26"/>
      <c r="N754" s="26"/>
      <c r="O754" s="68"/>
    </row>
    <row r="755" spans="9:15" ht="13.5" customHeight="1" x14ac:dyDescent="0.25">
      <c r="I755" s="26"/>
      <c r="J755" s="26"/>
      <c r="K755" s="26"/>
      <c r="L755" s="68"/>
      <c r="M755" s="26"/>
      <c r="N755" s="26"/>
      <c r="O755" s="68"/>
    </row>
    <row r="756" spans="9:15" ht="13.5" customHeight="1" x14ac:dyDescent="0.25">
      <c r="I756" s="26"/>
      <c r="J756" s="26"/>
      <c r="K756" s="26"/>
      <c r="L756" s="68"/>
      <c r="M756" s="26"/>
      <c r="N756" s="26"/>
      <c r="O756" s="68"/>
    </row>
    <row r="757" spans="9:15" ht="13.5" customHeight="1" x14ac:dyDescent="0.25">
      <c r="I757" s="26"/>
      <c r="J757" s="26"/>
      <c r="K757" s="26"/>
      <c r="L757" s="68"/>
      <c r="M757" s="26"/>
      <c r="N757" s="26"/>
      <c r="O757" s="68"/>
    </row>
    <row r="758" spans="9:15" ht="13.5" customHeight="1" x14ac:dyDescent="0.25">
      <c r="I758" s="26"/>
      <c r="J758" s="26"/>
      <c r="K758" s="26"/>
      <c r="L758" s="68"/>
      <c r="M758" s="26"/>
      <c r="N758" s="26"/>
      <c r="O758" s="68"/>
    </row>
    <row r="759" spans="9:15" ht="13.5" customHeight="1" x14ac:dyDescent="0.25">
      <c r="I759" s="26"/>
      <c r="J759" s="26"/>
      <c r="K759" s="26"/>
      <c r="L759" s="68"/>
      <c r="M759" s="26"/>
      <c r="N759" s="26"/>
      <c r="O759" s="68"/>
    </row>
    <row r="760" spans="9:15" ht="13.5" customHeight="1" x14ac:dyDescent="0.25">
      <c r="I760" s="26"/>
      <c r="J760" s="26"/>
      <c r="K760" s="26"/>
      <c r="L760" s="68"/>
      <c r="M760" s="26"/>
      <c r="N760" s="26"/>
      <c r="O760" s="68"/>
    </row>
    <row r="761" spans="9:15" ht="13.5" customHeight="1" x14ac:dyDescent="0.25">
      <c r="I761" s="26"/>
      <c r="J761" s="26"/>
      <c r="K761" s="26"/>
      <c r="L761" s="68"/>
      <c r="M761" s="26"/>
      <c r="N761" s="26"/>
      <c r="O761" s="68"/>
    </row>
    <row r="762" spans="9:15" ht="13.5" customHeight="1" x14ac:dyDescent="0.25">
      <c r="I762" s="26"/>
      <c r="J762" s="26"/>
      <c r="K762" s="26"/>
      <c r="L762" s="68"/>
      <c r="M762" s="26"/>
      <c r="N762" s="26"/>
      <c r="O762" s="68"/>
    </row>
    <row r="763" spans="9:15" ht="13.5" customHeight="1" x14ac:dyDescent="0.25">
      <c r="I763" s="26"/>
      <c r="J763" s="26"/>
      <c r="K763" s="26"/>
      <c r="L763" s="68"/>
      <c r="M763" s="26"/>
      <c r="N763" s="26"/>
      <c r="O763" s="68"/>
    </row>
    <row r="764" spans="9:15" ht="13.5" customHeight="1" x14ac:dyDescent="0.25">
      <c r="I764" s="26"/>
      <c r="J764" s="26"/>
      <c r="K764" s="26"/>
      <c r="L764" s="68"/>
      <c r="M764" s="26"/>
      <c r="N764" s="26"/>
      <c r="O764" s="68"/>
    </row>
    <row r="765" spans="9:15" ht="13.5" customHeight="1" x14ac:dyDescent="0.25">
      <c r="I765" s="26"/>
      <c r="J765" s="26"/>
      <c r="K765" s="26"/>
      <c r="L765" s="68"/>
      <c r="M765" s="26"/>
      <c r="N765" s="26"/>
      <c r="O765" s="68"/>
    </row>
    <row r="766" spans="9:15" ht="13.5" customHeight="1" x14ac:dyDescent="0.25">
      <c r="I766" s="26"/>
      <c r="J766" s="26"/>
      <c r="K766" s="26"/>
      <c r="L766" s="68"/>
      <c r="M766" s="26"/>
      <c r="N766" s="26"/>
      <c r="O766" s="68"/>
    </row>
    <row r="767" spans="9:15" ht="13.5" customHeight="1" x14ac:dyDescent="0.25">
      <c r="I767" s="26"/>
      <c r="J767" s="26"/>
      <c r="K767" s="26"/>
      <c r="L767" s="68"/>
      <c r="M767" s="26"/>
      <c r="N767" s="26"/>
      <c r="O767" s="68"/>
    </row>
    <row r="768" spans="9:15" ht="13.5" customHeight="1" x14ac:dyDescent="0.25">
      <c r="I768" s="26"/>
      <c r="J768" s="26"/>
      <c r="K768" s="26"/>
      <c r="L768" s="68"/>
      <c r="M768" s="26"/>
      <c r="N768" s="26"/>
      <c r="O768" s="68"/>
    </row>
    <row r="769" spans="9:15" ht="13.5" customHeight="1" x14ac:dyDescent="0.25">
      <c r="I769" s="26"/>
      <c r="J769" s="26"/>
      <c r="K769" s="26"/>
      <c r="L769" s="68"/>
      <c r="M769" s="26"/>
      <c r="N769" s="26"/>
      <c r="O769" s="68"/>
    </row>
    <row r="770" spans="9:15" ht="13.5" customHeight="1" x14ac:dyDescent="0.25">
      <c r="I770" s="26"/>
      <c r="J770" s="26"/>
      <c r="K770" s="26"/>
      <c r="L770" s="68"/>
      <c r="M770" s="26"/>
      <c r="N770" s="26"/>
      <c r="O770" s="68"/>
    </row>
    <row r="771" spans="9:15" ht="13.5" customHeight="1" x14ac:dyDescent="0.25">
      <c r="I771" s="26"/>
      <c r="J771" s="26"/>
      <c r="K771" s="26"/>
      <c r="L771" s="68"/>
      <c r="M771" s="26"/>
      <c r="N771" s="26"/>
      <c r="O771" s="68"/>
    </row>
    <row r="772" spans="9:15" ht="13.5" customHeight="1" x14ac:dyDescent="0.25">
      <c r="I772" s="26"/>
      <c r="J772" s="26"/>
      <c r="K772" s="26"/>
      <c r="L772" s="68"/>
      <c r="M772" s="26"/>
      <c r="N772" s="26"/>
      <c r="O772" s="68"/>
    </row>
    <row r="773" spans="9:15" ht="13.5" customHeight="1" x14ac:dyDescent="0.25">
      <c r="I773" s="26"/>
      <c r="J773" s="26"/>
      <c r="K773" s="26"/>
      <c r="L773" s="68"/>
      <c r="M773" s="26"/>
      <c r="N773" s="26"/>
      <c r="O773" s="68"/>
    </row>
    <row r="774" spans="9:15" ht="13.5" customHeight="1" x14ac:dyDescent="0.25">
      <c r="I774" s="26"/>
      <c r="J774" s="26"/>
      <c r="K774" s="26"/>
      <c r="L774" s="68"/>
      <c r="M774" s="26"/>
      <c r="N774" s="26"/>
      <c r="O774" s="68"/>
    </row>
    <row r="775" spans="9:15" ht="13.5" customHeight="1" x14ac:dyDescent="0.25">
      <c r="I775" s="26"/>
      <c r="J775" s="26"/>
      <c r="K775" s="26"/>
      <c r="L775" s="68"/>
      <c r="M775" s="26"/>
      <c r="N775" s="26"/>
      <c r="O775" s="68"/>
    </row>
    <row r="776" spans="9:15" ht="13.5" customHeight="1" x14ac:dyDescent="0.25">
      <c r="I776" s="26"/>
      <c r="J776" s="26"/>
      <c r="K776" s="26"/>
      <c r="L776" s="68"/>
      <c r="M776" s="26"/>
      <c r="N776" s="26"/>
      <c r="O776" s="68"/>
    </row>
    <row r="777" spans="9:15" ht="13.5" customHeight="1" x14ac:dyDescent="0.25">
      <c r="I777" s="26"/>
      <c r="J777" s="26"/>
      <c r="K777" s="26"/>
      <c r="L777" s="68"/>
      <c r="M777" s="26"/>
      <c r="N777" s="26"/>
      <c r="O777" s="68"/>
    </row>
    <row r="778" spans="9:15" ht="13.5" customHeight="1" x14ac:dyDescent="0.25">
      <c r="I778" s="26"/>
      <c r="J778" s="26"/>
      <c r="K778" s="26"/>
      <c r="L778" s="68"/>
      <c r="M778" s="26"/>
      <c r="N778" s="26"/>
      <c r="O778" s="68"/>
    </row>
    <row r="779" spans="9:15" ht="13.5" customHeight="1" x14ac:dyDescent="0.25">
      <c r="I779" s="26"/>
      <c r="J779" s="26"/>
      <c r="K779" s="26"/>
      <c r="L779" s="68"/>
      <c r="M779" s="26"/>
      <c r="N779" s="26"/>
      <c r="O779" s="68"/>
    </row>
    <row r="780" spans="9:15" ht="13.5" customHeight="1" x14ac:dyDescent="0.25">
      <c r="I780" s="26"/>
      <c r="J780" s="26"/>
      <c r="K780" s="26"/>
      <c r="L780" s="68"/>
      <c r="M780" s="26"/>
      <c r="N780" s="26"/>
      <c r="O780" s="68"/>
    </row>
    <row r="781" spans="9:15" ht="13.5" customHeight="1" x14ac:dyDescent="0.25">
      <c r="I781" s="26"/>
      <c r="J781" s="26"/>
      <c r="K781" s="26"/>
      <c r="L781" s="68"/>
      <c r="M781" s="26"/>
      <c r="N781" s="26"/>
      <c r="O781" s="68"/>
    </row>
    <row r="782" spans="9:15" ht="13.5" customHeight="1" x14ac:dyDescent="0.25">
      <c r="I782" s="26"/>
      <c r="J782" s="26"/>
      <c r="K782" s="26"/>
      <c r="L782" s="68"/>
      <c r="M782" s="26"/>
      <c r="N782" s="26"/>
      <c r="O782" s="68"/>
    </row>
    <row r="783" spans="9:15" ht="13.5" customHeight="1" x14ac:dyDescent="0.25">
      <c r="I783" s="26"/>
      <c r="J783" s="26"/>
      <c r="K783" s="26"/>
      <c r="L783" s="68"/>
      <c r="M783" s="26"/>
      <c r="N783" s="26"/>
      <c r="O783" s="68"/>
    </row>
    <row r="784" spans="9:15" ht="13.5" customHeight="1" x14ac:dyDescent="0.25">
      <c r="I784" s="26"/>
      <c r="J784" s="26"/>
      <c r="K784" s="26"/>
      <c r="L784" s="68"/>
      <c r="M784" s="26"/>
      <c r="N784" s="26"/>
      <c r="O784" s="68"/>
    </row>
    <row r="785" spans="9:15" ht="13.5" customHeight="1" x14ac:dyDescent="0.25">
      <c r="I785" s="26"/>
      <c r="J785" s="26"/>
      <c r="K785" s="26"/>
      <c r="L785" s="68"/>
      <c r="M785" s="26"/>
      <c r="N785" s="26"/>
      <c r="O785" s="68"/>
    </row>
    <row r="786" spans="9:15" ht="13.5" customHeight="1" x14ac:dyDescent="0.25">
      <c r="I786" s="26"/>
      <c r="J786" s="26"/>
      <c r="K786" s="26"/>
      <c r="L786" s="68"/>
      <c r="M786" s="26"/>
      <c r="N786" s="26"/>
      <c r="O786" s="68"/>
    </row>
    <row r="787" spans="9:15" ht="13.5" customHeight="1" x14ac:dyDescent="0.25">
      <c r="I787" s="26"/>
      <c r="J787" s="26"/>
      <c r="K787" s="26"/>
      <c r="L787" s="68"/>
      <c r="M787" s="26"/>
      <c r="N787" s="26"/>
      <c r="O787" s="68"/>
    </row>
    <row r="788" spans="9:15" ht="13.5" customHeight="1" x14ac:dyDescent="0.25">
      <c r="I788" s="26"/>
      <c r="J788" s="26"/>
      <c r="K788" s="26"/>
      <c r="L788" s="68"/>
      <c r="M788" s="26"/>
      <c r="N788" s="26"/>
      <c r="O788" s="68"/>
    </row>
    <row r="789" spans="9:15" ht="13.5" customHeight="1" x14ac:dyDescent="0.25">
      <c r="I789" s="26"/>
      <c r="J789" s="26"/>
      <c r="K789" s="26"/>
      <c r="L789" s="68"/>
      <c r="M789" s="26"/>
      <c r="N789" s="26"/>
      <c r="O789" s="68"/>
    </row>
    <row r="790" spans="9:15" ht="13.5" customHeight="1" x14ac:dyDescent="0.25">
      <c r="I790" s="26"/>
      <c r="J790" s="26"/>
      <c r="K790" s="26"/>
      <c r="L790" s="68"/>
      <c r="M790" s="26"/>
      <c r="N790" s="26"/>
      <c r="O790" s="68"/>
    </row>
    <row r="791" spans="9:15" ht="13.5" customHeight="1" x14ac:dyDescent="0.25">
      <c r="I791" s="26"/>
      <c r="J791" s="26"/>
      <c r="K791" s="26"/>
      <c r="L791" s="68"/>
      <c r="M791" s="26"/>
      <c r="N791" s="26"/>
      <c r="O791" s="68"/>
    </row>
    <row r="792" spans="9:15" ht="13.5" customHeight="1" x14ac:dyDescent="0.25">
      <c r="I792" s="26"/>
      <c r="J792" s="26"/>
      <c r="K792" s="26"/>
      <c r="L792" s="68"/>
      <c r="M792" s="26"/>
      <c r="N792" s="26"/>
      <c r="O792" s="68"/>
    </row>
    <row r="793" spans="9:15" ht="13.5" customHeight="1" x14ac:dyDescent="0.25">
      <c r="I793" s="26"/>
      <c r="J793" s="26"/>
      <c r="K793" s="26"/>
      <c r="L793" s="68"/>
      <c r="M793" s="26"/>
      <c r="N793" s="26"/>
      <c r="O793" s="68"/>
    </row>
    <row r="794" spans="9:15" ht="13.5" customHeight="1" x14ac:dyDescent="0.25">
      <c r="I794" s="26"/>
      <c r="J794" s="26"/>
      <c r="K794" s="26"/>
      <c r="L794" s="68"/>
      <c r="M794" s="26"/>
      <c r="N794" s="26"/>
      <c r="O794" s="68"/>
    </row>
    <row r="795" spans="9:15" ht="13.5" customHeight="1" x14ac:dyDescent="0.25">
      <c r="I795" s="26"/>
      <c r="J795" s="26"/>
      <c r="K795" s="26"/>
      <c r="L795" s="68"/>
      <c r="M795" s="26"/>
      <c r="N795" s="26"/>
      <c r="O795" s="68"/>
    </row>
    <row r="796" spans="9:15" ht="13.5" customHeight="1" x14ac:dyDescent="0.25">
      <c r="I796" s="26"/>
      <c r="J796" s="26"/>
      <c r="K796" s="26"/>
      <c r="L796" s="68"/>
      <c r="M796" s="26"/>
      <c r="N796" s="26"/>
      <c r="O796" s="68"/>
    </row>
    <row r="797" spans="9:15" ht="13.5" customHeight="1" x14ac:dyDescent="0.25">
      <c r="I797" s="26"/>
      <c r="J797" s="26"/>
      <c r="K797" s="26"/>
      <c r="L797" s="68"/>
      <c r="M797" s="26"/>
      <c r="N797" s="26"/>
      <c r="O797" s="68"/>
    </row>
    <row r="798" spans="9:15" ht="13.5" customHeight="1" x14ac:dyDescent="0.25">
      <c r="I798" s="26"/>
      <c r="J798" s="26"/>
      <c r="K798" s="26"/>
      <c r="L798" s="68"/>
      <c r="M798" s="26"/>
      <c r="N798" s="26"/>
      <c r="O798" s="68"/>
    </row>
    <row r="799" spans="9:15" ht="13.5" customHeight="1" x14ac:dyDescent="0.25">
      <c r="I799" s="26"/>
      <c r="J799" s="26"/>
      <c r="K799" s="26"/>
      <c r="L799" s="68"/>
      <c r="M799" s="26"/>
      <c r="N799" s="26"/>
      <c r="O799" s="68"/>
    </row>
    <row r="800" spans="9:15" ht="13.5" customHeight="1" x14ac:dyDescent="0.25">
      <c r="I800" s="26"/>
      <c r="J800" s="26"/>
      <c r="K800" s="26"/>
      <c r="L800" s="68"/>
      <c r="M800" s="26"/>
      <c r="N800" s="26"/>
      <c r="O800" s="68"/>
    </row>
    <row r="801" spans="9:15" ht="13.5" customHeight="1" x14ac:dyDescent="0.25">
      <c r="I801" s="26"/>
      <c r="J801" s="26"/>
      <c r="K801" s="26"/>
      <c r="L801" s="68"/>
      <c r="M801" s="26"/>
      <c r="N801" s="26"/>
      <c r="O801" s="68"/>
    </row>
    <row r="802" spans="9:15" ht="13.5" customHeight="1" x14ac:dyDescent="0.25">
      <c r="I802" s="26"/>
      <c r="J802" s="26"/>
      <c r="K802" s="26"/>
      <c r="L802" s="68"/>
      <c r="M802" s="26"/>
      <c r="N802" s="26"/>
      <c r="O802" s="68"/>
    </row>
    <row r="803" spans="9:15" ht="13.5" customHeight="1" x14ac:dyDescent="0.25">
      <c r="I803" s="26"/>
      <c r="J803" s="26"/>
      <c r="K803" s="26"/>
      <c r="L803" s="68"/>
      <c r="M803" s="26"/>
      <c r="N803" s="26"/>
      <c r="O803" s="68"/>
    </row>
    <row r="804" spans="9:15" ht="13.5" customHeight="1" x14ac:dyDescent="0.25">
      <c r="I804" s="26"/>
      <c r="J804" s="26"/>
      <c r="K804" s="26"/>
      <c r="L804" s="68"/>
      <c r="M804" s="26"/>
      <c r="N804" s="26"/>
      <c r="O804" s="68"/>
    </row>
    <row r="805" spans="9:15" ht="13.5" customHeight="1" x14ac:dyDescent="0.25">
      <c r="I805" s="26"/>
      <c r="J805" s="26"/>
      <c r="K805" s="26"/>
      <c r="L805" s="68"/>
      <c r="M805" s="26"/>
      <c r="N805" s="26"/>
      <c r="O805" s="68"/>
    </row>
    <row r="806" spans="9:15" ht="13.5" customHeight="1" x14ac:dyDescent="0.25">
      <c r="I806" s="26"/>
      <c r="J806" s="26"/>
      <c r="K806" s="26"/>
      <c r="L806" s="68"/>
      <c r="M806" s="26"/>
      <c r="N806" s="26"/>
      <c r="O806" s="68"/>
    </row>
    <row r="807" spans="9:15" ht="13.5" customHeight="1" x14ac:dyDescent="0.25">
      <c r="I807" s="26"/>
      <c r="J807" s="26"/>
      <c r="K807" s="26"/>
      <c r="L807" s="68"/>
      <c r="M807" s="26"/>
      <c r="N807" s="26"/>
      <c r="O807" s="68"/>
    </row>
    <row r="808" spans="9:15" ht="13.5" customHeight="1" x14ac:dyDescent="0.25">
      <c r="I808" s="26"/>
      <c r="J808" s="26"/>
      <c r="K808" s="26"/>
      <c r="L808" s="68"/>
      <c r="M808" s="26"/>
      <c r="N808" s="26"/>
      <c r="O808" s="68"/>
    </row>
    <row r="809" spans="9:15" ht="13.5" customHeight="1" x14ac:dyDescent="0.25">
      <c r="I809" s="26"/>
      <c r="J809" s="26"/>
      <c r="K809" s="26"/>
      <c r="L809" s="68"/>
      <c r="M809" s="26"/>
      <c r="N809" s="26"/>
      <c r="O809" s="68"/>
    </row>
    <row r="810" spans="9:15" ht="13.5" customHeight="1" x14ac:dyDescent="0.25">
      <c r="I810" s="26"/>
      <c r="J810" s="26"/>
      <c r="K810" s="26"/>
      <c r="L810" s="68"/>
      <c r="M810" s="26"/>
      <c r="N810" s="26"/>
      <c r="O810" s="68"/>
    </row>
    <row r="811" spans="9:15" ht="13.5" customHeight="1" x14ac:dyDescent="0.25">
      <c r="I811" s="26"/>
      <c r="J811" s="26"/>
      <c r="K811" s="26"/>
      <c r="L811" s="68"/>
      <c r="M811" s="26"/>
      <c r="N811" s="26"/>
      <c r="O811" s="68"/>
    </row>
    <row r="812" spans="9:15" ht="13.5" customHeight="1" x14ac:dyDescent="0.25">
      <c r="I812" s="26"/>
      <c r="J812" s="26"/>
      <c r="K812" s="26"/>
      <c r="L812" s="68"/>
      <c r="M812" s="26"/>
      <c r="N812" s="26"/>
      <c r="O812" s="68"/>
    </row>
    <row r="813" spans="9:15" ht="13.5" customHeight="1" x14ac:dyDescent="0.25">
      <c r="I813" s="26"/>
      <c r="J813" s="26"/>
      <c r="K813" s="26"/>
      <c r="L813" s="68"/>
      <c r="M813" s="26"/>
      <c r="N813" s="26"/>
      <c r="O813" s="68"/>
    </row>
    <row r="814" spans="9:15" ht="13.5" customHeight="1" x14ac:dyDescent="0.25">
      <c r="I814" s="26"/>
      <c r="J814" s="26"/>
      <c r="K814" s="26"/>
      <c r="L814" s="68"/>
      <c r="M814" s="26"/>
      <c r="N814" s="26"/>
      <c r="O814" s="68"/>
    </row>
    <row r="815" spans="9:15" ht="13.5" customHeight="1" x14ac:dyDescent="0.25">
      <c r="I815" s="26"/>
      <c r="J815" s="26"/>
      <c r="K815" s="26"/>
      <c r="L815" s="68"/>
      <c r="M815" s="26"/>
      <c r="N815" s="26"/>
      <c r="O815" s="68"/>
    </row>
    <row r="816" spans="9:15" ht="13.5" customHeight="1" x14ac:dyDescent="0.25">
      <c r="I816" s="26"/>
      <c r="J816" s="26"/>
      <c r="K816" s="26"/>
      <c r="L816" s="68"/>
      <c r="M816" s="26"/>
      <c r="N816" s="26"/>
      <c r="O816" s="68"/>
    </row>
    <row r="817" spans="9:15" ht="13.5" customHeight="1" x14ac:dyDescent="0.25">
      <c r="I817" s="26"/>
      <c r="J817" s="26"/>
      <c r="K817" s="26"/>
      <c r="L817" s="68"/>
      <c r="M817" s="26"/>
      <c r="N817" s="26"/>
      <c r="O817" s="68"/>
    </row>
    <row r="818" spans="9:15" ht="13.5" customHeight="1" x14ac:dyDescent="0.25">
      <c r="I818" s="26"/>
      <c r="J818" s="26"/>
      <c r="K818" s="26"/>
      <c r="L818" s="68"/>
      <c r="M818" s="26"/>
      <c r="N818" s="26"/>
      <c r="O818" s="68"/>
    </row>
    <row r="819" spans="9:15" ht="13.5" customHeight="1" x14ac:dyDescent="0.25">
      <c r="I819" s="26"/>
      <c r="J819" s="26"/>
      <c r="K819" s="26"/>
      <c r="L819" s="68"/>
      <c r="M819" s="26"/>
      <c r="N819" s="26"/>
      <c r="O819" s="68"/>
    </row>
    <row r="820" spans="9:15" ht="13.5" customHeight="1" x14ac:dyDescent="0.25">
      <c r="I820" s="26"/>
      <c r="J820" s="26"/>
      <c r="K820" s="26"/>
      <c r="L820" s="68"/>
      <c r="M820" s="26"/>
      <c r="N820" s="26"/>
      <c r="O820" s="68"/>
    </row>
    <row r="821" spans="9:15" ht="13.5" customHeight="1" x14ac:dyDescent="0.25">
      <c r="I821" s="26"/>
      <c r="J821" s="26"/>
      <c r="K821" s="26"/>
      <c r="L821" s="68"/>
      <c r="M821" s="26"/>
      <c r="N821" s="26"/>
      <c r="O821" s="68"/>
    </row>
    <row r="822" spans="9:15" ht="13.5" customHeight="1" x14ac:dyDescent="0.25">
      <c r="I822" s="26"/>
      <c r="J822" s="26"/>
      <c r="K822" s="26"/>
      <c r="L822" s="68"/>
      <c r="M822" s="26"/>
      <c r="N822" s="26"/>
      <c r="O822" s="68"/>
    </row>
    <row r="823" spans="9:15" ht="13.5" customHeight="1" x14ac:dyDescent="0.25">
      <c r="I823" s="26"/>
      <c r="J823" s="26"/>
      <c r="K823" s="26"/>
      <c r="L823" s="68"/>
      <c r="M823" s="26"/>
      <c r="N823" s="26"/>
      <c r="O823" s="68"/>
    </row>
    <row r="824" spans="9:15" ht="13.5" customHeight="1" x14ac:dyDescent="0.25">
      <c r="I824" s="26"/>
      <c r="J824" s="26"/>
      <c r="K824" s="26"/>
      <c r="L824" s="68"/>
      <c r="M824" s="26"/>
      <c r="N824" s="26"/>
      <c r="O824" s="68"/>
    </row>
    <row r="825" spans="9:15" ht="13.5" customHeight="1" x14ac:dyDescent="0.25">
      <c r="I825" s="26"/>
      <c r="J825" s="26"/>
      <c r="K825" s="26"/>
      <c r="L825" s="68"/>
      <c r="M825" s="26"/>
      <c r="N825" s="26"/>
      <c r="O825" s="68"/>
    </row>
    <row r="826" spans="9:15" ht="13.5" customHeight="1" x14ac:dyDescent="0.25">
      <c r="I826" s="26"/>
      <c r="J826" s="26"/>
      <c r="K826" s="26"/>
      <c r="L826" s="68"/>
      <c r="M826" s="26"/>
      <c r="N826" s="26"/>
      <c r="O826" s="68"/>
    </row>
    <row r="827" spans="9:15" ht="13.5" customHeight="1" x14ac:dyDescent="0.25">
      <c r="I827" s="26"/>
      <c r="J827" s="26"/>
      <c r="K827" s="26"/>
      <c r="L827" s="68"/>
      <c r="M827" s="26"/>
      <c r="N827" s="26"/>
      <c r="O827" s="68"/>
    </row>
    <row r="828" spans="9:15" ht="13.5" customHeight="1" x14ac:dyDescent="0.25">
      <c r="I828" s="26"/>
      <c r="J828" s="26"/>
      <c r="K828" s="26"/>
      <c r="L828" s="68"/>
      <c r="M828" s="26"/>
      <c r="N828" s="26"/>
      <c r="O828" s="68"/>
    </row>
    <row r="829" spans="9:15" ht="13.5" customHeight="1" x14ac:dyDescent="0.25">
      <c r="I829" s="26"/>
      <c r="J829" s="26"/>
      <c r="K829" s="26"/>
      <c r="L829" s="68"/>
      <c r="M829" s="26"/>
      <c r="N829" s="26"/>
      <c r="O829" s="68"/>
    </row>
    <row r="830" spans="9:15" ht="13.5" customHeight="1" x14ac:dyDescent="0.25">
      <c r="I830" s="26"/>
      <c r="J830" s="26"/>
      <c r="K830" s="26"/>
      <c r="L830" s="68"/>
      <c r="M830" s="26"/>
      <c r="N830" s="26"/>
      <c r="O830" s="68"/>
    </row>
    <row r="831" spans="9:15" ht="13.5" customHeight="1" x14ac:dyDescent="0.25">
      <c r="I831" s="26"/>
      <c r="J831" s="26"/>
      <c r="K831" s="26"/>
      <c r="L831" s="68"/>
      <c r="M831" s="26"/>
      <c r="N831" s="26"/>
      <c r="O831" s="68"/>
    </row>
    <row r="832" spans="9:15" ht="13.5" customHeight="1" x14ac:dyDescent="0.25">
      <c r="I832" s="26"/>
      <c r="J832" s="26"/>
      <c r="K832" s="26"/>
      <c r="L832" s="68"/>
      <c r="M832" s="26"/>
      <c r="N832" s="26"/>
      <c r="O832" s="68"/>
    </row>
    <row r="833" spans="9:15" ht="13.5" customHeight="1" x14ac:dyDescent="0.25">
      <c r="I833" s="26"/>
      <c r="J833" s="26"/>
      <c r="K833" s="26"/>
      <c r="L833" s="68"/>
      <c r="M833" s="26"/>
      <c r="N833" s="26"/>
      <c r="O833" s="68"/>
    </row>
    <row r="834" spans="9:15" ht="13.5" customHeight="1" x14ac:dyDescent="0.25">
      <c r="I834" s="26"/>
      <c r="J834" s="26"/>
      <c r="K834" s="26"/>
      <c r="L834" s="68"/>
      <c r="M834" s="26"/>
      <c r="N834" s="26"/>
      <c r="O834" s="68"/>
    </row>
    <row r="835" spans="9:15" ht="13.5" customHeight="1" x14ac:dyDescent="0.25">
      <c r="I835" s="26"/>
      <c r="J835" s="26"/>
      <c r="K835" s="26"/>
      <c r="L835" s="68"/>
      <c r="M835" s="26"/>
      <c r="N835" s="26"/>
      <c r="O835" s="68"/>
    </row>
    <row r="836" spans="9:15" ht="13.5" customHeight="1" x14ac:dyDescent="0.25">
      <c r="I836" s="26"/>
      <c r="J836" s="26"/>
      <c r="K836" s="26"/>
      <c r="L836" s="68"/>
      <c r="M836" s="26"/>
      <c r="N836" s="26"/>
      <c r="O836" s="68"/>
    </row>
    <row r="837" spans="9:15" ht="13.5" customHeight="1" x14ac:dyDescent="0.25">
      <c r="I837" s="26"/>
      <c r="J837" s="26"/>
      <c r="K837" s="26"/>
      <c r="L837" s="68"/>
      <c r="M837" s="26"/>
      <c r="N837" s="26"/>
      <c r="O837" s="68"/>
    </row>
    <row r="838" spans="9:15" ht="13.5" customHeight="1" x14ac:dyDescent="0.25">
      <c r="I838" s="26"/>
      <c r="J838" s="26"/>
      <c r="K838" s="26"/>
      <c r="L838" s="68"/>
      <c r="M838" s="26"/>
      <c r="N838" s="26"/>
      <c r="O838" s="68"/>
    </row>
    <row r="839" spans="9:15" ht="13.5" customHeight="1" x14ac:dyDescent="0.25">
      <c r="I839" s="26"/>
      <c r="J839" s="26"/>
      <c r="K839" s="26"/>
      <c r="L839" s="68"/>
      <c r="M839" s="26"/>
      <c r="N839" s="26"/>
      <c r="O839" s="68"/>
    </row>
    <row r="840" spans="9:15" ht="13.5" customHeight="1" x14ac:dyDescent="0.25">
      <c r="I840" s="26"/>
      <c r="J840" s="26"/>
      <c r="K840" s="26"/>
      <c r="L840" s="68"/>
      <c r="M840" s="26"/>
      <c r="N840" s="26"/>
      <c r="O840" s="68"/>
    </row>
    <row r="841" spans="9:15" ht="13.5" customHeight="1" x14ac:dyDescent="0.25">
      <c r="I841" s="26"/>
      <c r="J841" s="26"/>
      <c r="K841" s="26"/>
      <c r="L841" s="68"/>
      <c r="M841" s="26"/>
      <c r="N841" s="26"/>
      <c r="O841" s="68"/>
    </row>
    <row r="842" spans="9:15" ht="13.5" customHeight="1" x14ac:dyDescent="0.25">
      <c r="I842" s="26"/>
      <c r="J842" s="26"/>
      <c r="K842" s="26"/>
      <c r="L842" s="68"/>
      <c r="M842" s="26"/>
      <c r="N842" s="26"/>
      <c r="O842" s="68"/>
    </row>
    <row r="843" spans="9:15" ht="13.5" customHeight="1" x14ac:dyDescent="0.25">
      <c r="I843" s="26"/>
      <c r="J843" s="26"/>
      <c r="K843" s="26"/>
      <c r="L843" s="68"/>
      <c r="M843" s="26"/>
      <c r="N843" s="26"/>
      <c r="O843" s="68"/>
    </row>
    <row r="844" spans="9:15" ht="13.5" customHeight="1" x14ac:dyDescent="0.25">
      <c r="I844" s="26"/>
      <c r="J844" s="26"/>
      <c r="K844" s="26"/>
      <c r="L844" s="68"/>
      <c r="M844" s="26"/>
      <c r="N844" s="26"/>
      <c r="O844" s="68"/>
    </row>
    <row r="845" spans="9:15" ht="13.5" customHeight="1" x14ac:dyDescent="0.25">
      <c r="I845" s="26"/>
      <c r="J845" s="26"/>
      <c r="K845" s="26"/>
      <c r="L845" s="68"/>
      <c r="M845" s="26"/>
      <c r="N845" s="26"/>
      <c r="O845" s="68"/>
    </row>
    <row r="846" spans="9:15" ht="13.5" customHeight="1" x14ac:dyDescent="0.25">
      <c r="I846" s="26"/>
      <c r="J846" s="26"/>
      <c r="K846" s="26"/>
      <c r="L846" s="68"/>
      <c r="M846" s="26"/>
      <c r="N846" s="26"/>
      <c r="O846" s="68"/>
    </row>
    <row r="847" spans="9:15" ht="13.5" customHeight="1" x14ac:dyDescent="0.25">
      <c r="I847" s="26"/>
      <c r="J847" s="26"/>
      <c r="K847" s="26"/>
      <c r="L847" s="68"/>
      <c r="M847" s="26"/>
      <c r="N847" s="26"/>
      <c r="O847" s="68"/>
    </row>
    <row r="848" spans="9:15" ht="13.5" customHeight="1" x14ac:dyDescent="0.25">
      <c r="I848" s="26"/>
      <c r="J848" s="26"/>
      <c r="K848" s="26"/>
      <c r="L848" s="68"/>
      <c r="M848" s="26"/>
      <c r="N848" s="26"/>
      <c r="O848" s="68"/>
    </row>
    <row r="849" spans="9:15" ht="13.5" customHeight="1" x14ac:dyDescent="0.25">
      <c r="I849" s="26"/>
      <c r="J849" s="26"/>
      <c r="K849" s="26"/>
      <c r="L849" s="68"/>
      <c r="M849" s="26"/>
      <c r="N849" s="26"/>
      <c r="O849" s="68"/>
    </row>
    <row r="850" spans="9:15" ht="13.5" customHeight="1" x14ac:dyDescent="0.25">
      <c r="I850" s="26"/>
      <c r="J850" s="26"/>
      <c r="K850" s="26"/>
      <c r="L850" s="68"/>
      <c r="M850" s="26"/>
      <c r="N850" s="26"/>
      <c r="O850" s="68"/>
    </row>
    <row r="851" spans="9:15" ht="13.5" customHeight="1" x14ac:dyDescent="0.25">
      <c r="I851" s="26"/>
      <c r="J851" s="26"/>
      <c r="K851" s="26"/>
      <c r="L851" s="68"/>
      <c r="M851" s="26"/>
      <c r="N851" s="26"/>
      <c r="O851" s="68"/>
    </row>
    <row r="852" spans="9:15" ht="13.5" customHeight="1" x14ac:dyDescent="0.25">
      <c r="I852" s="26"/>
      <c r="J852" s="26"/>
      <c r="K852" s="26"/>
      <c r="L852" s="68"/>
      <c r="M852" s="26"/>
      <c r="N852" s="26"/>
      <c r="O852" s="68"/>
    </row>
    <row r="853" spans="9:15" ht="13.5" customHeight="1" x14ac:dyDescent="0.25">
      <c r="I853" s="26"/>
      <c r="J853" s="26"/>
      <c r="K853" s="26"/>
      <c r="L853" s="68"/>
      <c r="M853" s="26"/>
      <c r="N853" s="26"/>
      <c r="O853" s="68"/>
    </row>
    <row r="854" spans="9:15" ht="13.5" customHeight="1" x14ac:dyDescent="0.25">
      <c r="I854" s="26"/>
      <c r="J854" s="26"/>
      <c r="K854" s="26"/>
      <c r="L854" s="68"/>
      <c r="M854" s="26"/>
      <c r="N854" s="26"/>
      <c r="O854" s="68"/>
    </row>
    <row r="855" spans="9:15" ht="13.5" customHeight="1" x14ac:dyDescent="0.25">
      <c r="I855" s="26"/>
      <c r="J855" s="26"/>
      <c r="K855" s="26"/>
      <c r="L855" s="68"/>
      <c r="M855" s="26"/>
      <c r="N855" s="26"/>
      <c r="O855" s="68"/>
    </row>
    <row r="856" spans="9:15" ht="13.5" customHeight="1" x14ac:dyDescent="0.25">
      <c r="I856" s="26"/>
      <c r="J856" s="26"/>
      <c r="K856" s="26"/>
      <c r="L856" s="68"/>
      <c r="M856" s="26"/>
      <c r="N856" s="26"/>
      <c r="O856" s="68"/>
    </row>
    <row r="857" spans="9:15" ht="13.5" customHeight="1" x14ac:dyDescent="0.25">
      <c r="I857" s="26"/>
      <c r="J857" s="26"/>
      <c r="K857" s="26"/>
      <c r="L857" s="68"/>
      <c r="M857" s="26"/>
      <c r="N857" s="26"/>
      <c r="O857" s="68"/>
    </row>
    <row r="858" spans="9:15" ht="13.5" customHeight="1" x14ac:dyDescent="0.25">
      <c r="I858" s="26"/>
      <c r="J858" s="26"/>
      <c r="K858" s="26"/>
      <c r="L858" s="68"/>
      <c r="M858" s="26"/>
      <c r="N858" s="26"/>
      <c r="O858" s="68"/>
    </row>
    <row r="859" spans="9:15" ht="13.5" customHeight="1" x14ac:dyDescent="0.25">
      <c r="I859" s="26"/>
      <c r="J859" s="26"/>
      <c r="K859" s="26"/>
      <c r="L859" s="68"/>
      <c r="M859" s="26"/>
      <c r="N859" s="26"/>
      <c r="O859" s="68"/>
    </row>
    <row r="860" spans="9:15" ht="13.5" customHeight="1" x14ac:dyDescent="0.25">
      <c r="I860" s="26"/>
      <c r="J860" s="26"/>
      <c r="K860" s="26"/>
      <c r="L860" s="68"/>
      <c r="M860" s="26"/>
      <c r="N860" s="26"/>
      <c r="O860" s="68"/>
    </row>
    <row r="861" spans="9:15" ht="13.5" customHeight="1" x14ac:dyDescent="0.25">
      <c r="I861" s="26"/>
      <c r="J861" s="26"/>
      <c r="K861" s="26"/>
      <c r="L861" s="68"/>
      <c r="M861" s="26"/>
      <c r="N861" s="26"/>
      <c r="O861" s="68"/>
    </row>
    <row r="862" spans="9:15" ht="13.5" customHeight="1" x14ac:dyDescent="0.25">
      <c r="I862" s="26"/>
      <c r="J862" s="26"/>
      <c r="K862" s="26"/>
      <c r="L862" s="68"/>
      <c r="M862" s="26"/>
      <c r="N862" s="26"/>
      <c r="O862" s="68"/>
    </row>
    <row r="863" spans="9:15" ht="13.5" customHeight="1" x14ac:dyDescent="0.25">
      <c r="I863" s="26"/>
      <c r="J863" s="26"/>
      <c r="K863" s="26"/>
      <c r="L863" s="68"/>
      <c r="M863" s="26"/>
      <c r="N863" s="26"/>
      <c r="O863" s="68"/>
    </row>
    <row r="864" spans="9:15" ht="13.5" customHeight="1" x14ac:dyDescent="0.25">
      <c r="I864" s="26"/>
      <c r="J864" s="26"/>
      <c r="K864" s="26"/>
      <c r="L864" s="68"/>
      <c r="M864" s="26"/>
      <c r="N864" s="26"/>
      <c r="O864" s="68"/>
    </row>
    <row r="865" spans="9:15" ht="13.5" customHeight="1" x14ac:dyDescent="0.25">
      <c r="I865" s="26"/>
      <c r="J865" s="26"/>
      <c r="K865" s="26"/>
      <c r="L865" s="68"/>
      <c r="M865" s="26"/>
      <c r="N865" s="26"/>
      <c r="O865" s="68"/>
    </row>
    <row r="866" spans="9:15" ht="13.5" customHeight="1" x14ac:dyDescent="0.25">
      <c r="I866" s="26"/>
      <c r="J866" s="26"/>
      <c r="K866" s="26"/>
      <c r="L866" s="68"/>
      <c r="M866" s="26"/>
      <c r="N866" s="26"/>
      <c r="O866" s="68"/>
    </row>
    <row r="867" spans="9:15" ht="13.5" customHeight="1" x14ac:dyDescent="0.25">
      <c r="I867" s="26"/>
      <c r="J867" s="26"/>
      <c r="K867" s="26"/>
      <c r="L867" s="68"/>
      <c r="M867" s="26"/>
      <c r="N867" s="26"/>
      <c r="O867" s="68"/>
    </row>
    <row r="868" spans="9:15" ht="13.5" customHeight="1" x14ac:dyDescent="0.25">
      <c r="I868" s="26"/>
      <c r="J868" s="26"/>
      <c r="K868" s="26"/>
      <c r="L868" s="68"/>
      <c r="M868" s="26"/>
      <c r="N868" s="26"/>
      <c r="O868" s="68"/>
    </row>
    <row r="869" spans="9:15" ht="13.5" customHeight="1" x14ac:dyDescent="0.25">
      <c r="I869" s="26"/>
      <c r="J869" s="26"/>
      <c r="K869" s="26"/>
      <c r="L869" s="68"/>
      <c r="M869" s="26"/>
      <c r="N869" s="26"/>
      <c r="O869" s="68"/>
    </row>
    <row r="870" spans="9:15" ht="13.5" customHeight="1" x14ac:dyDescent="0.25">
      <c r="I870" s="26"/>
      <c r="J870" s="26"/>
      <c r="K870" s="26"/>
      <c r="L870" s="68"/>
      <c r="M870" s="26"/>
      <c r="N870" s="26"/>
      <c r="O870" s="68"/>
    </row>
    <row r="871" spans="9:15" ht="13.5" customHeight="1" x14ac:dyDescent="0.25">
      <c r="I871" s="26"/>
      <c r="J871" s="26"/>
      <c r="K871" s="26"/>
      <c r="L871" s="68"/>
      <c r="M871" s="26"/>
      <c r="N871" s="26"/>
      <c r="O871" s="68"/>
    </row>
    <row r="872" spans="9:15" ht="13.5" customHeight="1" x14ac:dyDescent="0.25">
      <c r="I872" s="26"/>
      <c r="J872" s="26"/>
      <c r="K872" s="26"/>
      <c r="L872" s="68"/>
      <c r="M872" s="26"/>
      <c r="N872" s="26"/>
      <c r="O872" s="68"/>
    </row>
    <row r="873" spans="9:15" ht="13.5" customHeight="1" x14ac:dyDescent="0.25">
      <c r="I873" s="26"/>
      <c r="J873" s="26"/>
      <c r="K873" s="26"/>
      <c r="L873" s="68"/>
      <c r="M873" s="26"/>
      <c r="N873" s="26"/>
      <c r="O873" s="68"/>
    </row>
    <row r="874" spans="9:15" ht="13.5" customHeight="1" x14ac:dyDescent="0.25">
      <c r="I874" s="26"/>
      <c r="J874" s="26"/>
      <c r="K874" s="26"/>
      <c r="L874" s="68"/>
      <c r="M874" s="26"/>
      <c r="N874" s="26"/>
      <c r="O874" s="68"/>
    </row>
    <row r="875" spans="9:15" ht="13.5" customHeight="1" x14ac:dyDescent="0.25">
      <c r="I875" s="26"/>
      <c r="J875" s="26"/>
      <c r="K875" s="26"/>
      <c r="L875" s="68"/>
      <c r="M875" s="26"/>
      <c r="N875" s="26"/>
      <c r="O875" s="68"/>
    </row>
    <row r="876" spans="9:15" ht="13.5" customHeight="1" x14ac:dyDescent="0.25">
      <c r="I876" s="26"/>
      <c r="J876" s="26"/>
      <c r="K876" s="26"/>
      <c r="L876" s="68"/>
      <c r="M876" s="26"/>
      <c r="N876" s="26"/>
      <c r="O876" s="68"/>
    </row>
    <row r="877" spans="9:15" ht="13.5" customHeight="1" x14ac:dyDescent="0.25">
      <c r="I877" s="26"/>
      <c r="J877" s="26"/>
      <c r="K877" s="26"/>
      <c r="L877" s="68"/>
      <c r="M877" s="26"/>
      <c r="N877" s="26"/>
      <c r="O877" s="68"/>
    </row>
    <row r="878" spans="9:15" ht="13.5" customHeight="1" x14ac:dyDescent="0.25">
      <c r="I878" s="26"/>
      <c r="J878" s="26"/>
      <c r="K878" s="26"/>
      <c r="L878" s="68"/>
      <c r="M878" s="26"/>
      <c r="N878" s="26"/>
      <c r="O878" s="68"/>
    </row>
    <row r="879" spans="9:15" ht="13.5" customHeight="1" x14ac:dyDescent="0.25">
      <c r="I879" s="26"/>
      <c r="J879" s="26"/>
      <c r="K879" s="26"/>
      <c r="L879" s="68"/>
      <c r="M879" s="26"/>
      <c r="N879" s="26"/>
      <c r="O879" s="68"/>
    </row>
    <row r="880" spans="9:15" ht="13.5" customHeight="1" x14ac:dyDescent="0.25">
      <c r="I880" s="26"/>
      <c r="J880" s="26"/>
      <c r="K880" s="26"/>
      <c r="L880" s="68"/>
      <c r="M880" s="26"/>
      <c r="N880" s="26"/>
      <c r="O880" s="68"/>
    </row>
    <row r="881" spans="9:15" ht="13.5" customHeight="1" x14ac:dyDescent="0.25">
      <c r="I881" s="26"/>
      <c r="J881" s="26"/>
      <c r="K881" s="26"/>
      <c r="L881" s="68"/>
      <c r="M881" s="26"/>
      <c r="N881" s="26"/>
      <c r="O881" s="68"/>
    </row>
    <row r="882" spans="9:15" ht="13.5" customHeight="1" x14ac:dyDescent="0.25">
      <c r="I882" s="26"/>
      <c r="J882" s="26"/>
      <c r="K882" s="26"/>
      <c r="L882" s="68"/>
      <c r="M882" s="26"/>
      <c r="N882" s="26"/>
      <c r="O882" s="68"/>
    </row>
    <row r="883" spans="9:15" ht="13.5" customHeight="1" x14ac:dyDescent="0.25">
      <c r="I883" s="26"/>
      <c r="J883" s="26"/>
      <c r="K883" s="26"/>
      <c r="L883" s="68"/>
      <c r="M883" s="26"/>
      <c r="N883" s="26"/>
      <c r="O883" s="68"/>
    </row>
    <row r="884" spans="9:15" ht="13.5" customHeight="1" x14ac:dyDescent="0.25">
      <c r="I884" s="26"/>
      <c r="J884" s="26"/>
      <c r="K884" s="26"/>
      <c r="L884" s="68"/>
      <c r="M884" s="26"/>
      <c r="N884" s="26"/>
      <c r="O884" s="68"/>
    </row>
    <row r="885" spans="9:15" ht="13.5" customHeight="1" x14ac:dyDescent="0.25">
      <c r="I885" s="26"/>
      <c r="J885" s="26"/>
      <c r="K885" s="26"/>
      <c r="L885" s="68"/>
      <c r="M885" s="26"/>
      <c r="N885" s="26"/>
      <c r="O885" s="68"/>
    </row>
    <row r="886" spans="9:15" ht="13.5" customHeight="1" x14ac:dyDescent="0.25">
      <c r="I886" s="26"/>
      <c r="J886" s="26"/>
      <c r="K886" s="26"/>
      <c r="L886" s="68"/>
      <c r="M886" s="26"/>
      <c r="N886" s="26"/>
      <c r="O886" s="68"/>
    </row>
    <row r="887" spans="9:15" ht="13.5" customHeight="1" x14ac:dyDescent="0.25">
      <c r="I887" s="26"/>
      <c r="J887" s="26"/>
      <c r="K887" s="26"/>
      <c r="L887" s="68"/>
      <c r="M887" s="26"/>
      <c r="N887" s="26"/>
      <c r="O887" s="68"/>
    </row>
    <row r="888" spans="9:15" ht="13.5" customHeight="1" x14ac:dyDescent="0.25">
      <c r="I888" s="26"/>
      <c r="J888" s="26"/>
      <c r="K888" s="26"/>
      <c r="L888" s="68"/>
      <c r="M888" s="26"/>
      <c r="N888" s="26"/>
      <c r="O888" s="68"/>
    </row>
    <row r="889" spans="9:15" ht="13.5" customHeight="1" x14ac:dyDescent="0.25">
      <c r="I889" s="26"/>
      <c r="J889" s="26"/>
      <c r="K889" s="26"/>
      <c r="L889" s="68"/>
      <c r="M889" s="26"/>
      <c r="N889" s="26"/>
      <c r="O889" s="68"/>
    </row>
    <row r="890" spans="9:15" ht="13.5" customHeight="1" x14ac:dyDescent="0.25">
      <c r="I890" s="26"/>
      <c r="J890" s="26"/>
      <c r="K890" s="26"/>
      <c r="L890" s="68"/>
      <c r="M890" s="26"/>
      <c r="N890" s="26"/>
      <c r="O890" s="68"/>
    </row>
    <row r="891" spans="9:15" ht="13.5" customHeight="1" x14ac:dyDescent="0.25">
      <c r="I891" s="26"/>
      <c r="J891" s="26"/>
      <c r="K891" s="26"/>
      <c r="L891" s="68"/>
      <c r="M891" s="26"/>
      <c r="N891" s="26"/>
      <c r="O891" s="68"/>
    </row>
    <row r="892" spans="9:15" ht="13.5" customHeight="1" x14ac:dyDescent="0.25">
      <c r="I892" s="26"/>
      <c r="J892" s="26"/>
      <c r="K892" s="26"/>
      <c r="L892" s="68"/>
      <c r="M892" s="26"/>
      <c r="N892" s="26"/>
      <c r="O892" s="68"/>
    </row>
    <row r="893" spans="9:15" ht="13.5" customHeight="1" x14ac:dyDescent="0.25">
      <c r="I893" s="26"/>
      <c r="J893" s="26"/>
      <c r="K893" s="26"/>
      <c r="L893" s="68"/>
      <c r="M893" s="26"/>
      <c r="N893" s="26"/>
      <c r="O893" s="68"/>
    </row>
    <row r="894" spans="9:15" ht="13.5" customHeight="1" x14ac:dyDescent="0.25">
      <c r="I894" s="26"/>
      <c r="J894" s="26"/>
      <c r="K894" s="26"/>
      <c r="L894" s="68"/>
      <c r="M894" s="26"/>
      <c r="N894" s="26"/>
      <c r="O894" s="68"/>
    </row>
    <row r="895" spans="9:15" ht="13.5" customHeight="1" x14ac:dyDescent="0.25">
      <c r="I895" s="26"/>
      <c r="J895" s="26"/>
      <c r="K895" s="26"/>
      <c r="L895" s="68"/>
      <c r="M895" s="26"/>
      <c r="N895" s="26"/>
      <c r="O895" s="68"/>
    </row>
    <row r="896" spans="9:15" ht="13.5" customHeight="1" x14ac:dyDescent="0.25">
      <c r="I896" s="26"/>
      <c r="J896" s="26"/>
      <c r="K896" s="26"/>
      <c r="L896" s="68"/>
      <c r="M896" s="26"/>
      <c r="N896" s="26"/>
      <c r="O896" s="68"/>
    </row>
    <row r="897" spans="9:15" ht="13.5" customHeight="1" x14ac:dyDescent="0.25">
      <c r="I897" s="26"/>
      <c r="J897" s="26"/>
      <c r="K897" s="26"/>
      <c r="L897" s="68"/>
      <c r="M897" s="26"/>
      <c r="N897" s="26"/>
      <c r="O897" s="68"/>
    </row>
    <row r="898" spans="9:15" ht="13.5" customHeight="1" x14ac:dyDescent="0.25">
      <c r="I898" s="26"/>
      <c r="J898" s="26"/>
      <c r="K898" s="26"/>
      <c r="L898" s="68"/>
      <c r="M898" s="26"/>
      <c r="N898" s="26"/>
      <c r="O898" s="68"/>
    </row>
    <row r="899" spans="9:15" ht="13.5" customHeight="1" x14ac:dyDescent="0.25">
      <c r="I899" s="26"/>
      <c r="J899" s="26"/>
      <c r="K899" s="26"/>
      <c r="L899" s="68"/>
      <c r="M899" s="26"/>
      <c r="N899" s="26"/>
      <c r="O899" s="68"/>
    </row>
    <row r="900" spans="9:15" ht="13.5" customHeight="1" x14ac:dyDescent="0.25">
      <c r="I900" s="26"/>
      <c r="J900" s="26"/>
      <c r="K900" s="26"/>
      <c r="L900" s="68"/>
      <c r="M900" s="26"/>
      <c r="N900" s="26"/>
      <c r="O900" s="68"/>
    </row>
    <row r="901" spans="9:15" ht="13.5" customHeight="1" x14ac:dyDescent="0.25">
      <c r="I901" s="26"/>
      <c r="J901" s="26"/>
      <c r="K901" s="26"/>
      <c r="L901" s="68"/>
      <c r="M901" s="26"/>
      <c r="N901" s="26"/>
      <c r="O901" s="68"/>
    </row>
    <row r="902" spans="9:15" ht="13.5" customHeight="1" x14ac:dyDescent="0.25">
      <c r="I902" s="26"/>
      <c r="J902" s="26"/>
      <c r="K902" s="26"/>
      <c r="L902" s="68"/>
      <c r="M902" s="26"/>
      <c r="N902" s="26"/>
      <c r="O902" s="68"/>
    </row>
    <row r="903" spans="9:15" ht="13.5" customHeight="1" x14ac:dyDescent="0.25">
      <c r="I903" s="26"/>
      <c r="J903" s="26"/>
      <c r="K903" s="26"/>
      <c r="L903" s="68"/>
      <c r="M903" s="26"/>
      <c r="N903" s="26"/>
      <c r="O903" s="68"/>
    </row>
    <row r="904" spans="9:15" ht="13.5" customHeight="1" x14ac:dyDescent="0.25">
      <c r="I904" s="26"/>
      <c r="J904" s="26"/>
      <c r="K904" s="26"/>
      <c r="L904" s="68"/>
      <c r="M904" s="26"/>
      <c r="N904" s="26"/>
      <c r="O904" s="68"/>
    </row>
    <row r="905" spans="9:15" ht="13.5" customHeight="1" x14ac:dyDescent="0.25">
      <c r="I905" s="26"/>
      <c r="J905" s="26"/>
      <c r="K905" s="26"/>
      <c r="L905" s="68"/>
      <c r="M905" s="26"/>
      <c r="N905" s="26"/>
      <c r="O905" s="68"/>
    </row>
    <row r="906" spans="9:15" ht="13.5" customHeight="1" x14ac:dyDescent="0.25">
      <c r="I906" s="26"/>
      <c r="J906" s="26"/>
      <c r="K906" s="26"/>
      <c r="L906" s="68"/>
      <c r="M906" s="26"/>
      <c r="N906" s="26"/>
      <c r="O906" s="68"/>
    </row>
    <row r="907" spans="9:15" ht="13.5" customHeight="1" x14ac:dyDescent="0.25">
      <c r="I907" s="26"/>
      <c r="J907" s="26"/>
      <c r="K907" s="26"/>
      <c r="L907" s="68"/>
      <c r="M907" s="26"/>
      <c r="N907" s="26"/>
      <c r="O907" s="68"/>
    </row>
    <row r="908" spans="9:15" ht="13.5" customHeight="1" x14ac:dyDescent="0.25">
      <c r="I908" s="26"/>
      <c r="J908" s="26"/>
      <c r="K908" s="26"/>
      <c r="L908" s="68"/>
      <c r="M908" s="26"/>
      <c r="N908" s="26"/>
      <c r="O908" s="68"/>
    </row>
    <row r="909" spans="9:15" ht="13.5" customHeight="1" x14ac:dyDescent="0.25">
      <c r="I909" s="26"/>
      <c r="J909" s="26"/>
      <c r="K909" s="26"/>
      <c r="L909" s="68"/>
      <c r="M909" s="26"/>
      <c r="N909" s="26"/>
      <c r="O909" s="68"/>
    </row>
    <row r="910" spans="9:15" ht="13.5" customHeight="1" x14ac:dyDescent="0.25">
      <c r="I910" s="26"/>
      <c r="J910" s="26"/>
      <c r="K910" s="26"/>
      <c r="L910" s="68"/>
      <c r="M910" s="26"/>
      <c r="N910" s="26"/>
      <c r="O910" s="68"/>
    </row>
    <row r="911" spans="9:15" ht="13.5" customHeight="1" x14ac:dyDescent="0.25">
      <c r="I911" s="26"/>
      <c r="J911" s="26"/>
      <c r="K911" s="26"/>
      <c r="L911" s="68"/>
      <c r="M911" s="26"/>
      <c r="N911" s="26"/>
      <c r="O911" s="68"/>
    </row>
    <row r="912" spans="9:15" ht="13.5" customHeight="1" x14ac:dyDescent="0.25">
      <c r="I912" s="26"/>
      <c r="J912" s="26"/>
      <c r="K912" s="26"/>
      <c r="L912" s="68"/>
      <c r="M912" s="26"/>
      <c r="N912" s="26"/>
      <c r="O912" s="68"/>
    </row>
    <row r="913" spans="9:15" ht="13.5" customHeight="1" x14ac:dyDescent="0.25">
      <c r="I913" s="26"/>
      <c r="J913" s="26"/>
      <c r="K913" s="26"/>
      <c r="L913" s="68"/>
      <c r="M913" s="26"/>
      <c r="N913" s="26"/>
      <c r="O913" s="68"/>
    </row>
    <row r="914" spans="9:15" ht="13.5" customHeight="1" x14ac:dyDescent="0.25">
      <c r="I914" s="26"/>
      <c r="J914" s="26"/>
      <c r="K914" s="26"/>
      <c r="L914" s="68"/>
      <c r="M914" s="26"/>
      <c r="N914" s="26"/>
      <c r="O914" s="68"/>
    </row>
    <row r="915" spans="9:15" ht="13.5" customHeight="1" x14ac:dyDescent="0.25">
      <c r="I915" s="26"/>
      <c r="J915" s="26"/>
      <c r="K915" s="26"/>
      <c r="L915" s="68"/>
      <c r="M915" s="26"/>
      <c r="N915" s="26"/>
      <c r="O915" s="68"/>
    </row>
    <row r="916" spans="9:15" ht="13.5" customHeight="1" x14ac:dyDescent="0.25">
      <c r="I916" s="26"/>
      <c r="J916" s="26"/>
      <c r="K916" s="26"/>
      <c r="L916" s="68"/>
      <c r="M916" s="26"/>
      <c r="N916" s="26"/>
      <c r="O916" s="68"/>
    </row>
    <row r="917" spans="9:15" ht="13.5" customHeight="1" x14ac:dyDescent="0.25">
      <c r="I917" s="26"/>
      <c r="J917" s="26"/>
      <c r="K917" s="26"/>
      <c r="L917" s="68"/>
      <c r="M917" s="26"/>
      <c r="N917" s="26"/>
      <c r="O917" s="68"/>
    </row>
    <row r="918" spans="9:15" ht="13.5" customHeight="1" x14ac:dyDescent="0.25">
      <c r="I918" s="26"/>
      <c r="J918" s="26"/>
      <c r="K918" s="26"/>
      <c r="L918" s="68"/>
      <c r="M918" s="26"/>
      <c r="N918" s="26"/>
      <c r="O918" s="68"/>
    </row>
    <row r="919" spans="9:15" ht="13.5" customHeight="1" x14ac:dyDescent="0.25">
      <c r="I919" s="26"/>
      <c r="J919" s="26"/>
      <c r="K919" s="26"/>
      <c r="L919" s="68"/>
      <c r="M919" s="26"/>
      <c r="N919" s="26"/>
      <c r="O919" s="68"/>
    </row>
    <row r="920" spans="9:15" ht="13.5" customHeight="1" x14ac:dyDescent="0.25">
      <c r="I920" s="26"/>
      <c r="J920" s="26"/>
      <c r="K920" s="26"/>
      <c r="L920" s="68"/>
      <c r="M920" s="26"/>
      <c r="N920" s="26"/>
      <c r="O920" s="68"/>
    </row>
    <row r="921" spans="9:15" ht="13.5" customHeight="1" x14ac:dyDescent="0.25">
      <c r="I921" s="26"/>
      <c r="J921" s="26"/>
      <c r="K921" s="26"/>
      <c r="L921" s="68"/>
      <c r="M921" s="26"/>
      <c r="N921" s="26"/>
      <c r="O921" s="68"/>
    </row>
    <row r="922" spans="9:15" ht="13.5" customHeight="1" x14ac:dyDescent="0.25">
      <c r="I922" s="26"/>
      <c r="J922" s="26"/>
      <c r="K922" s="26"/>
      <c r="L922" s="68"/>
      <c r="M922" s="26"/>
      <c r="N922" s="26"/>
      <c r="O922" s="68"/>
    </row>
    <row r="923" spans="9:15" ht="13.5" customHeight="1" x14ac:dyDescent="0.25">
      <c r="I923" s="26"/>
      <c r="J923" s="26"/>
      <c r="K923" s="26"/>
      <c r="L923" s="68"/>
      <c r="M923" s="26"/>
      <c r="N923" s="26"/>
      <c r="O923" s="68"/>
    </row>
    <row r="924" spans="9:15" ht="13.5" customHeight="1" x14ac:dyDescent="0.25">
      <c r="I924" s="26"/>
      <c r="J924" s="26"/>
      <c r="K924" s="26"/>
      <c r="L924" s="68"/>
      <c r="M924" s="26"/>
      <c r="N924" s="26"/>
      <c r="O924" s="68"/>
    </row>
    <row r="925" spans="9:15" ht="13.5" customHeight="1" x14ac:dyDescent="0.25">
      <c r="I925" s="26"/>
      <c r="J925" s="26"/>
      <c r="K925" s="26"/>
      <c r="L925" s="68"/>
      <c r="M925" s="26"/>
      <c r="N925" s="26"/>
      <c r="O925" s="68"/>
    </row>
    <row r="926" spans="9:15" ht="13.5" customHeight="1" x14ac:dyDescent="0.25">
      <c r="I926" s="26"/>
      <c r="J926" s="26"/>
      <c r="K926" s="26"/>
      <c r="L926" s="68"/>
      <c r="M926" s="26"/>
      <c r="N926" s="26"/>
      <c r="O926" s="68"/>
    </row>
    <row r="927" spans="9:15" ht="13.5" customHeight="1" x14ac:dyDescent="0.25">
      <c r="I927" s="26"/>
      <c r="J927" s="26"/>
      <c r="K927" s="26"/>
      <c r="L927" s="68"/>
      <c r="M927" s="26"/>
      <c r="N927" s="26"/>
      <c r="O927" s="68"/>
    </row>
    <row r="928" spans="9:15" ht="13.5" customHeight="1" x14ac:dyDescent="0.25">
      <c r="I928" s="26"/>
      <c r="J928" s="26"/>
      <c r="K928" s="26"/>
      <c r="L928" s="68"/>
      <c r="M928" s="26"/>
      <c r="N928" s="26"/>
      <c r="O928" s="68"/>
    </row>
    <row r="929" spans="9:15" ht="13.5" customHeight="1" x14ac:dyDescent="0.25">
      <c r="I929" s="26"/>
      <c r="J929" s="26"/>
      <c r="K929" s="26"/>
      <c r="L929" s="68"/>
      <c r="M929" s="26"/>
      <c r="N929" s="26"/>
      <c r="O929" s="68"/>
    </row>
    <row r="930" spans="9:15" ht="13.5" customHeight="1" x14ac:dyDescent="0.25">
      <c r="I930" s="26"/>
      <c r="J930" s="26"/>
      <c r="K930" s="26"/>
      <c r="L930" s="68"/>
      <c r="M930" s="26"/>
      <c r="N930" s="26"/>
      <c r="O930" s="68"/>
    </row>
    <row r="931" spans="9:15" ht="13.5" customHeight="1" x14ac:dyDescent="0.25">
      <c r="I931" s="26"/>
      <c r="J931" s="26"/>
      <c r="K931" s="26"/>
      <c r="L931" s="68"/>
      <c r="M931" s="26"/>
      <c r="N931" s="26"/>
      <c r="O931" s="68"/>
    </row>
    <row r="932" spans="9:15" ht="13.5" customHeight="1" x14ac:dyDescent="0.25">
      <c r="I932" s="26"/>
      <c r="J932" s="26"/>
      <c r="K932" s="26"/>
      <c r="L932" s="68"/>
      <c r="M932" s="26"/>
      <c r="N932" s="26"/>
      <c r="O932" s="68"/>
    </row>
    <row r="933" spans="9:15" ht="13.5" customHeight="1" x14ac:dyDescent="0.25">
      <c r="I933" s="26"/>
      <c r="J933" s="26"/>
      <c r="K933" s="26"/>
      <c r="L933" s="68"/>
      <c r="M933" s="26"/>
      <c r="N933" s="26"/>
      <c r="O933" s="68"/>
    </row>
    <row r="934" spans="9:15" ht="13.5" customHeight="1" x14ac:dyDescent="0.25">
      <c r="I934" s="26"/>
      <c r="J934" s="26"/>
      <c r="K934" s="26"/>
      <c r="L934" s="68"/>
      <c r="M934" s="26"/>
      <c r="N934" s="26"/>
      <c r="O934" s="68"/>
    </row>
    <row r="935" spans="9:15" ht="13.5" customHeight="1" x14ac:dyDescent="0.25">
      <c r="I935" s="26"/>
      <c r="J935" s="26"/>
      <c r="K935" s="26"/>
      <c r="L935" s="68"/>
      <c r="M935" s="26"/>
      <c r="N935" s="26"/>
      <c r="O935" s="68"/>
    </row>
    <row r="936" spans="9:15" ht="13.5" customHeight="1" x14ac:dyDescent="0.25">
      <c r="I936" s="26"/>
      <c r="J936" s="26"/>
      <c r="K936" s="26"/>
      <c r="L936" s="68"/>
      <c r="M936" s="26"/>
      <c r="N936" s="26"/>
      <c r="O936" s="68"/>
    </row>
    <row r="937" spans="9:15" ht="13.5" customHeight="1" x14ac:dyDescent="0.25">
      <c r="I937" s="26"/>
      <c r="J937" s="26"/>
      <c r="K937" s="26"/>
      <c r="L937" s="68"/>
      <c r="M937" s="26"/>
      <c r="N937" s="26"/>
      <c r="O937" s="68"/>
    </row>
    <row r="938" spans="9:15" ht="13.5" customHeight="1" x14ac:dyDescent="0.25">
      <c r="I938" s="26"/>
      <c r="J938" s="26"/>
      <c r="K938" s="26"/>
      <c r="L938" s="68"/>
      <c r="M938" s="26"/>
      <c r="N938" s="26"/>
      <c r="O938" s="68"/>
    </row>
    <row r="939" spans="9:15" ht="13.5" customHeight="1" x14ac:dyDescent="0.25">
      <c r="I939" s="26"/>
      <c r="J939" s="26"/>
      <c r="K939" s="26"/>
      <c r="L939" s="68"/>
      <c r="M939" s="26"/>
      <c r="N939" s="26"/>
      <c r="O939" s="68"/>
    </row>
    <row r="940" spans="9:15" ht="13.5" customHeight="1" x14ac:dyDescent="0.25">
      <c r="I940" s="26"/>
      <c r="J940" s="26"/>
      <c r="K940" s="26"/>
      <c r="L940" s="68"/>
      <c r="M940" s="26"/>
      <c r="N940" s="26"/>
      <c r="O940" s="68"/>
    </row>
    <row r="941" spans="9:15" ht="13.5" customHeight="1" x14ac:dyDescent="0.25">
      <c r="I941" s="26"/>
      <c r="J941" s="26"/>
      <c r="K941" s="26"/>
      <c r="L941" s="68"/>
      <c r="M941" s="26"/>
      <c r="N941" s="26"/>
      <c r="O941" s="68"/>
    </row>
    <row r="942" spans="9:15" ht="13.5" customHeight="1" x14ac:dyDescent="0.25">
      <c r="I942" s="26"/>
      <c r="J942" s="26"/>
      <c r="K942" s="26"/>
      <c r="L942" s="68"/>
      <c r="M942" s="26"/>
      <c r="N942" s="26"/>
      <c r="O942" s="68"/>
    </row>
    <row r="943" spans="9:15" ht="13.5" customHeight="1" x14ac:dyDescent="0.25">
      <c r="I943" s="26"/>
      <c r="J943" s="26"/>
      <c r="K943" s="26"/>
      <c r="L943" s="68"/>
      <c r="M943" s="26"/>
      <c r="N943" s="26"/>
      <c r="O943" s="68"/>
    </row>
    <row r="944" spans="9:15" ht="13.5" customHeight="1" x14ac:dyDescent="0.25">
      <c r="I944" s="26"/>
      <c r="J944" s="26"/>
      <c r="K944" s="26"/>
      <c r="L944" s="68"/>
      <c r="M944" s="26"/>
      <c r="N944" s="26"/>
      <c r="O944" s="68"/>
    </row>
    <row r="945" spans="9:15" ht="13.5" customHeight="1" x14ac:dyDescent="0.25">
      <c r="I945" s="26"/>
      <c r="J945" s="26"/>
      <c r="K945" s="26"/>
      <c r="L945" s="68"/>
      <c r="M945" s="26"/>
      <c r="N945" s="26"/>
      <c r="O945" s="68"/>
    </row>
    <row r="946" spans="9:15" ht="13.5" customHeight="1" x14ac:dyDescent="0.25">
      <c r="I946" s="26"/>
      <c r="J946" s="26"/>
      <c r="K946" s="26"/>
      <c r="L946" s="68"/>
      <c r="M946" s="26"/>
      <c r="N946" s="26"/>
      <c r="O946" s="68"/>
    </row>
    <row r="947" spans="9:15" ht="13.5" customHeight="1" x14ac:dyDescent="0.25">
      <c r="I947" s="26"/>
      <c r="J947" s="26"/>
      <c r="K947" s="26"/>
      <c r="L947" s="68"/>
      <c r="M947" s="26"/>
      <c r="N947" s="26"/>
      <c r="O947" s="68"/>
    </row>
    <row r="948" spans="9:15" ht="13.5" customHeight="1" x14ac:dyDescent="0.25">
      <c r="I948" s="26"/>
      <c r="J948" s="26"/>
      <c r="K948" s="26"/>
      <c r="L948" s="68"/>
      <c r="M948" s="26"/>
      <c r="N948" s="26"/>
      <c r="O948" s="68"/>
    </row>
    <row r="949" spans="9:15" ht="13.5" customHeight="1" x14ac:dyDescent="0.25">
      <c r="I949" s="26"/>
      <c r="J949" s="26"/>
      <c r="K949" s="26"/>
      <c r="L949" s="68"/>
      <c r="M949" s="26"/>
      <c r="N949" s="26"/>
      <c r="O949" s="68"/>
    </row>
    <row r="950" spans="9:15" ht="13.5" customHeight="1" x14ac:dyDescent="0.25">
      <c r="I950" s="26"/>
      <c r="J950" s="26"/>
      <c r="K950" s="26"/>
      <c r="L950" s="68"/>
      <c r="M950" s="26"/>
      <c r="N950" s="26"/>
      <c r="O950" s="68"/>
    </row>
    <row r="951" spans="9:15" ht="13.5" customHeight="1" x14ac:dyDescent="0.25">
      <c r="I951" s="26"/>
      <c r="J951" s="26"/>
      <c r="K951" s="26"/>
      <c r="L951" s="68"/>
      <c r="M951" s="26"/>
      <c r="N951" s="26"/>
      <c r="O951" s="68"/>
    </row>
    <row r="952" spans="9:15" ht="13.5" customHeight="1" x14ac:dyDescent="0.25">
      <c r="I952" s="26"/>
      <c r="J952" s="26"/>
      <c r="K952" s="26"/>
      <c r="L952" s="68"/>
      <c r="M952" s="26"/>
      <c r="N952" s="26"/>
      <c r="O952" s="68"/>
    </row>
    <row r="953" spans="9:15" ht="13.5" customHeight="1" x14ac:dyDescent="0.25">
      <c r="I953" s="26"/>
      <c r="J953" s="26"/>
      <c r="K953" s="26"/>
      <c r="L953" s="68"/>
      <c r="M953" s="26"/>
      <c r="N953" s="26"/>
      <c r="O953" s="68"/>
    </row>
    <row r="954" spans="9:15" ht="13.5" customHeight="1" x14ac:dyDescent="0.25">
      <c r="I954" s="26"/>
      <c r="J954" s="26"/>
      <c r="K954" s="26"/>
      <c r="L954" s="68"/>
      <c r="M954" s="26"/>
      <c r="N954" s="26"/>
      <c r="O954" s="68"/>
    </row>
    <row r="955" spans="9:15" ht="13.5" customHeight="1" x14ac:dyDescent="0.25">
      <c r="I955" s="26"/>
      <c r="J955" s="26"/>
      <c r="K955" s="26"/>
      <c r="L955" s="68"/>
      <c r="M955" s="26"/>
      <c r="N955" s="26"/>
      <c r="O955" s="68"/>
    </row>
    <row r="956" spans="9:15" ht="13.5" customHeight="1" x14ac:dyDescent="0.25">
      <c r="I956" s="26"/>
      <c r="J956" s="26"/>
      <c r="K956" s="26"/>
      <c r="L956" s="68"/>
      <c r="M956" s="26"/>
      <c r="N956" s="26"/>
      <c r="O956" s="68"/>
    </row>
    <row r="957" spans="9:15" ht="13.5" customHeight="1" x14ac:dyDescent="0.25">
      <c r="I957" s="26"/>
      <c r="J957" s="26"/>
      <c r="K957" s="26"/>
      <c r="L957" s="68"/>
      <c r="M957" s="26"/>
      <c r="N957" s="26"/>
      <c r="O957" s="68"/>
    </row>
    <row r="958" spans="9:15" ht="13.5" customHeight="1" x14ac:dyDescent="0.25">
      <c r="I958" s="26"/>
      <c r="J958" s="26"/>
      <c r="K958" s="26"/>
      <c r="L958" s="68"/>
      <c r="M958" s="26"/>
      <c r="N958" s="26"/>
      <c r="O958" s="68"/>
    </row>
    <row r="959" spans="9:15" ht="13.5" customHeight="1" x14ac:dyDescent="0.25">
      <c r="I959" s="26"/>
      <c r="J959" s="26"/>
      <c r="K959" s="26"/>
      <c r="L959" s="68"/>
      <c r="M959" s="26"/>
      <c r="N959" s="26"/>
      <c r="O959" s="68"/>
    </row>
    <row r="960" spans="9:15" ht="13.5" customHeight="1" x14ac:dyDescent="0.25">
      <c r="I960" s="26"/>
      <c r="J960" s="26"/>
      <c r="K960" s="26"/>
      <c r="L960" s="68"/>
      <c r="M960" s="26"/>
      <c r="N960" s="26"/>
      <c r="O960" s="68"/>
    </row>
    <row r="961" spans="9:15" ht="13.5" customHeight="1" x14ac:dyDescent="0.25">
      <c r="I961" s="26"/>
      <c r="J961" s="26"/>
      <c r="K961" s="26"/>
      <c r="L961" s="68"/>
      <c r="M961" s="26"/>
      <c r="N961" s="26"/>
      <c r="O961" s="68"/>
    </row>
    <row r="962" spans="9:15" ht="13.5" customHeight="1" x14ac:dyDescent="0.25">
      <c r="I962" s="26"/>
      <c r="J962" s="26"/>
      <c r="K962" s="26"/>
      <c r="L962" s="68"/>
      <c r="M962" s="26"/>
      <c r="N962" s="26"/>
      <c r="O962" s="68"/>
    </row>
    <row r="963" spans="9:15" ht="13.5" customHeight="1" x14ac:dyDescent="0.25">
      <c r="I963" s="26"/>
      <c r="J963" s="26"/>
      <c r="K963" s="26"/>
      <c r="L963" s="68"/>
      <c r="M963" s="26"/>
      <c r="N963" s="26"/>
      <c r="O963" s="68"/>
    </row>
    <row r="964" spans="9:15" ht="13.5" customHeight="1" x14ac:dyDescent="0.25">
      <c r="I964" s="26"/>
      <c r="J964" s="26"/>
      <c r="K964" s="26"/>
      <c r="L964" s="68"/>
      <c r="M964" s="26"/>
      <c r="N964" s="26"/>
      <c r="O964" s="68"/>
    </row>
    <row r="965" spans="9:15" ht="13.5" customHeight="1" x14ac:dyDescent="0.25">
      <c r="I965" s="26"/>
      <c r="J965" s="26"/>
      <c r="K965" s="26"/>
      <c r="L965" s="68"/>
      <c r="M965" s="26"/>
      <c r="N965" s="26"/>
      <c r="O965" s="68"/>
    </row>
    <row r="966" spans="9:15" ht="13.5" customHeight="1" x14ac:dyDescent="0.25">
      <c r="I966" s="26"/>
      <c r="J966" s="26"/>
      <c r="K966" s="26"/>
      <c r="L966" s="68"/>
      <c r="M966" s="26"/>
      <c r="N966" s="26"/>
      <c r="O966" s="68"/>
    </row>
    <row r="967" spans="9:15" ht="13.5" customHeight="1" x14ac:dyDescent="0.25">
      <c r="I967" s="26"/>
      <c r="J967" s="26"/>
      <c r="K967" s="26"/>
      <c r="L967" s="68"/>
      <c r="M967" s="26"/>
      <c r="N967" s="26"/>
      <c r="O967" s="68"/>
    </row>
    <row r="968" spans="9:15" ht="13.5" customHeight="1" x14ac:dyDescent="0.25">
      <c r="I968" s="26"/>
      <c r="J968" s="26"/>
      <c r="K968" s="26"/>
      <c r="L968" s="68"/>
      <c r="M968" s="26"/>
      <c r="N968" s="26"/>
      <c r="O968" s="68"/>
    </row>
    <row r="969" spans="9:15" ht="13.5" customHeight="1" x14ac:dyDescent="0.25">
      <c r="I969" s="26"/>
      <c r="J969" s="26"/>
      <c r="K969" s="26"/>
      <c r="L969" s="68"/>
      <c r="M969" s="26"/>
      <c r="N969" s="26"/>
      <c r="O969" s="68"/>
    </row>
    <row r="970" spans="9:15" ht="13.5" customHeight="1" x14ac:dyDescent="0.25">
      <c r="I970" s="26"/>
      <c r="J970" s="26"/>
      <c r="K970" s="26"/>
      <c r="L970" s="68"/>
      <c r="M970" s="26"/>
      <c r="N970" s="26"/>
      <c r="O970" s="68"/>
    </row>
    <row r="971" spans="9:15" ht="13.5" customHeight="1" x14ac:dyDescent="0.25">
      <c r="I971" s="26"/>
      <c r="J971" s="26"/>
      <c r="K971" s="26"/>
      <c r="L971" s="68"/>
      <c r="M971" s="26"/>
      <c r="N971" s="26"/>
      <c r="O971" s="68"/>
    </row>
    <row r="972" spans="9:15" ht="13.5" customHeight="1" x14ac:dyDescent="0.25">
      <c r="I972" s="26"/>
      <c r="J972" s="26"/>
      <c r="K972" s="26"/>
      <c r="L972" s="68"/>
      <c r="M972" s="26"/>
      <c r="N972" s="26"/>
      <c r="O972" s="68"/>
    </row>
    <row r="973" spans="9:15" ht="13.5" customHeight="1" x14ac:dyDescent="0.25">
      <c r="I973" s="26"/>
      <c r="J973" s="26"/>
      <c r="K973" s="26"/>
      <c r="L973" s="68"/>
      <c r="M973" s="26"/>
      <c r="N973" s="26"/>
      <c r="O973" s="68"/>
    </row>
    <row r="974" spans="9:15" ht="13.5" customHeight="1" x14ac:dyDescent="0.25">
      <c r="I974" s="26"/>
      <c r="J974" s="26"/>
      <c r="K974" s="26"/>
      <c r="L974" s="68"/>
      <c r="M974" s="26"/>
      <c r="N974" s="26"/>
      <c r="O974" s="68"/>
    </row>
    <row r="975" spans="9:15" ht="13.5" customHeight="1" x14ac:dyDescent="0.25">
      <c r="I975" s="26"/>
      <c r="J975" s="26"/>
      <c r="K975" s="26"/>
      <c r="L975" s="68"/>
      <c r="M975" s="26"/>
      <c r="N975" s="26"/>
      <c r="O975" s="68"/>
    </row>
    <row r="976" spans="9:15" ht="13.5" customHeight="1" x14ac:dyDescent="0.25">
      <c r="I976" s="26"/>
      <c r="J976" s="26"/>
      <c r="K976" s="26"/>
      <c r="L976" s="68"/>
      <c r="M976" s="26"/>
      <c r="N976" s="26"/>
      <c r="O976" s="68"/>
    </row>
    <row r="977" spans="9:15" ht="13.5" customHeight="1" x14ac:dyDescent="0.25">
      <c r="I977" s="26"/>
      <c r="J977" s="26"/>
      <c r="K977" s="26"/>
      <c r="L977" s="68"/>
      <c r="M977" s="26"/>
      <c r="N977" s="26"/>
      <c r="O977" s="68"/>
    </row>
    <row r="978" spans="9:15" ht="13.5" customHeight="1" x14ac:dyDescent="0.25">
      <c r="I978" s="26"/>
      <c r="J978" s="26"/>
      <c r="K978" s="26"/>
      <c r="L978" s="68"/>
      <c r="M978" s="26"/>
      <c r="N978" s="26"/>
      <c r="O978" s="68"/>
    </row>
    <row r="979" spans="9:15" ht="13.5" customHeight="1" x14ac:dyDescent="0.25">
      <c r="I979" s="26"/>
      <c r="J979" s="26"/>
      <c r="K979" s="26"/>
      <c r="L979" s="68"/>
      <c r="M979" s="26"/>
      <c r="N979" s="26"/>
      <c r="O979" s="68"/>
    </row>
    <row r="980" spans="9:15" ht="13.5" customHeight="1" x14ac:dyDescent="0.25">
      <c r="I980" s="26"/>
      <c r="J980" s="26"/>
      <c r="K980" s="26"/>
      <c r="L980" s="68"/>
      <c r="M980" s="26"/>
      <c r="N980" s="26"/>
      <c r="O980" s="68"/>
    </row>
    <row r="981" spans="9:15" ht="13.5" customHeight="1" x14ac:dyDescent="0.25">
      <c r="I981" s="26"/>
      <c r="J981" s="26"/>
      <c r="K981" s="26"/>
      <c r="L981" s="68"/>
      <c r="M981" s="26"/>
      <c r="N981" s="26"/>
      <c r="O981" s="68"/>
    </row>
    <row r="982" spans="9:15" ht="13.5" customHeight="1" x14ac:dyDescent="0.25">
      <c r="I982" s="26"/>
      <c r="J982" s="26"/>
      <c r="K982" s="26"/>
      <c r="L982" s="68"/>
      <c r="M982" s="26"/>
      <c r="N982" s="26"/>
      <c r="O982" s="68"/>
    </row>
    <row r="983" spans="9:15" ht="13.5" customHeight="1" x14ac:dyDescent="0.25">
      <c r="I983" s="26"/>
      <c r="J983" s="26"/>
      <c r="K983" s="26"/>
      <c r="L983" s="68"/>
      <c r="M983" s="26"/>
      <c r="N983" s="26"/>
      <c r="O983" s="68"/>
    </row>
    <row r="984" spans="9:15" ht="13.5" customHeight="1" x14ac:dyDescent="0.25">
      <c r="I984" s="26"/>
      <c r="J984" s="26"/>
      <c r="K984" s="26"/>
      <c r="L984" s="68"/>
      <c r="M984" s="26"/>
      <c r="N984" s="26"/>
      <c r="O984" s="68"/>
    </row>
    <row r="985" spans="9:15" ht="13.5" customHeight="1" x14ac:dyDescent="0.25">
      <c r="I985" s="26"/>
      <c r="J985" s="26"/>
      <c r="K985" s="26"/>
      <c r="L985" s="68"/>
      <c r="M985" s="26"/>
      <c r="N985" s="26"/>
      <c r="O985" s="68"/>
    </row>
    <row r="986" spans="9:15" ht="13.5" customHeight="1" x14ac:dyDescent="0.25">
      <c r="I986" s="26"/>
      <c r="J986" s="26"/>
      <c r="K986" s="26"/>
      <c r="L986" s="68"/>
      <c r="M986" s="26"/>
      <c r="N986" s="26"/>
      <c r="O986" s="68"/>
    </row>
    <row r="987" spans="9:15" ht="13.5" customHeight="1" x14ac:dyDescent="0.25">
      <c r="I987" s="26"/>
      <c r="J987" s="26"/>
      <c r="K987" s="26"/>
      <c r="L987" s="68"/>
      <c r="M987" s="26"/>
      <c r="N987" s="26"/>
      <c r="O987" s="68"/>
    </row>
    <row r="988" spans="9:15" ht="13.5" customHeight="1" x14ac:dyDescent="0.25">
      <c r="I988" s="26"/>
      <c r="J988" s="26"/>
      <c r="K988" s="26"/>
      <c r="L988" s="68"/>
      <c r="M988" s="26"/>
      <c r="N988" s="26"/>
      <c r="O988" s="68"/>
    </row>
    <row r="989" spans="9:15" ht="13.5" customHeight="1" x14ac:dyDescent="0.25">
      <c r="I989" s="26"/>
      <c r="J989" s="26"/>
      <c r="K989" s="26"/>
      <c r="L989" s="68"/>
      <c r="M989" s="26"/>
      <c r="N989" s="26"/>
      <c r="O989" s="68"/>
    </row>
    <row r="990" spans="9:15" ht="13.5" customHeight="1" x14ac:dyDescent="0.25">
      <c r="I990" s="26"/>
      <c r="J990" s="26"/>
      <c r="K990" s="26"/>
      <c r="L990" s="68"/>
      <c r="M990" s="26"/>
      <c r="N990" s="26"/>
      <c r="O990" s="68"/>
    </row>
    <row r="991" spans="9:15" ht="13.5" customHeight="1" x14ac:dyDescent="0.25">
      <c r="I991" s="26"/>
      <c r="J991" s="26"/>
      <c r="K991" s="26"/>
      <c r="L991" s="68"/>
      <c r="M991" s="26"/>
      <c r="N991" s="26"/>
      <c r="O991" s="68"/>
    </row>
    <row r="992" spans="9:15" ht="13.5" customHeight="1" x14ac:dyDescent="0.25">
      <c r="I992" s="26"/>
      <c r="J992" s="26"/>
      <c r="K992" s="26"/>
      <c r="L992" s="68"/>
      <c r="M992" s="26"/>
      <c r="N992" s="26"/>
      <c r="O992" s="68"/>
    </row>
    <row r="993" spans="9:15" ht="13.5" customHeight="1" x14ac:dyDescent="0.25">
      <c r="I993" s="26"/>
      <c r="J993" s="26"/>
      <c r="K993" s="26"/>
      <c r="L993" s="68"/>
      <c r="M993" s="26"/>
      <c r="N993" s="26"/>
      <c r="O993" s="68"/>
    </row>
    <row r="994" spans="9:15" ht="13.5" customHeight="1" x14ac:dyDescent="0.25">
      <c r="I994" s="26"/>
      <c r="J994" s="26"/>
      <c r="K994" s="26"/>
      <c r="L994" s="68"/>
      <c r="M994" s="26"/>
      <c r="N994" s="26"/>
      <c r="O994" s="68"/>
    </row>
    <row r="995" spans="9:15" ht="13.5" customHeight="1" x14ac:dyDescent="0.25">
      <c r="I995" s="26"/>
      <c r="J995" s="26"/>
      <c r="K995" s="26"/>
      <c r="L995" s="68"/>
      <c r="M995" s="26"/>
      <c r="N995" s="26"/>
      <c r="O995" s="68"/>
    </row>
    <row r="996" spans="9:15" ht="13.5" customHeight="1" x14ac:dyDescent="0.25">
      <c r="I996" s="26"/>
      <c r="J996" s="26"/>
      <c r="K996" s="26"/>
      <c r="L996" s="68"/>
      <c r="M996" s="26"/>
      <c r="N996" s="26"/>
      <c r="O996" s="68"/>
    </row>
    <row r="997" spans="9:15" ht="13.5" customHeight="1" x14ac:dyDescent="0.25">
      <c r="I997" s="26"/>
      <c r="J997" s="26"/>
      <c r="K997" s="26"/>
      <c r="L997" s="68"/>
      <c r="M997" s="26"/>
      <c r="N997" s="26"/>
      <c r="O997" s="68"/>
    </row>
    <row r="998" spans="9:15" ht="13.5" customHeight="1" x14ac:dyDescent="0.25">
      <c r="I998" s="26"/>
      <c r="J998" s="26"/>
      <c r="K998" s="26"/>
      <c r="L998" s="68"/>
      <c r="M998" s="26"/>
      <c r="N998" s="26"/>
      <c r="O998" s="68"/>
    </row>
    <row r="999" spans="9:15" ht="13.5" customHeight="1" x14ac:dyDescent="0.25">
      <c r="I999" s="26"/>
      <c r="J999" s="26"/>
      <c r="K999" s="26"/>
      <c r="L999" s="68"/>
      <c r="M999" s="26"/>
      <c r="N999" s="26"/>
      <c r="O999" s="68"/>
    </row>
    <row r="1000" spans="9:15" ht="13.5" customHeight="1" x14ac:dyDescent="0.25">
      <c r="I1000" s="26"/>
      <c r="J1000" s="26"/>
      <c r="K1000" s="26"/>
      <c r="L1000" s="68"/>
      <c r="M1000" s="26"/>
      <c r="N1000" s="26"/>
      <c r="O1000" s="68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8BCA"/>
  </sheetPr>
  <dimension ref="B1:B1000"/>
  <sheetViews>
    <sheetView zoomScale="85" zoomScaleNormal="85" workbookViewId="0">
      <selection activeCell="O26" sqref="O26"/>
    </sheetView>
  </sheetViews>
  <sheetFormatPr defaultColWidth="12.42578125" defaultRowHeight="15" customHeight="1" x14ac:dyDescent="0.25"/>
  <cols>
    <col min="1" max="26" width="9.4257812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spans="2:2" ht="13.5" customHeight="1" x14ac:dyDescent="0.25"/>
    <row r="18" spans="2:2" ht="13.5" customHeight="1" x14ac:dyDescent="0.25"/>
    <row r="19" spans="2:2" ht="13.5" customHeight="1" x14ac:dyDescent="0.25"/>
    <row r="20" spans="2:2" ht="13.5" customHeight="1" x14ac:dyDescent="0.25"/>
    <row r="21" spans="2:2" ht="13.5" customHeight="1" x14ac:dyDescent="0.25"/>
    <row r="22" spans="2:2" ht="13.5" customHeight="1" x14ac:dyDescent="0.25"/>
    <row r="23" spans="2:2" ht="13.5" customHeight="1" x14ac:dyDescent="0.25">
      <c r="B23" s="58"/>
    </row>
    <row r="24" spans="2:2" ht="13.5" customHeight="1" x14ac:dyDescent="0.25"/>
    <row r="25" spans="2:2" ht="13.5" customHeight="1" x14ac:dyDescent="0.25"/>
    <row r="26" spans="2:2" ht="13.5" customHeight="1" x14ac:dyDescent="0.25"/>
    <row r="27" spans="2:2" ht="13.5" customHeight="1" x14ac:dyDescent="0.25"/>
    <row r="28" spans="2:2" ht="13.5" customHeight="1" x14ac:dyDescent="0.25"/>
    <row r="29" spans="2:2" ht="13.5" customHeight="1" x14ac:dyDescent="0.25"/>
    <row r="30" spans="2:2" ht="13.5" customHeight="1" x14ac:dyDescent="0.25"/>
    <row r="31" spans="2:2" ht="13.5" customHeight="1" x14ac:dyDescent="0.25"/>
    <row r="32" spans="2: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73BB"/>
  </sheetPr>
  <dimension ref="A1:V981"/>
  <sheetViews>
    <sheetView topLeftCell="A73" zoomScale="85" zoomScaleNormal="85" workbookViewId="0">
      <selection activeCell="H92" sqref="H92"/>
    </sheetView>
  </sheetViews>
  <sheetFormatPr defaultColWidth="12.42578125" defaultRowHeight="15" customHeight="1" x14ac:dyDescent="0.25"/>
  <cols>
    <col min="1" max="5" width="9.42578125" customWidth="1"/>
    <col min="6" max="6" width="12.7109375" style="236" bestFit="1" customWidth="1"/>
    <col min="7" max="7" width="10.85546875" customWidth="1"/>
    <col min="8" max="10" width="9.42578125" customWidth="1"/>
    <col min="11" max="11" width="9.42578125" style="223" customWidth="1"/>
    <col min="16" max="16" width="9.42578125" customWidth="1"/>
    <col min="17" max="17" width="9.85546875" bestFit="1" customWidth="1"/>
    <col min="18" max="20" width="9.42578125" customWidth="1"/>
    <col min="21" max="21" width="9.85546875" customWidth="1"/>
    <col min="22" max="22" width="9.42578125" customWidth="1"/>
  </cols>
  <sheetData>
    <row r="1" spans="1:22" ht="13.5" customHeight="1" thickBot="1" x14ac:dyDescent="0.3">
      <c r="A1" s="78" t="s">
        <v>196</v>
      </c>
      <c r="F1" s="235" t="s">
        <v>197</v>
      </c>
      <c r="G1" s="80" t="s">
        <v>198</v>
      </c>
      <c r="H1" s="80" t="s">
        <v>199</v>
      </c>
      <c r="K1" s="238"/>
      <c r="M1" s="225">
        <v>43046</v>
      </c>
      <c r="N1" s="225">
        <v>43046</v>
      </c>
      <c r="P1" s="237"/>
      <c r="T1" s="225">
        <v>43046</v>
      </c>
      <c r="U1" s="237">
        <v>0.24</v>
      </c>
      <c r="V1" s="237">
        <v>0.63</v>
      </c>
    </row>
    <row r="2" spans="1:22" ht="13.5" customHeight="1" thickBot="1" x14ac:dyDescent="0.3">
      <c r="A2" s="78" t="s">
        <v>200</v>
      </c>
      <c r="F2" s="244">
        <v>39814</v>
      </c>
      <c r="G2" s="88">
        <v>0.26</v>
      </c>
      <c r="H2" s="88">
        <v>0.59</v>
      </c>
      <c r="K2" s="239"/>
      <c r="P2" s="237"/>
      <c r="U2" s="225"/>
      <c r="V2" s="237"/>
    </row>
    <row r="3" spans="1:22" ht="13.5" customHeight="1" thickBot="1" x14ac:dyDescent="0.3">
      <c r="A3" s="81" t="s">
        <v>201</v>
      </c>
      <c r="F3" s="244">
        <v>39873</v>
      </c>
      <c r="G3" s="88">
        <v>0.41</v>
      </c>
      <c r="H3" s="88">
        <v>0.44</v>
      </c>
      <c r="K3" s="240"/>
      <c r="P3" s="237"/>
      <c r="U3" s="225"/>
      <c r="V3" s="237"/>
    </row>
    <row r="4" spans="1:22" ht="13.5" customHeight="1" thickBot="1" x14ac:dyDescent="0.3">
      <c r="A4" s="78" t="s">
        <v>202</v>
      </c>
      <c r="F4" s="244">
        <v>39929</v>
      </c>
      <c r="G4" s="88">
        <v>0.43</v>
      </c>
      <c r="H4" s="88">
        <v>0.43</v>
      </c>
      <c r="I4" s="87"/>
      <c r="K4" s="239"/>
      <c r="P4" s="237"/>
      <c r="U4" s="225"/>
      <c r="V4" s="237"/>
    </row>
    <row r="5" spans="1:22" ht="13.5" customHeight="1" thickBot="1" x14ac:dyDescent="0.3">
      <c r="A5" s="78" t="s">
        <v>203</v>
      </c>
      <c r="E5" s="84"/>
      <c r="F5" s="244">
        <v>39979</v>
      </c>
      <c r="G5" s="88">
        <v>0.42</v>
      </c>
      <c r="H5" s="88">
        <v>0.46</v>
      </c>
      <c r="I5" s="87"/>
      <c r="K5" s="239"/>
      <c r="P5" s="237"/>
      <c r="U5" s="225"/>
      <c r="V5" s="237"/>
    </row>
    <row r="6" spans="1:22" ht="13.5" customHeight="1" thickBot="1" x14ac:dyDescent="0.3">
      <c r="A6" s="78" t="s">
        <v>204</v>
      </c>
      <c r="E6" s="84"/>
      <c r="F6" s="244">
        <v>40021</v>
      </c>
      <c r="G6" s="88">
        <v>0.39</v>
      </c>
      <c r="H6" s="88">
        <v>0.49</v>
      </c>
      <c r="I6" s="87"/>
      <c r="J6" s="87"/>
      <c r="K6" s="239"/>
      <c r="P6" s="237"/>
      <c r="U6" s="225"/>
      <c r="V6" s="237"/>
    </row>
    <row r="7" spans="1:22" ht="13.5" customHeight="1" thickBot="1" x14ac:dyDescent="0.3">
      <c r="A7" s="78" t="s">
        <v>205</v>
      </c>
      <c r="E7" s="84"/>
      <c r="F7" s="244">
        <v>40076</v>
      </c>
      <c r="G7" s="88">
        <v>0.39</v>
      </c>
      <c r="H7" s="88">
        <v>0.48</v>
      </c>
      <c r="I7" s="87"/>
      <c r="J7" s="87"/>
      <c r="K7" s="241"/>
      <c r="P7" s="237"/>
      <c r="U7" s="225"/>
      <c r="V7" s="237"/>
    </row>
    <row r="8" spans="1:22" ht="13.5" customHeight="1" thickBot="1" x14ac:dyDescent="0.3">
      <c r="A8" s="78" t="s">
        <v>206</v>
      </c>
      <c r="E8" s="84"/>
      <c r="F8" s="244">
        <v>40111</v>
      </c>
      <c r="G8" s="88">
        <v>0.36</v>
      </c>
      <c r="H8" s="88">
        <v>0.52</v>
      </c>
      <c r="I8" s="87"/>
      <c r="K8" s="242"/>
      <c r="P8" s="237"/>
      <c r="U8" s="225"/>
      <c r="V8" s="237"/>
    </row>
    <row r="9" spans="1:22" ht="13.5" customHeight="1" thickBot="1" x14ac:dyDescent="0.3">
      <c r="A9" s="77" t="str">
        <f>HYPERLINK("http://www.realclearpolitics.com/epolls/other/direction_of_country-902.html","http://www.realclearpolitics.com/epolls/other/direction_of_country-902.html")</f>
        <v>http://www.realclearpolitics.com/epolls/other/direction_of_country-902.html</v>
      </c>
      <c r="E9" s="84"/>
      <c r="F9" s="244">
        <v>40161</v>
      </c>
      <c r="G9" s="88">
        <v>0.33</v>
      </c>
      <c r="H9" s="88">
        <v>0.55000000000000004</v>
      </c>
      <c r="I9" s="87"/>
      <c r="K9" s="242"/>
      <c r="P9" s="237"/>
      <c r="U9" s="225"/>
      <c r="V9" s="237"/>
    </row>
    <row r="10" spans="1:22" ht="13.5" customHeight="1" thickBot="1" x14ac:dyDescent="0.3">
      <c r="E10" s="84"/>
      <c r="F10" s="244">
        <v>40192</v>
      </c>
      <c r="G10" s="88">
        <v>0.34</v>
      </c>
      <c r="H10" s="88">
        <v>0.54</v>
      </c>
      <c r="I10" s="87"/>
      <c r="K10" s="241"/>
      <c r="P10" s="237"/>
      <c r="U10" s="225"/>
      <c r="V10" s="237"/>
    </row>
    <row r="11" spans="1:22" ht="13.5" customHeight="1" thickBot="1" x14ac:dyDescent="0.3">
      <c r="A11" s="78" t="s">
        <v>293</v>
      </c>
      <c r="E11" s="84"/>
      <c r="F11" s="244">
        <v>40203</v>
      </c>
      <c r="G11" s="88">
        <v>0.32</v>
      </c>
      <c r="H11" s="88">
        <v>0.57999999999999996</v>
      </c>
      <c r="I11" s="87"/>
      <c r="K11" s="241"/>
      <c r="P11" s="237"/>
      <c r="U11" s="225"/>
      <c r="V11" s="237"/>
    </row>
    <row r="12" spans="1:22" ht="13.5" customHeight="1" thickBot="1" x14ac:dyDescent="0.3">
      <c r="E12" s="84"/>
      <c r="F12" s="244">
        <v>40251</v>
      </c>
      <c r="G12" s="88">
        <v>0.33</v>
      </c>
      <c r="H12" s="88">
        <v>0.59</v>
      </c>
      <c r="I12" s="87"/>
      <c r="J12" s="87"/>
      <c r="K12" s="242"/>
      <c r="P12" s="237"/>
      <c r="U12" s="225"/>
      <c r="V12" s="237"/>
    </row>
    <row r="13" spans="1:22" ht="13.5" customHeight="1" thickBot="1" x14ac:dyDescent="0.3">
      <c r="E13" s="84"/>
      <c r="F13" s="244">
        <v>40308</v>
      </c>
      <c r="G13" s="88">
        <v>0.34</v>
      </c>
      <c r="H13" s="88">
        <v>0.56000000000000005</v>
      </c>
      <c r="I13" s="87"/>
      <c r="J13" s="87"/>
      <c r="K13" s="241"/>
      <c r="P13" s="237"/>
      <c r="U13" s="225"/>
      <c r="V13" s="237"/>
    </row>
    <row r="14" spans="1:22" ht="13.5" customHeight="1" thickBot="1" x14ac:dyDescent="0.3">
      <c r="E14" s="84"/>
      <c r="F14" s="244">
        <v>40350</v>
      </c>
      <c r="G14" s="88">
        <v>0.28999999999999998</v>
      </c>
      <c r="H14" s="88">
        <v>0.62</v>
      </c>
      <c r="I14" s="87"/>
      <c r="J14" s="87"/>
      <c r="K14" s="241"/>
      <c r="P14" s="237"/>
      <c r="U14" s="225"/>
      <c r="V14" s="237"/>
    </row>
    <row r="15" spans="1:22" ht="13.5" customHeight="1" thickBot="1" x14ac:dyDescent="0.3">
      <c r="E15" s="84"/>
      <c r="F15" s="244">
        <v>40399</v>
      </c>
      <c r="G15" s="88">
        <v>0.32</v>
      </c>
      <c r="H15" s="88">
        <v>0.57999999999999996</v>
      </c>
      <c r="I15" s="87"/>
      <c r="J15" s="87"/>
      <c r="K15" s="239"/>
      <c r="P15" s="237"/>
      <c r="U15" s="225"/>
      <c r="V15" s="237"/>
    </row>
    <row r="16" spans="1:22" ht="13.5" customHeight="1" thickBot="1" x14ac:dyDescent="0.3">
      <c r="E16" s="84"/>
      <c r="F16" s="244">
        <v>40420</v>
      </c>
      <c r="G16" s="88">
        <v>0.3</v>
      </c>
      <c r="H16" s="88">
        <v>0.61</v>
      </c>
      <c r="I16" s="87"/>
      <c r="J16" s="87"/>
      <c r="K16" s="239"/>
      <c r="P16" s="237"/>
      <c r="U16" s="225"/>
      <c r="V16" s="237"/>
    </row>
    <row r="17" spans="5:22" ht="13.5" customHeight="1" thickBot="1" x14ac:dyDescent="0.3">
      <c r="E17" s="84"/>
      <c r="F17" s="244">
        <v>40447</v>
      </c>
      <c r="G17" s="88">
        <v>0.32</v>
      </c>
      <c r="H17" s="88">
        <v>0.59</v>
      </c>
      <c r="I17" s="87"/>
      <c r="J17" s="87"/>
      <c r="K17" s="241"/>
      <c r="P17" s="237"/>
      <c r="U17" s="225"/>
      <c r="V17" s="237"/>
    </row>
    <row r="18" spans="5:22" ht="13.5" customHeight="1" thickBot="1" x14ac:dyDescent="0.3">
      <c r="E18" s="84"/>
      <c r="F18" s="244">
        <v>40469</v>
      </c>
      <c r="G18" s="88">
        <v>0.32</v>
      </c>
      <c r="H18" s="88">
        <v>0.59</v>
      </c>
      <c r="I18" s="87"/>
      <c r="J18" s="87"/>
      <c r="K18" s="239"/>
      <c r="P18" s="237"/>
      <c r="U18" s="225"/>
      <c r="V18" s="237"/>
    </row>
    <row r="19" spans="5:22" ht="13.5" customHeight="1" thickBot="1" x14ac:dyDescent="0.3">
      <c r="E19" s="84"/>
      <c r="F19" s="244">
        <v>40481</v>
      </c>
      <c r="G19" s="88">
        <v>0.31</v>
      </c>
      <c r="H19" s="88">
        <v>0.6</v>
      </c>
      <c r="I19" s="87"/>
      <c r="J19" s="87"/>
      <c r="K19" s="239"/>
      <c r="P19" s="237"/>
      <c r="U19" s="225"/>
      <c r="V19" s="237"/>
    </row>
    <row r="20" spans="5:22" ht="13.5" customHeight="1" thickBot="1" x14ac:dyDescent="0.3">
      <c r="E20" s="84"/>
      <c r="F20" s="244">
        <v>40497</v>
      </c>
      <c r="G20" s="88">
        <v>0.32</v>
      </c>
      <c r="H20" s="88">
        <v>0.57999999999999996</v>
      </c>
      <c r="I20" s="87"/>
      <c r="J20" s="87"/>
      <c r="K20" s="242"/>
      <c r="P20" s="237"/>
      <c r="U20" s="225"/>
      <c r="V20" s="237"/>
    </row>
    <row r="21" spans="5:22" ht="13.5" customHeight="1" x14ac:dyDescent="0.25">
      <c r="E21" s="84"/>
      <c r="F21" s="244">
        <v>40525</v>
      </c>
      <c r="G21" s="88">
        <v>0.28000000000000003</v>
      </c>
      <c r="H21" s="88">
        <v>0.63</v>
      </c>
      <c r="I21" s="87"/>
      <c r="J21" s="87"/>
      <c r="K21" s="243"/>
    </row>
    <row r="22" spans="5:22" ht="13.5" customHeight="1" x14ac:dyDescent="0.25">
      <c r="E22" s="84"/>
      <c r="F22" s="244">
        <v>40560</v>
      </c>
      <c r="G22" s="88">
        <v>0.35</v>
      </c>
      <c r="H22" s="88">
        <v>0.56000000000000005</v>
      </c>
      <c r="I22" s="87"/>
      <c r="J22" s="87"/>
      <c r="K22" s="243"/>
    </row>
    <row r="23" spans="5:22" ht="13.5" customHeight="1" x14ac:dyDescent="0.25">
      <c r="E23" s="84"/>
      <c r="F23" s="244">
        <v>40602</v>
      </c>
      <c r="G23" s="88">
        <v>0.31</v>
      </c>
      <c r="H23" s="88">
        <v>0.6</v>
      </c>
      <c r="I23" s="87"/>
      <c r="J23" s="87"/>
      <c r="K23" s="243"/>
    </row>
    <row r="24" spans="5:22" ht="13.5" customHeight="1" x14ac:dyDescent="0.25">
      <c r="E24" s="84"/>
      <c r="F24" s="244">
        <v>40637</v>
      </c>
      <c r="G24" s="88">
        <v>0.28000000000000003</v>
      </c>
      <c r="H24" s="88">
        <v>0.63</v>
      </c>
      <c r="I24" s="87"/>
      <c r="J24" s="87"/>
      <c r="K24" s="243"/>
    </row>
    <row r="25" spans="5:22" ht="13.5" customHeight="1" x14ac:dyDescent="0.25">
      <c r="E25" s="84"/>
      <c r="F25" s="244">
        <v>40670</v>
      </c>
      <c r="G25" s="88">
        <v>0.36</v>
      </c>
      <c r="H25" s="88">
        <v>0.5</v>
      </c>
      <c r="I25" s="87"/>
      <c r="J25" s="87"/>
      <c r="K25" s="243"/>
    </row>
    <row r="26" spans="5:22" ht="13.5" customHeight="1" x14ac:dyDescent="0.25">
      <c r="E26" s="84"/>
      <c r="F26" s="244">
        <v>40670</v>
      </c>
      <c r="G26" s="88">
        <v>0.36</v>
      </c>
      <c r="H26" s="88">
        <v>0.5</v>
      </c>
      <c r="I26" s="87"/>
      <c r="J26" s="87"/>
      <c r="K26" s="243"/>
    </row>
    <row r="27" spans="5:22" ht="13.5" customHeight="1" x14ac:dyDescent="0.25">
      <c r="E27" s="84"/>
      <c r="F27" s="244">
        <v>40707</v>
      </c>
      <c r="G27" s="88">
        <v>0.28999999999999998</v>
      </c>
      <c r="H27" s="88">
        <v>0.62</v>
      </c>
      <c r="I27" s="87"/>
      <c r="J27" s="87"/>
      <c r="K27" s="243"/>
    </row>
    <row r="28" spans="5:22" ht="13.5" customHeight="1" x14ac:dyDescent="0.25">
      <c r="E28" s="84"/>
      <c r="F28" s="244">
        <v>40741</v>
      </c>
      <c r="G28" s="88">
        <v>0.25</v>
      </c>
      <c r="H28" s="88">
        <v>0.67</v>
      </c>
      <c r="I28" s="87"/>
      <c r="J28" s="87"/>
      <c r="K28" s="243"/>
    </row>
    <row r="29" spans="5:22" ht="13.5" customHeight="1" x14ac:dyDescent="0.25">
      <c r="E29" s="84"/>
      <c r="F29" s="244">
        <v>40786</v>
      </c>
      <c r="G29" s="88">
        <v>0.19</v>
      </c>
      <c r="H29" s="88">
        <v>0.73</v>
      </c>
      <c r="I29" s="87"/>
      <c r="J29" s="87"/>
      <c r="K29" s="243"/>
    </row>
    <row r="30" spans="5:22" ht="13.5" customHeight="1" x14ac:dyDescent="0.25">
      <c r="E30" s="84"/>
      <c r="F30" s="244">
        <v>40826</v>
      </c>
      <c r="G30" s="88">
        <v>0.17</v>
      </c>
      <c r="H30" s="88">
        <v>0.74</v>
      </c>
      <c r="I30" s="87"/>
      <c r="J30" s="87"/>
      <c r="K30" s="243"/>
    </row>
    <row r="31" spans="5:22" ht="13.5" customHeight="1" x14ac:dyDescent="0.25">
      <c r="E31" s="84"/>
      <c r="F31" s="244">
        <v>40852</v>
      </c>
      <c r="G31" s="88">
        <v>0.19</v>
      </c>
      <c r="H31" s="88">
        <v>0.73</v>
      </c>
      <c r="I31" s="87"/>
      <c r="J31" s="87"/>
      <c r="K31" s="243"/>
    </row>
    <row r="32" spans="5:22" ht="13.5" customHeight="1" x14ac:dyDescent="0.25">
      <c r="E32" s="84"/>
      <c r="F32" s="244">
        <v>40888</v>
      </c>
      <c r="G32" s="88">
        <v>0.22</v>
      </c>
      <c r="H32" s="88">
        <v>0.69</v>
      </c>
      <c r="I32" s="87"/>
      <c r="J32" s="87"/>
      <c r="K32" s="243"/>
    </row>
    <row r="33" spans="5:11" ht="13.5" customHeight="1" x14ac:dyDescent="0.25">
      <c r="E33" s="84"/>
      <c r="F33" s="244">
        <v>40932</v>
      </c>
      <c r="G33" s="88">
        <v>0.3</v>
      </c>
      <c r="H33" s="88">
        <v>0.61</v>
      </c>
      <c r="I33" s="87"/>
      <c r="J33" s="87"/>
      <c r="K33" s="243"/>
    </row>
    <row r="34" spans="5:11" ht="13.5" customHeight="1" x14ac:dyDescent="0.25">
      <c r="E34" s="84"/>
      <c r="F34" s="244">
        <v>40971</v>
      </c>
      <c r="G34" s="88">
        <v>0.33</v>
      </c>
      <c r="H34" s="88">
        <v>0.57999999999999996</v>
      </c>
      <c r="I34" s="87"/>
      <c r="J34" s="87"/>
      <c r="K34" s="243"/>
    </row>
    <row r="35" spans="5:11" ht="13.5" customHeight="1" x14ac:dyDescent="0.25">
      <c r="E35" s="84"/>
      <c r="F35" s="244">
        <v>41016</v>
      </c>
      <c r="G35" s="88">
        <v>0.33</v>
      </c>
      <c r="H35" s="88">
        <v>0.59</v>
      </c>
      <c r="I35" s="87"/>
      <c r="J35" s="87"/>
      <c r="K35" s="243"/>
    </row>
    <row r="36" spans="5:11" ht="13.5" customHeight="1" x14ac:dyDescent="0.25">
      <c r="E36" s="84"/>
      <c r="F36" s="244">
        <v>41049</v>
      </c>
      <c r="G36" s="88">
        <v>0.33</v>
      </c>
      <c r="H36" s="88">
        <v>0.57999999999999996</v>
      </c>
      <c r="I36" s="87"/>
      <c r="J36" s="87"/>
      <c r="K36" s="243"/>
    </row>
    <row r="37" spans="5:11" ht="13.5" customHeight="1" x14ac:dyDescent="0.25">
      <c r="E37" s="84"/>
      <c r="F37" s="244">
        <v>41084</v>
      </c>
      <c r="G37" s="88">
        <v>0.31</v>
      </c>
      <c r="H37" s="88">
        <v>0.61</v>
      </c>
      <c r="I37" s="87"/>
      <c r="J37" s="87"/>
      <c r="K37" s="243"/>
    </row>
    <row r="38" spans="5:11" ht="13.5" customHeight="1" x14ac:dyDescent="0.25">
      <c r="E38" s="84"/>
      <c r="F38" s="244">
        <v>41112</v>
      </c>
      <c r="G38" s="88">
        <v>0.32</v>
      </c>
      <c r="H38" s="88">
        <v>0.6</v>
      </c>
      <c r="I38" s="87"/>
      <c r="J38" s="87"/>
      <c r="K38" s="243"/>
    </row>
    <row r="39" spans="5:11" ht="13.5" customHeight="1" x14ac:dyDescent="0.25">
      <c r="E39" s="84"/>
      <c r="F39" s="244">
        <v>41141</v>
      </c>
      <c r="G39" s="88">
        <v>0.32</v>
      </c>
      <c r="H39" s="88">
        <v>0.61</v>
      </c>
      <c r="I39" s="87"/>
      <c r="J39" s="87"/>
      <c r="K39" s="243"/>
    </row>
    <row r="40" spans="5:11" ht="13.5" customHeight="1" x14ac:dyDescent="0.25">
      <c r="E40" s="84"/>
      <c r="F40" s="244">
        <v>41168</v>
      </c>
      <c r="G40" s="88">
        <v>0.39</v>
      </c>
      <c r="H40" s="88">
        <v>0.55000000000000004</v>
      </c>
      <c r="I40" s="87"/>
      <c r="J40" s="87"/>
      <c r="K40" s="243"/>
    </row>
    <row r="41" spans="5:11" ht="13.5" customHeight="1" x14ac:dyDescent="0.25">
      <c r="E41" s="84"/>
      <c r="F41" s="244">
        <v>41182</v>
      </c>
      <c r="G41" s="88">
        <v>0.4</v>
      </c>
      <c r="H41" s="88">
        <v>0.53</v>
      </c>
      <c r="I41" s="87"/>
      <c r="J41" s="87"/>
      <c r="K41" s="243"/>
    </row>
    <row r="42" spans="5:11" ht="13.5" customHeight="1" x14ac:dyDescent="0.25">
      <c r="E42" s="84"/>
      <c r="F42" s="244">
        <v>41202</v>
      </c>
      <c r="G42" s="88">
        <v>0.41</v>
      </c>
      <c r="H42" s="88">
        <v>0.53</v>
      </c>
      <c r="I42" s="87"/>
      <c r="J42" s="87"/>
      <c r="K42" s="243"/>
    </row>
    <row r="43" spans="5:11" ht="13.5" customHeight="1" x14ac:dyDescent="0.25">
      <c r="E43" s="84"/>
      <c r="F43" s="244">
        <v>41216</v>
      </c>
      <c r="G43" s="88">
        <v>0.42</v>
      </c>
      <c r="H43" s="88">
        <v>0.53</v>
      </c>
      <c r="I43" s="87"/>
      <c r="J43" s="87"/>
      <c r="K43" s="243"/>
    </row>
    <row r="44" spans="5:11" ht="13.5" customHeight="1" x14ac:dyDescent="0.25">
      <c r="E44" s="84"/>
      <c r="F44" s="244">
        <v>41252</v>
      </c>
      <c r="G44" s="88">
        <v>0.41</v>
      </c>
      <c r="H44" s="88">
        <v>0.53</v>
      </c>
      <c r="I44" s="87"/>
      <c r="J44" s="87"/>
      <c r="K44" s="243"/>
    </row>
    <row r="45" spans="5:11" ht="13.5" customHeight="1" x14ac:dyDescent="0.25">
      <c r="E45" s="84"/>
      <c r="F45" s="244">
        <v>41289</v>
      </c>
      <c r="G45" s="88">
        <v>0.35</v>
      </c>
      <c r="H45" s="88">
        <v>0.56999999999999995</v>
      </c>
      <c r="I45" s="87"/>
      <c r="J45" s="87"/>
      <c r="K45" s="243"/>
    </row>
    <row r="46" spans="5:11" ht="13.5" customHeight="1" x14ac:dyDescent="0.25">
      <c r="E46" s="84"/>
      <c r="F46" s="244">
        <v>41329</v>
      </c>
      <c r="G46" s="88">
        <v>0.32</v>
      </c>
      <c r="H46" s="88">
        <v>0.59</v>
      </c>
      <c r="I46" s="87"/>
      <c r="J46" s="87"/>
      <c r="K46" s="243"/>
    </row>
    <row r="47" spans="5:11" ht="13.5" customHeight="1" x14ac:dyDescent="0.25">
      <c r="E47" s="84"/>
      <c r="F47" s="244">
        <v>41372</v>
      </c>
      <c r="G47" s="88">
        <v>0.31</v>
      </c>
      <c r="H47" s="88">
        <v>0.61</v>
      </c>
      <c r="I47" s="87"/>
      <c r="J47" s="87"/>
      <c r="K47" s="243"/>
    </row>
    <row r="48" spans="5:11" ht="13.5" customHeight="1" x14ac:dyDescent="0.25">
      <c r="E48" s="84"/>
      <c r="F48" s="244">
        <v>41427</v>
      </c>
      <c r="G48" s="88">
        <v>0.32</v>
      </c>
      <c r="H48" s="88">
        <v>0.59</v>
      </c>
      <c r="I48" s="87"/>
      <c r="J48" s="87"/>
      <c r="K48" s="243"/>
    </row>
    <row r="49" spans="5:11" ht="13.5" customHeight="1" x14ac:dyDescent="0.25">
      <c r="E49" s="84"/>
      <c r="F49" s="244">
        <v>41476</v>
      </c>
      <c r="G49" s="88">
        <v>0.28999999999999998</v>
      </c>
      <c r="H49" s="88">
        <v>0.61</v>
      </c>
      <c r="I49" s="87"/>
      <c r="J49" s="87"/>
      <c r="K49" s="243"/>
    </row>
    <row r="50" spans="5:11" ht="13.5" customHeight="1" x14ac:dyDescent="0.25">
      <c r="E50" s="84"/>
      <c r="F50" s="244">
        <v>41525</v>
      </c>
      <c r="G50" s="88">
        <v>0.3</v>
      </c>
      <c r="H50" s="88">
        <v>0.62</v>
      </c>
      <c r="I50" s="87"/>
      <c r="J50" s="87"/>
      <c r="K50" s="243"/>
    </row>
    <row r="51" spans="5:11" ht="13.5" customHeight="1" x14ac:dyDescent="0.25">
      <c r="E51" s="84"/>
      <c r="F51" s="244">
        <v>41556</v>
      </c>
      <c r="G51" s="88">
        <v>0.14000000000000001</v>
      </c>
      <c r="H51" s="88">
        <v>0.78</v>
      </c>
      <c r="I51" s="87"/>
      <c r="J51" s="87"/>
      <c r="K51" s="243"/>
    </row>
    <row r="52" spans="5:11" ht="13.5" customHeight="1" x14ac:dyDescent="0.25">
      <c r="E52" s="84"/>
      <c r="F52" s="244">
        <v>41575</v>
      </c>
      <c r="G52" s="88">
        <v>0.22</v>
      </c>
      <c r="H52" s="88">
        <v>0.7</v>
      </c>
      <c r="I52" s="87"/>
      <c r="J52" s="87"/>
      <c r="K52" s="243"/>
    </row>
    <row r="53" spans="5:11" ht="13.5" customHeight="1" x14ac:dyDescent="0.25">
      <c r="E53" s="84"/>
      <c r="F53" s="244">
        <v>41616</v>
      </c>
      <c r="G53" s="88">
        <v>0.28999999999999998</v>
      </c>
      <c r="H53" s="88">
        <v>0.64</v>
      </c>
      <c r="I53" s="87"/>
      <c r="J53" s="87"/>
      <c r="K53" s="243"/>
    </row>
    <row r="54" spans="5:11" ht="13.5" customHeight="1" x14ac:dyDescent="0.25">
      <c r="E54" s="84"/>
      <c r="F54" s="244">
        <v>41664</v>
      </c>
      <c r="G54" s="88">
        <v>0.28000000000000003</v>
      </c>
      <c r="H54" s="88">
        <v>0.63</v>
      </c>
      <c r="I54" s="87"/>
      <c r="J54" s="87"/>
      <c r="K54" s="243"/>
    </row>
    <row r="55" spans="5:11" ht="13.5" customHeight="1" x14ac:dyDescent="0.25">
      <c r="E55" s="84"/>
      <c r="F55" s="244">
        <v>41707</v>
      </c>
      <c r="G55" s="88">
        <v>0.26</v>
      </c>
      <c r="H55" s="88">
        <v>0.65</v>
      </c>
      <c r="I55" s="87"/>
      <c r="J55" s="87"/>
      <c r="K55" s="243"/>
    </row>
    <row r="56" spans="5:11" ht="13.5" customHeight="1" x14ac:dyDescent="0.25">
      <c r="E56" s="84"/>
      <c r="F56" s="244">
        <v>41756</v>
      </c>
      <c r="G56" s="88">
        <v>0.27</v>
      </c>
      <c r="H56" s="88">
        <v>0.63</v>
      </c>
      <c r="I56" s="87"/>
      <c r="J56" s="87"/>
      <c r="K56" s="243"/>
    </row>
    <row r="57" spans="5:11" ht="13.5" customHeight="1" x14ac:dyDescent="0.25">
      <c r="E57" s="84"/>
      <c r="F57" s="244">
        <v>41805</v>
      </c>
      <c r="G57" s="88">
        <v>0.25</v>
      </c>
      <c r="H57" s="88">
        <v>0.63</v>
      </c>
      <c r="I57" s="87"/>
      <c r="J57" s="87"/>
      <c r="K57" s="243"/>
    </row>
    <row r="58" spans="5:11" ht="13.5" customHeight="1" x14ac:dyDescent="0.25">
      <c r="E58" s="84"/>
      <c r="F58" s="244">
        <v>41854</v>
      </c>
      <c r="G58" s="88">
        <v>0.22</v>
      </c>
      <c r="H58" s="88">
        <v>0.71</v>
      </c>
      <c r="I58" s="87"/>
      <c r="J58" s="87"/>
      <c r="K58" s="243"/>
    </row>
    <row r="59" spans="5:11" ht="13.5" customHeight="1" x14ac:dyDescent="0.25">
      <c r="E59" s="84"/>
      <c r="F59" s="244">
        <v>41889</v>
      </c>
      <c r="G59" s="88">
        <v>0.23</v>
      </c>
      <c r="H59" s="88">
        <v>0.67</v>
      </c>
      <c r="I59" s="87"/>
      <c r="J59" s="87"/>
      <c r="K59" s="243"/>
    </row>
    <row r="60" spans="5:11" ht="13.5" customHeight="1" x14ac:dyDescent="0.25">
      <c r="E60" s="84"/>
      <c r="F60" s="244">
        <v>41924</v>
      </c>
      <c r="G60" s="88">
        <v>0.25</v>
      </c>
      <c r="H60" s="88">
        <v>0.65</v>
      </c>
      <c r="I60" s="87"/>
      <c r="J60" s="87"/>
      <c r="K60" s="243"/>
    </row>
    <row r="61" spans="5:11" ht="13.5" customHeight="1" x14ac:dyDescent="0.25">
      <c r="E61" s="84"/>
      <c r="F61" s="244">
        <v>41944</v>
      </c>
      <c r="G61" s="88">
        <v>0.27</v>
      </c>
      <c r="H61" s="88">
        <v>0.63</v>
      </c>
      <c r="I61" s="87"/>
      <c r="J61" s="87"/>
      <c r="K61" s="243"/>
    </row>
    <row r="62" spans="5:11" ht="13.5" customHeight="1" x14ac:dyDescent="0.25">
      <c r="E62" s="84"/>
      <c r="F62" s="244">
        <v>41960</v>
      </c>
      <c r="G62" s="88">
        <v>0.25</v>
      </c>
      <c r="H62" s="88">
        <v>0.65</v>
      </c>
      <c r="I62" s="87"/>
      <c r="J62" s="87"/>
      <c r="K62" s="243"/>
    </row>
    <row r="63" spans="5:11" ht="13.5" customHeight="1" x14ac:dyDescent="0.25">
      <c r="E63" s="84"/>
      <c r="F63" s="244">
        <v>41987</v>
      </c>
      <c r="G63" s="88">
        <v>0.27</v>
      </c>
      <c r="H63" s="88">
        <v>0.64</v>
      </c>
      <c r="I63" s="87"/>
      <c r="J63" s="87"/>
      <c r="K63" s="243"/>
    </row>
    <row r="64" spans="5:11" ht="13.5" customHeight="1" x14ac:dyDescent="0.25">
      <c r="E64" s="84"/>
      <c r="F64" s="244">
        <v>42021</v>
      </c>
      <c r="G64" s="88">
        <v>0.31</v>
      </c>
      <c r="H64" s="88">
        <v>0.59</v>
      </c>
      <c r="I64" s="87"/>
      <c r="J64" s="87"/>
      <c r="K64" s="243"/>
    </row>
    <row r="65" spans="5:11" ht="13.5" customHeight="1" x14ac:dyDescent="0.25">
      <c r="E65" s="84"/>
      <c r="F65" s="244">
        <v>42068</v>
      </c>
      <c r="G65" s="88">
        <v>0.32</v>
      </c>
      <c r="H65" s="88">
        <v>0.6</v>
      </c>
      <c r="I65" s="87"/>
      <c r="J65" s="87"/>
      <c r="K65" s="243"/>
    </row>
    <row r="66" spans="5:11" ht="13.5" customHeight="1" x14ac:dyDescent="0.25">
      <c r="E66" s="84"/>
      <c r="F66" s="244">
        <v>42124</v>
      </c>
      <c r="G66" s="88">
        <v>0.28000000000000003</v>
      </c>
      <c r="H66" s="88">
        <v>0.62</v>
      </c>
      <c r="I66" s="87"/>
      <c r="J66" s="87"/>
      <c r="K66" s="243"/>
    </row>
    <row r="67" spans="5:11" ht="13.5" customHeight="1" x14ac:dyDescent="0.25">
      <c r="E67" s="84"/>
      <c r="F67" s="244">
        <v>42173</v>
      </c>
      <c r="G67" s="88">
        <v>0.31</v>
      </c>
      <c r="H67" s="88">
        <v>0.61</v>
      </c>
      <c r="I67" s="87"/>
      <c r="J67" s="87"/>
      <c r="K67" s="243"/>
    </row>
    <row r="68" spans="5:11" ht="13.5" customHeight="1" x14ac:dyDescent="0.25">
      <c r="E68" s="84"/>
      <c r="F68" s="244">
        <v>42215</v>
      </c>
      <c r="G68" s="88">
        <v>0.28000000000000003</v>
      </c>
      <c r="H68" s="88">
        <v>0.65</v>
      </c>
      <c r="I68" s="87"/>
      <c r="J68" s="87"/>
      <c r="K68" s="243"/>
    </row>
    <row r="69" spans="5:11" ht="13.5" customHeight="1" x14ac:dyDescent="0.25">
      <c r="E69" s="84"/>
      <c r="F69" s="244">
        <v>42271</v>
      </c>
      <c r="G69" s="88">
        <v>0.3</v>
      </c>
      <c r="H69" s="88">
        <v>0.62</v>
      </c>
      <c r="I69" s="87"/>
      <c r="J69" s="87"/>
      <c r="K69" s="243"/>
    </row>
    <row r="70" spans="5:11" ht="13.5" customHeight="1" x14ac:dyDescent="0.25">
      <c r="E70" s="84"/>
      <c r="F70" s="244">
        <v>42295</v>
      </c>
      <c r="G70" s="88">
        <v>0.25</v>
      </c>
      <c r="H70" s="88">
        <v>0.64</v>
      </c>
      <c r="I70" s="87"/>
      <c r="J70" s="87"/>
      <c r="K70" s="243"/>
    </row>
    <row r="71" spans="5:11" ht="13.5" customHeight="1" x14ac:dyDescent="0.25">
      <c r="E71" s="84"/>
      <c r="F71" s="244">
        <v>42306</v>
      </c>
      <c r="G71" s="88">
        <v>0.27</v>
      </c>
      <c r="H71" s="88">
        <v>0.64</v>
      </c>
      <c r="I71" s="87"/>
      <c r="J71" s="87"/>
      <c r="K71" s="243"/>
    </row>
    <row r="72" spans="5:11" ht="13.5" customHeight="1" x14ac:dyDescent="0.25">
      <c r="E72" s="84"/>
      <c r="F72" s="244">
        <v>42347</v>
      </c>
      <c r="G72" s="88">
        <v>0.2</v>
      </c>
      <c r="H72" s="88">
        <v>0.7</v>
      </c>
      <c r="I72" s="87"/>
      <c r="J72" s="87"/>
      <c r="K72" s="243"/>
    </row>
    <row r="73" spans="5:11" ht="13.5" customHeight="1" x14ac:dyDescent="0.25">
      <c r="E73" s="84"/>
      <c r="F73" s="244">
        <v>42382</v>
      </c>
      <c r="G73" s="88">
        <v>0.28999999999999998</v>
      </c>
      <c r="H73" s="88">
        <v>0.63</v>
      </c>
      <c r="I73" s="87"/>
      <c r="J73" s="87"/>
      <c r="K73" s="243"/>
    </row>
    <row r="74" spans="5:11" ht="13.5" customHeight="1" x14ac:dyDescent="0.25">
      <c r="E74" s="84"/>
      <c r="F74" s="244">
        <v>42474</v>
      </c>
      <c r="G74" s="88">
        <v>0.24</v>
      </c>
      <c r="H74" s="88">
        <v>0.7</v>
      </c>
      <c r="I74" s="87"/>
      <c r="J74" s="87"/>
      <c r="K74" s="243"/>
    </row>
    <row r="75" spans="5:11" ht="13.5" customHeight="1" x14ac:dyDescent="0.25">
      <c r="E75" s="84"/>
      <c r="F75" s="244">
        <v>42544</v>
      </c>
      <c r="G75" s="88">
        <v>0.21</v>
      </c>
      <c r="H75" s="88">
        <v>0.71</v>
      </c>
      <c r="I75" s="87"/>
      <c r="J75" s="87"/>
      <c r="K75" s="243"/>
    </row>
    <row r="76" spans="5:11" ht="13.5" customHeight="1" x14ac:dyDescent="0.25">
      <c r="E76" s="84"/>
      <c r="F76" s="244">
        <v>42564</v>
      </c>
      <c r="G76" s="88">
        <v>0.18</v>
      </c>
      <c r="H76" s="88">
        <v>0.73</v>
      </c>
      <c r="I76" s="87"/>
      <c r="J76" s="87"/>
      <c r="K76" s="243"/>
    </row>
    <row r="77" spans="5:11" ht="13.5" customHeight="1" x14ac:dyDescent="0.25">
      <c r="E77" s="84"/>
      <c r="F77" s="244">
        <v>42585</v>
      </c>
      <c r="G77" s="88">
        <v>0.32</v>
      </c>
      <c r="H77" s="88">
        <v>0.62</v>
      </c>
      <c r="I77" s="87"/>
      <c r="J77" s="87"/>
      <c r="K77" s="243"/>
    </row>
    <row r="78" spans="5:11" ht="13.5" customHeight="1" x14ac:dyDescent="0.25">
      <c r="E78" s="84"/>
      <c r="F78" s="244">
        <v>42632</v>
      </c>
      <c r="G78" s="88">
        <v>0.3</v>
      </c>
      <c r="H78" s="88">
        <v>0.62</v>
      </c>
      <c r="I78" s="87"/>
      <c r="J78" s="87"/>
      <c r="K78" s="243"/>
    </row>
    <row r="79" spans="5:11" ht="13.5" customHeight="1" x14ac:dyDescent="0.25">
      <c r="E79" s="84"/>
      <c r="F79" s="244">
        <v>42656</v>
      </c>
      <c r="G79" s="88">
        <v>0.28999999999999998</v>
      </c>
      <c r="H79" s="88">
        <v>0.65</v>
      </c>
      <c r="I79" s="87"/>
      <c r="J79" s="87"/>
      <c r="K79" s="243"/>
    </row>
    <row r="80" spans="5:11" ht="13.5" customHeight="1" x14ac:dyDescent="0.25">
      <c r="E80" s="84"/>
      <c r="F80" s="244">
        <v>42719</v>
      </c>
      <c r="G80" s="88">
        <v>0.33</v>
      </c>
      <c r="H80" s="88">
        <v>0.54</v>
      </c>
      <c r="I80" s="87"/>
      <c r="J80" s="87"/>
      <c r="K80" s="243"/>
    </row>
    <row r="81" spans="5:11" ht="13.5" customHeight="1" x14ac:dyDescent="0.25">
      <c r="E81" s="84"/>
      <c r="F81" s="244">
        <v>42750</v>
      </c>
      <c r="G81" s="88">
        <v>0.37</v>
      </c>
      <c r="H81" s="88">
        <v>0.52</v>
      </c>
      <c r="I81" s="87"/>
      <c r="J81" s="87"/>
      <c r="K81" s="243"/>
    </row>
    <row r="82" spans="5:11" ht="13.5" customHeight="1" x14ac:dyDescent="0.25">
      <c r="E82" s="84"/>
      <c r="F82" s="244">
        <v>42788</v>
      </c>
      <c r="G82" s="88">
        <v>0.4</v>
      </c>
      <c r="H82" s="88">
        <v>0.51</v>
      </c>
      <c r="I82" s="87"/>
      <c r="J82" s="87"/>
      <c r="K82" s="243"/>
    </row>
    <row r="83" spans="5:11" ht="13.5" customHeight="1" x14ac:dyDescent="0.25">
      <c r="E83" s="84"/>
      <c r="F83" s="244">
        <v>42845</v>
      </c>
      <c r="G83" s="88">
        <v>0.34</v>
      </c>
      <c r="H83" s="88">
        <v>0.59</v>
      </c>
      <c r="I83" s="87"/>
      <c r="J83" s="87"/>
    </row>
    <row r="84" spans="5:11" ht="13.5" customHeight="1" x14ac:dyDescent="0.25">
      <c r="F84" s="245">
        <v>42871</v>
      </c>
      <c r="G84" s="199">
        <v>0.28000000000000003</v>
      </c>
      <c r="H84" s="200">
        <v>0.56999999999999995</v>
      </c>
    </row>
    <row r="85" spans="5:11" ht="13.5" customHeight="1" x14ac:dyDescent="0.25">
      <c r="F85" s="246">
        <v>42899</v>
      </c>
      <c r="G85" s="237">
        <v>0.28000000000000003</v>
      </c>
      <c r="H85" s="237">
        <v>0.56999999999999995</v>
      </c>
    </row>
    <row r="86" spans="5:11" ht="13.5" customHeight="1" thickBot="1" x14ac:dyDescent="0.3">
      <c r="F86" s="247">
        <v>42906</v>
      </c>
      <c r="G86" s="199">
        <v>0.24</v>
      </c>
      <c r="H86" s="200">
        <v>0.63</v>
      </c>
    </row>
    <row r="87" spans="5:11" ht="13.5" customHeight="1" x14ac:dyDescent="0.25">
      <c r="F87" s="245">
        <v>42934</v>
      </c>
      <c r="G87" s="199">
        <v>0.26</v>
      </c>
      <c r="H87" s="200">
        <v>0.59</v>
      </c>
    </row>
    <row r="88" spans="5:11" ht="13.5" customHeight="1" x14ac:dyDescent="0.25">
      <c r="F88" s="245">
        <v>42962</v>
      </c>
      <c r="G88" s="199">
        <v>0.24</v>
      </c>
      <c r="H88" s="200">
        <v>0.6</v>
      </c>
    </row>
    <row r="89" spans="5:11" ht="13.5" customHeight="1" x14ac:dyDescent="0.25">
      <c r="F89" s="246">
        <v>42997</v>
      </c>
      <c r="G89" s="237">
        <v>0.26</v>
      </c>
      <c r="H89" s="237">
        <v>0.6</v>
      </c>
    </row>
    <row r="90" spans="5:11" ht="13.5" customHeight="1" x14ac:dyDescent="0.25">
      <c r="F90" s="248">
        <v>43025</v>
      </c>
      <c r="G90" s="237">
        <v>0.26</v>
      </c>
      <c r="H90" s="237">
        <v>0.63</v>
      </c>
    </row>
    <row r="91" spans="5:11" ht="13.5" customHeight="1" x14ac:dyDescent="0.25">
      <c r="F91" s="246">
        <v>43046</v>
      </c>
      <c r="G91" s="237">
        <v>0.24</v>
      </c>
      <c r="H91" s="237">
        <v>0.63</v>
      </c>
    </row>
    <row r="92" spans="5:11" ht="13.5" customHeight="1" x14ac:dyDescent="0.25"/>
    <row r="93" spans="5:11" ht="13.5" customHeight="1" x14ac:dyDescent="0.25">
      <c r="G93" s="26"/>
      <c r="H93" s="26"/>
    </row>
    <row r="94" spans="5:11" ht="13.5" customHeight="1" x14ac:dyDescent="0.25">
      <c r="G94" s="26"/>
      <c r="H94" s="26"/>
    </row>
    <row r="95" spans="5:11" ht="13.5" customHeight="1" x14ac:dyDescent="0.25">
      <c r="G95" s="26"/>
      <c r="H95" s="26"/>
    </row>
    <row r="96" spans="5:11" ht="13.5" customHeight="1" x14ac:dyDescent="0.25">
      <c r="G96" s="26"/>
      <c r="H96" s="26"/>
    </row>
    <row r="97" spans="7:8" ht="13.5" customHeight="1" x14ac:dyDescent="0.25">
      <c r="G97" s="26"/>
      <c r="H97" s="26"/>
    </row>
    <row r="98" spans="7:8" ht="13.5" customHeight="1" x14ac:dyDescent="0.25">
      <c r="G98" s="26"/>
      <c r="H98" s="26"/>
    </row>
    <row r="99" spans="7:8" ht="13.5" customHeight="1" x14ac:dyDescent="0.25">
      <c r="G99" s="26"/>
      <c r="H99" s="26"/>
    </row>
    <row r="100" spans="7:8" ht="13.5" customHeight="1" x14ac:dyDescent="0.25">
      <c r="G100" s="26"/>
      <c r="H100" s="26"/>
    </row>
    <row r="101" spans="7:8" ht="13.5" customHeight="1" x14ac:dyDescent="0.25">
      <c r="G101" s="26"/>
      <c r="H101" s="26"/>
    </row>
    <row r="102" spans="7:8" ht="13.5" customHeight="1" x14ac:dyDescent="0.25">
      <c r="G102" s="26"/>
      <c r="H102" s="26"/>
    </row>
    <row r="103" spans="7:8" ht="13.5" customHeight="1" x14ac:dyDescent="0.25">
      <c r="G103" s="26"/>
      <c r="H103" s="26"/>
    </row>
    <row r="104" spans="7:8" ht="13.5" customHeight="1" x14ac:dyDescent="0.25">
      <c r="G104" s="26"/>
      <c r="H104" s="26"/>
    </row>
    <row r="105" spans="7:8" ht="13.5" customHeight="1" x14ac:dyDescent="0.25">
      <c r="G105" s="26"/>
      <c r="H105" s="26"/>
    </row>
    <row r="106" spans="7:8" ht="13.5" customHeight="1" x14ac:dyDescent="0.25">
      <c r="G106" s="26"/>
      <c r="H106" s="26"/>
    </row>
    <row r="107" spans="7:8" ht="13.5" customHeight="1" x14ac:dyDescent="0.25">
      <c r="G107" s="26"/>
      <c r="H107" s="26"/>
    </row>
    <row r="108" spans="7:8" ht="13.5" customHeight="1" x14ac:dyDescent="0.25">
      <c r="G108" s="26"/>
      <c r="H108" s="26"/>
    </row>
    <row r="109" spans="7:8" ht="13.5" customHeight="1" x14ac:dyDescent="0.25">
      <c r="G109" s="26"/>
      <c r="H109" s="26"/>
    </row>
    <row r="110" spans="7:8" ht="13.5" customHeight="1" x14ac:dyDescent="0.25">
      <c r="G110" s="26"/>
      <c r="H110" s="26"/>
    </row>
    <row r="111" spans="7:8" ht="13.5" customHeight="1" x14ac:dyDescent="0.25">
      <c r="G111" s="26"/>
      <c r="H111" s="26"/>
    </row>
    <row r="112" spans="7:8" ht="13.5" customHeight="1" x14ac:dyDescent="0.25">
      <c r="G112" s="26"/>
      <c r="H112" s="26"/>
    </row>
    <row r="113" spans="7:8" ht="13.5" customHeight="1" x14ac:dyDescent="0.25">
      <c r="G113" s="26"/>
      <c r="H113" s="26"/>
    </row>
    <row r="114" spans="7:8" ht="13.5" customHeight="1" x14ac:dyDescent="0.25">
      <c r="G114" s="26"/>
      <c r="H114" s="26"/>
    </row>
    <row r="115" spans="7:8" ht="13.5" customHeight="1" x14ac:dyDescent="0.25">
      <c r="G115" s="26"/>
      <c r="H115" s="26"/>
    </row>
    <row r="116" spans="7:8" ht="13.5" customHeight="1" x14ac:dyDescent="0.25">
      <c r="G116" s="26"/>
      <c r="H116" s="26"/>
    </row>
    <row r="117" spans="7:8" ht="13.5" customHeight="1" x14ac:dyDescent="0.25">
      <c r="G117" s="26"/>
      <c r="H117" s="26"/>
    </row>
    <row r="118" spans="7:8" ht="13.5" customHeight="1" x14ac:dyDescent="0.25">
      <c r="G118" s="26"/>
      <c r="H118" s="26"/>
    </row>
    <row r="119" spans="7:8" ht="13.5" customHeight="1" x14ac:dyDescent="0.25">
      <c r="G119" s="26"/>
      <c r="H119" s="26"/>
    </row>
    <row r="120" spans="7:8" ht="13.5" customHeight="1" x14ac:dyDescent="0.25">
      <c r="G120" s="26"/>
      <c r="H120" s="26"/>
    </row>
    <row r="121" spans="7:8" ht="13.5" customHeight="1" x14ac:dyDescent="0.25">
      <c r="G121" s="26"/>
      <c r="H121" s="26"/>
    </row>
    <row r="122" spans="7:8" ht="13.5" customHeight="1" x14ac:dyDescent="0.25">
      <c r="G122" s="26"/>
      <c r="H122" s="26"/>
    </row>
    <row r="123" spans="7:8" ht="13.5" customHeight="1" x14ac:dyDescent="0.25">
      <c r="G123" s="26"/>
      <c r="H123" s="26"/>
    </row>
    <row r="124" spans="7:8" ht="13.5" customHeight="1" x14ac:dyDescent="0.25">
      <c r="G124" s="26"/>
      <c r="H124" s="26"/>
    </row>
    <row r="125" spans="7:8" ht="13.5" customHeight="1" x14ac:dyDescent="0.25">
      <c r="G125" s="26"/>
      <c r="H125" s="26"/>
    </row>
    <row r="126" spans="7:8" ht="13.5" customHeight="1" x14ac:dyDescent="0.25">
      <c r="G126" s="26"/>
      <c r="H126" s="26"/>
    </row>
    <row r="127" spans="7:8" ht="13.5" customHeight="1" x14ac:dyDescent="0.25">
      <c r="G127" s="26"/>
      <c r="H127" s="26"/>
    </row>
    <row r="128" spans="7:8" ht="13.5" customHeight="1" x14ac:dyDescent="0.25">
      <c r="G128" s="26"/>
      <c r="H128" s="26"/>
    </row>
    <row r="129" spans="7:8" ht="13.5" customHeight="1" x14ac:dyDescent="0.25">
      <c r="G129" s="26"/>
      <c r="H129" s="26"/>
    </row>
    <row r="130" spans="7:8" ht="13.5" customHeight="1" x14ac:dyDescent="0.25">
      <c r="G130" s="26"/>
      <c r="H130" s="26"/>
    </row>
    <row r="131" spans="7:8" ht="13.5" customHeight="1" x14ac:dyDescent="0.25">
      <c r="G131" s="26"/>
      <c r="H131" s="26"/>
    </row>
    <row r="132" spans="7:8" ht="13.5" customHeight="1" x14ac:dyDescent="0.25">
      <c r="G132" s="26"/>
      <c r="H132" s="26"/>
    </row>
    <row r="133" spans="7:8" ht="13.5" customHeight="1" x14ac:dyDescent="0.25">
      <c r="G133" s="26"/>
      <c r="H133" s="26"/>
    </row>
    <row r="134" spans="7:8" ht="13.5" customHeight="1" x14ac:dyDescent="0.25">
      <c r="G134" s="26"/>
      <c r="H134" s="26"/>
    </row>
    <row r="135" spans="7:8" ht="13.5" customHeight="1" x14ac:dyDescent="0.25">
      <c r="G135" s="26"/>
      <c r="H135" s="26"/>
    </row>
    <row r="136" spans="7:8" ht="13.5" customHeight="1" x14ac:dyDescent="0.25">
      <c r="G136" s="26"/>
      <c r="H136" s="26"/>
    </row>
    <row r="137" spans="7:8" ht="13.5" customHeight="1" x14ac:dyDescent="0.25">
      <c r="G137" s="26"/>
      <c r="H137" s="26"/>
    </row>
    <row r="138" spans="7:8" ht="13.5" customHeight="1" x14ac:dyDescent="0.25">
      <c r="G138" s="26"/>
      <c r="H138" s="26"/>
    </row>
    <row r="139" spans="7:8" ht="13.5" customHeight="1" x14ac:dyDescent="0.25">
      <c r="G139" s="26"/>
      <c r="H139" s="26"/>
    </row>
    <row r="140" spans="7:8" ht="13.5" customHeight="1" x14ac:dyDescent="0.25">
      <c r="G140" s="26"/>
      <c r="H140" s="26"/>
    </row>
    <row r="141" spans="7:8" ht="13.5" customHeight="1" x14ac:dyDescent="0.25">
      <c r="G141" s="26"/>
      <c r="H141" s="26"/>
    </row>
    <row r="142" spans="7:8" ht="13.5" customHeight="1" x14ac:dyDescent="0.25">
      <c r="G142" s="26"/>
      <c r="H142" s="26"/>
    </row>
    <row r="143" spans="7:8" ht="13.5" customHeight="1" x14ac:dyDescent="0.25">
      <c r="G143" s="26"/>
      <c r="H143" s="26"/>
    </row>
    <row r="144" spans="7:8" ht="13.5" customHeight="1" x14ac:dyDescent="0.25">
      <c r="G144" s="26"/>
      <c r="H144" s="26"/>
    </row>
    <row r="145" spans="7:8" ht="13.5" customHeight="1" x14ac:dyDescent="0.25">
      <c r="G145" s="26"/>
      <c r="H145" s="26"/>
    </row>
    <row r="146" spans="7:8" ht="13.5" customHeight="1" x14ac:dyDescent="0.25">
      <c r="G146" s="26"/>
      <c r="H146" s="26"/>
    </row>
    <row r="147" spans="7:8" ht="13.5" customHeight="1" x14ac:dyDescent="0.25">
      <c r="G147" s="26"/>
      <c r="H147" s="26"/>
    </row>
    <row r="148" spans="7:8" ht="13.5" customHeight="1" x14ac:dyDescent="0.25">
      <c r="G148" s="26"/>
      <c r="H148" s="26"/>
    </row>
    <row r="149" spans="7:8" ht="13.5" customHeight="1" x14ac:dyDescent="0.25">
      <c r="G149" s="26"/>
      <c r="H149" s="26"/>
    </row>
    <row r="150" spans="7:8" ht="13.5" customHeight="1" x14ac:dyDescent="0.25">
      <c r="G150" s="26"/>
      <c r="H150" s="26"/>
    </row>
    <row r="151" spans="7:8" ht="13.5" customHeight="1" x14ac:dyDescent="0.25">
      <c r="G151" s="26"/>
      <c r="H151" s="26"/>
    </row>
    <row r="152" spans="7:8" ht="13.5" customHeight="1" x14ac:dyDescent="0.25">
      <c r="G152" s="26"/>
      <c r="H152" s="26"/>
    </row>
    <row r="153" spans="7:8" ht="13.5" customHeight="1" x14ac:dyDescent="0.25">
      <c r="G153" s="26"/>
      <c r="H153" s="26"/>
    </row>
    <row r="154" spans="7:8" ht="13.5" customHeight="1" x14ac:dyDescent="0.25">
      <c r="G154" s="26"/>
      <c r="H154" s="26"/>
    </row>
    <row r="155" spans="7:8" ht="13.5" customHeight="1" x14ac:dyDescent="0.25">
      <c r="G155" s="26"/>
      <c r="H155" s="26"/>
    </row>
    <row r="156" spans="7:8" ht="13.5" customHeight="1" x14ac:dyDescent="0.25">
      <c r="G156" s="26"/>
      <c r="H156" s="26"/>
    </row>
    <row r="157" spans="7:8" ht="13.5" customHeight="1" x14ac:dyDescent="0.25">
      <c r="G157" s="26"/>
      <c r="H157" s="26"/>
    </row>
    <row r="158" spans="7:8" ht="13.5" customHeight="1" x14ac:dyDescent="0.25">
      <c r="G158" s="26"/>
      <c r="H158" s="26"/>
    </row>
    <row r="159" spans="7:8" ht="13.5" customHeight="1" x14ac:dyDescent="0.25">
      <c r="G159" s="26"/>
      <c r="H159" s="26"/>
    </row>
    <row r="160" spans="7:8" ht="13.5" customHeight="1" x14ac:dyDescent="0.25">
      <c r="G160" s="26"/>
      <c r="H160" s="26"/>
    </row>
    <row r="161" spans="7:8" ht="13.5" customHeight="1" x14ac:dyDescent="0.25">
      <c r="G161" s="26"/>
      <c r="H161" s="26"/>
    </row>
    <row r="162" spans="7:8" ht="13.5" customHeight="1" x14ac:dyDescent="0.25">
      <c r="G162" s="26"/>
      <c r="H162" s="26"/>
    </row>
    <row r="163" spans="7:8" ht="13.5" customHeight="1" x14ac:dyDescent="0.25">
      <c r="G163" s="26"/>
      <c r="H163" s="26"/>
    </row>
    <row r="164" spans="7:8" ht="13.5" customHeight="1" x14ac:dyDescent="0.25">
      <c r="G164" s="26"/>
      <c r="H164" s="26"/>
    </row>
    <row r="165" spans="7:8" ht="13.5" customHeight="1" x14ac:dyDescent="0.25">
      <c r="G165" s="26"/>
      <c r="H165" s="26"/>
    </row>
    <row r="166" spans="7:8" ht="13.5" customHeight="1" x14ac:dyDescent="0.25">
      <c r="G166" s="26"/>
      <c r="H166" s="26"/>
    </row>
    <row r="167" spans="7:8" ht="13.5" customHeight="1" x14ac:dyDescent="0.25">
      <c r="G167" s="26"/>
      <c r="H167" s="26"/>
    </row>
    <row r="168" spans="7:8" ht="13.5" customHeight="1" x14ac:dyDescent="0.25">
      <c r="G168" s="26"/>
      <c r="H168" s="26"/>
    </row>
    <row r="169" spans="7:8" ht="13.5" customHeight="1" x14ac:dyDescent="0.25">
      <c r="G169" s="26"/>
      <c r="H169" s="26"/>
    </row>
    <row r="170" spans="7:8" ht="13.5" customHeight="1" x14ac:dyDescent="0.25">
      <c r="G170" s="26"/>
      <c r="H170" s="26"/>
    </row>
    <row r="171" spans="7:8" ht="13.5" customHeight="1" x14ac:dyDescent="0.25">
      <c r="G171" s="26"/>
      <c r="H171" s="26"/>
    </row>
    <row r="172" spans="7:8" ht="13.5" customHeight="1" x14ac:dyDescent="0.25">
      <c r="G172" s="26"/>
      <c r="H172" s="26"/>
    </row>
    <row r="173" spans="7:8" ht="13.5" customHeight="1" x14ac:dyDescent="0.25">
      <c r="G173" s="26"/>
      <c r="H173" s="26"/>
    </row>
    <row r="174" spans="7:8" ht="13.5" customHeight="1" x14ac:dyDescent="0.25">
      <c r="G174" s="26"/>
      <c r="H174" s="26"/>
    </row>
    <row r="175" spans="7:8" ht="13.5" customHeight="1" x14ac:dyDescent="0.25">
      <c r="G175" s="26"/>
      <c r="H175" s="26"/>
    </row>
    <row r="176" spans="7:8" ht="13.5" customHeight="1" x14ac:dyDescent="0.25">
      <c r="G176" s="26"/>
      <c r="H176" s="26"/>
    </row>
    <row r="177" spans="7:8" ht="13.5" customHeight="1" x14ac:dyDescent="0.25">
      <c r="G177" s="26"/>
      <c r="H177" s="26"/>
    </row>
    <row r="178" spans="7:8" ht="13.5" customHeight="1" x14ac:dyDescent="0.25">
      <c r="G178" s="26"/>
      <c r="H178" s="26"/>
    </row>
    <row r="179" spans="7:8" ht="13.5" customHeight="1" x14ac:dyDescent="0.25">
      <c r="G179" s="26"/>
      <c r="H179" s="26"/>
    </row>
    <row r="180" spans="7:8" ht="13.5" customHeight="1" x14ac:dyDescent="0.25">
      <c r="G180" s="26"/>
      <c r="H180" s="26"/>
    </row>
    <row r="181" spans="7:8" ht="13.5" customHeight="1" x14ac:dyDescent="0.25">
      <c r="G181" s="26"/>
      <c r="H181" s="26"/>
    </row>
    <row r="182" spans="7:8" ht="13.5" customHeight="1" x14ac:dyDescent="0.25">
      <c r="G182" s="26"/>
      <c r="H182" s="26"/>
    </row>
    <row r="183" spans="7:8" ht="13.5" customHeight="1" x14ac:dyDescent="0.25">
      <c r="G183" s="26"/>
      <c r="H183" s="26"/>
    </row>
    <row r="184" spans="7:8" ht="13.5" customHeight="1" x14ac:dyDescent="0.25">
      <c r="G184" s="26"/>
      <c r="H184" s="26"/>
    </row>
    <row r="185" spans="7:8" ht="13.5" customHeight="1" x14ac:dyDescent="0.25">
      <c r="G185" s="26"/>
      <c r="H185" s="26"/>
    </row>
    <row r="186" spans="7:8" ht="13.5" customHeight="1" x14ac:dyDescent="0.25">
      <c r="G186" s="26"/>
      <c r="H186" s="26"/>
    </row>
    <row r="187" spans="7:8" ht="13.5" customHeight="1" x14ac:dyDescent="0.25">
      <c r="G187" s="26"/>
      <c r="H187" s="26"/>
    </row>
    <row r="188" spans="7:8" ht="13.5" customHeight="1" x14ac:dyDescent="0.25">
      <c r="G188" s="26"/>
      <c r="H188" s="26"/>
    </row>
    <row r="189" spans="7:8" ht="13.5" customHeight="1" x14ac:dyDescent="0.25">
      <c r="G189" s="26"/>
      <c r="H189" s="26"/>
    </row>
    <row r="190" spans="7:8" ht="13.5" customHeight="1" x14ac:dyDescent="0.25">
      <c r="G190" s="26"/>
      <c r="H190" s="26"/>
    </row>
    <row r="191" spans="7:8" ht="13.5" customHeight="1" x14ac:dyDescent="0.25">
      <c r="G191" s="26"/>
      <c r="H191" s="26"/>
    </row>
    <row r="192" spans="7:8" ht="13.5" customHeight="1" x14ac:dyDescent="0.25">
      <c r="G192" s="26"/>
      <c r="H192" s="26"/>
    </row>
    <row r="193" spans="7:8" ht="13.5" customHeight="1" x14ac:dyDescent="0.25">
      <c r="G193" s="26"/>
      <c r="H193" s="26"/>
    </row>
    <row r="194" spans="7:8" ht="13.5" customHeight="1" x14ac:dyDescent="0.25">
      <c r="G194" s="26"/>
      <c r="H194" s="26"/>
    </row>
    <row r="195" spans="7:8" ht="13.5" customHeight="1" x14ac:dyDescent="0.25">
      <c r="G195" s="26"/>
      <c r="H195" s="26"/>
    </row>
    <row r="196" spans="7:8" ht="13.5" customHeight="1" x14ac:dyDescent="0.25">
      <c r="G196" s="26"/>
      <c r="H196" s="26"/>
    </row>
    <row r="197" spans="7:8" ht="13.5" customHeight="1" x14ac:dyDescent="0.25">
      <c r="G197" s="26"/>
      <c r="H197" s="26"/>
    </row>
    <row r="198" spans="7:8" ht="13.5" customHeight="1" x14ac:dyDescent="0.25">
      <c r="G198" s="26"/>
      <c r="H198" s="26"/>
    </row>
    <row r="199" spans="7:8" ht="13.5" customHeight="1" x14ac:dyDescent="0.25">
      <c r="G199" s="26"/>
      <c r="H199" s="26"/>
    </row>
    <row r="200" spans="7:8" ht="13.5" customHeight="1" x14ac:dyDescent="0.25">
      <c r="G200" s="26"/>
      <c r="H200" s="26"/>
    </row>
    <row r="201" spans="7:8" ht="13.5" customHeight="1" x14ac:dyDescent="0.25">
      <c r="G201" s="26"/>
      <c r="H201" s="26"/>
    </row>
    <row r="202" spans="7:8" ht="13.5" customHeight="1" x14ac:dyDescent="0.25">
      <c r="G202" s="26"/>
      <c r="H202" s="26"/>
    </row>
    <row r="203" spans="7:8" ht="13.5" customHeight="1" x14ac:dyDescent="0.25">
      <c r="G203" s="26"/>
      <c r="H203" s="26"/>
    </row>
    <row r="204" spans="7:8" ht="13.5" customHeight="1" x14ac:dyDescent="0.25">
      <c r="G204" s="26"/>
      <c r="H204" s="26"/>
    </row>
    <row r="205" spans="7:8" ht="13.5" customHeight="1" x14ac:dyDescent="0.25">
      <c r="G205" s="26"/>
      <c r="H205" s="26"/>
    </row>
    <row r="206" spans="7:8" ht="13.5" customHeight="1" x14ac:dyDescent="0.25">
      <c r="G206" s="26"/>
      <c r="H206" s="26"/>
    </row>
    <row r="207" spans="7:8" ht="13.5" customHeight="1" x14ac:dyDescent="0.25">
      <c r="G207" s="26"/>
      <c r="H207" s="26"/>
    </row>
    <row r="208" spans="7:8" ht="13.5" customHeight="1" x14ac:dyDescent="0.25">
      <c r="G208" s="26"/>
      <c r="H208" s="26"/>
    </row>
    <row r="209" spans="7:8" ht="13.5" customHeight="1" x14ac:dyDescent="0.25">
      <c r="G209" s="26"/>
      <c r="H209" s="26"/>
    </row>
    <row r="210" spans="7:8" ht="13.5" customHeight="1" x14ac:dyDescent="0.25">
      <c r="G210" s="26"/>
      <c r="H210" s="26"/>
    </row>
    <row r="211" spans="7:8" ht="13.5" customHeight="1" x14ac:dyDescent="0.25">
      <c r="G211" s="26"/>
      <c r="H211" s="26"/>
    </row>
    <row r="212" spans="7:8" ht="13.5" customHeight="1" x14ac:dyDescent="0.25">
      <c r="G212" s="26"/>
      <c r="H212" s="26"/>
    </row>
    <row r="213" spans="7:8" ht="13.5" customHeight="1" x14ac:dyDescent="0.25">
      <c r="G213" s="26"/>
      <c r="H213" s="26"/>
    </row>
    <row r="214" spans="7:8" ht="13.5" customHeight="1" x14ac:dyDescent="0.25">
      <c r="G214" s="26"/>
      <c r="H214" s="26"/>
    </row>
    <row r="215" spans="7:8" ht="13.5" customHeight="1" x14ac:dyDescent="0.25">
      <c r="G215" s="26"/>
      <c r="H215" s="26"/>
    </row>
    <row r="216" spans="7:8" ht="13.5" customHeight="1" x14ac:dyDescent="0.25">
      <c r="G216" s="26"/>
      <c r="H216" s="26"/>
    </row>
    <row r="217" spans="7:8" ht="13.5" customHeight="1" x14ac:dyDescent="0.25">
      <c r="G217" s="26"/>
      <c r="H217" s="26"/>
    </row>
    <row r="218" spans="7:8" ht="13.5" customHeight="1" x14ac:dyDescent="0.25">
      <c r="G218" s="26"/>
      <c r="H218" s="26"/>
    </row>
    <row r="219" spans="7:8" ht="13.5" customHeight="1" x14ac:dyDescent="0.25">
      <c r="G219" s="26"/>
      <c r="H219" s="26"/>
    </row>
    <row r="220" spans="7:8" ht="13.5" customHeight="1" x14ac:dyDescent="0.25">
      <c r="G220" s="26"/>
      <c r="H220" s="26"/>
    </row>
    <row r="221" spans="7:8" ht="13.5" customHeight="1" x14ac:dyDescent="0.25">
      <c r="G221" s="26"/>
      <c r="H221" s="26"/>
    </row>
    <row r="222" spans="7:8" ht="13.5" customHeight="1" x14ac:dyDescent="0.25">
      <c r="G222" s="26"/>
      <c r="H222" s="26"/>
    </row>
    <row r="223" spans="7:8" ht="13.5" customHeight="1" x14ac:dyDescent="0.25">
      <c r="G223" s="26"/>
      <c r="H223" s="26"/>
    </row>
    <row r="224" spans="7:8" ht="13.5" customHeight="1" x14ac:dyDescent="0.25">
      <c r="G224" s="26"/>
      <c r="H224" s="26"/>
    </row>
    <row r="225" spans="7:8" ht="13.5" customHeight="1" x14ac:dyDescent="0.25">
      <c r="G225" s="26"/>
      <c r="H225" s="26"/>
    </row>
    <row r="226" spans="7:8" ht="13.5" customHeight="1" x14ac:dyDescent="0.25">
      <c r="G226" s="26"/>
      <c r="H226" s="26"/>
    </row>
    <row r="227" spans="7:8" ht="13.5" customHeight="1" x14ac:dyDescent="0.25">
      <c r="G227" s="26"/>
      <c r="H227" s="26"/>
    </row>
    <row r="228" spans="7:8" ht="13.5" customHeight="1" x14ac:dyDescent="0.25">
      <c r="G228" s="26"/>
      <c r="H228" s="26"/>
    </row>
    <row r="229" spans="7:8" ht="13.5" customHeight="1" x14ac:dyDescent="0.25">
      <c r="G229" s="26"/>
      <c r="H229" s="26"/>
    </row>
    <row r="230" spans="7:8" ht="13.5" customHeight="1" x14ac:dyDescent="0.25">
      <c r="G230" s="26"/>
      <c r="H230" s="26"/>
    </row>
    <row r="231" spans="7:8" ht="13.5" customHeight="1" x14ac:dyDescent="0.25">
      <c r="G231" s="26"/>
      <c r="H231" s="26"/>
    </row>
    <row r="232" spans="7:8" ht="13.5" customHeight="1" x14ac:dyDescent="0.25">
      <c r="G232" s="26"/>
      <c r="H232" s="26"/>
    </row>
    <row r="233" spans="7:8" ht="13.5" customHeight="1" x14ac:dyDescent="0.25">
      <c r="G233" s="26"/>
      <c r="H233" s="26"/>
    </row>
    <row r="234" spans="7:8" ht="13.5" customHeight="1" x14ac:dyDescent="0.25">
      <c r="G234" s="26"/>
      <c r="H234" s="26"/>
    </row>
    <row r="235" spans="7:8" ht="13.5" customHeight="1" x14ac:dyDescent="0.25">
      <c r="G235" s="26"/>
      <c r="H235" s="26"/>
    </row>
    <row r="236" spans="7:8" ht="13.5" customHeight="1" x14ac:dyDescent="0.25">
      <c r="G236" s="26"/>
      <c r="H236" s="26"/>
    </row>
    <row r="237" spans="7:8" ht="13.5" customHeight="1" x14ac:dyDescent="0.25">
      <c r="G237" s="26"/>
      <c r="H237" s="26"/>
    </row>
    <row r="238" spans="7:8" ht="13.5" customHeight="1" x14ac:dyDescent="0.25">
      <c r="G238" s="26"/>
      <c r="H238" s="26"/>
    </row>
    <row r="239" spans="7:8" ht="13.5" customHeight="1" x14ac:dyDescent="0.25">
      <c r="G239" s="26"/>
      <c r="H239" s="26"/>
    </row>
    <row r="240" spans="7:8" ht="13.5" customHeight="1" x14ac:dyDescent="0.25">
      <c r="G240" s="26"/>
      <c r="H240" s="26"/>
    </row>
    <row r="241" spans="7:8" ht="13.5" customHeight="1" x14ac:dyDescent="0.25">
      <c r="G241" s="26"/>
      <c r="H241" s="26"/>
    </row>
    <row r="242" spans="7:8" ht="13.5" customHeight="1" x14ac:dyDescent="0.25">
      <c r="G242" s="26"/>
      <c r="H242" s="26"/>
    </row>
    <row r="243" spans="7:8" ht="13.5" customHeight="1" x14ac:dyDescent="0.25">
      <c r="G243" s="26"/>
      <c r="H243" s="26"/>
    </row>
    <row r="244" spans="7:8" ht="13.5" customHeight="1" x14ac:dyDescent="0.25">
      <c r="G244" s="26"/>
      <c r="H244" s="26"/>
    </row>
    <row r="245" spans="7:8" ht="13.5" customHeight="1" x14ac:dyDescent="0.25">
      <c r="G245" s="26"/>
      <c r="H245" s="26"/>
    </row>
    <row r="246" spans="7:8" ht="13.5" customHeight="1" x14ac:dyDescent="0.25">
      <c r="G246" s="26"/>
      <c r="H246" s="26"/>
    </row>
    <row r="247" spans="7:8" ht="13.5" customHeight="1" x14ac:dyDescent="0.25">
      <c r="G247" s="26"/>
      <c r="H247" s="26"/>
    </row>
    <row r="248" spans="7:8" ht="13.5" customHeight="1" x14ac:dyDescent="0.25">
      <c r="G248" s="26"/>
      <c r="H248" s="26"/>
    </row>
    <row r="249" spans="7:8" ht="13.5" customHeight="1" x14ac:dyDescent="0.25">
      <c r="G249" s="26"/>
      <c r="H249" s="26"/>
    </row>
    <row r="250" spans="7:8" ht="13.5" customHeight="1" x14ac:dyDescent="0.25">
      <c r="G250" s="26"/>
      <c r="H250" s="26"/>
    </row>
    <row r="251" spans="7:8" ht="13.5" customHeight="1" x14ac:dyDescent="0.25">
      <c r="G251" s="26"/>
      <c r="H251" s="26"/>
    </row>
    <row r="252" spans="7:8" ht="13.5" customHeight="1" x14ac:dyDescent="0.25">
      <c r="G252" s="26"/>
      <c r="H252" s="26"/>
    </row>
    <row r="253" spans="7:8" ht="13.5" customHeight="1" x14ac:dyDescent="0.25">
      <c r="G253" s="26"/>
      <c r="H253" s="26"/>
    </row>
    <row r="254" spans="7:8" ht="13.5" customHeight="1" x14ac:dyDescent="0.25">
      <c r="G254" s="26"/>
      <c r="H254" s="26"/>
    </row>
    <row r="255" spans="7:8" ht="13.5" customHeight="1" x14ac:dyDescent="0.25">
      <c r="G255" s="26"/>
      <c r="H255" s="26"/>
    </row>
    <row r="256" spans="7:8" ht="13.5" customHeight="1" x14ac:dyDescent="0.25">
      <c r="G256" s="26"/>
      <c r="H256" s="26"/>
    </row>
    <row r="257" spans="7:8" ht="13.5" customHeight="1" x14ac:dyDescent="0.25">
      <c r="G257" s="26"/>
      <c r="H257" s="26"/>
    </row>
    <row r="258" spans="7:8" ht="13.5" customHeight="1" x14ac:dyDescent="0.25">
      <c r="G258" s="26"/>
      <c r="H258" s="26"/>
    </row>
    <row r="259" spans="7:8" ht="13.5" customHeight="1" x14ac:dyDescent="0.25">
      <c r="G259" s="26"/>
      <c r="H259" s="26"/>
    </row>
    <row r="260" spans="7:8" ht="13.5" customHeight="1" x14ac:dyDescent="0.25">
      <c r="G260" s="26"/>
      <c r="H260" s="26"/>
    </row>
    <row r="261" spans="7:8" ht="13.5" customHeight="1" x14ac:dyDescent="0.25">
      <c r="G261" s="26"/>
      <c r="H261" s="26"/>
    </row>
    <row r="262" spans="7:8" ht="13.5" customHeight="1" x14ac:dyDescent="0.25">
      <c r="G262" s="26"/>
      <c r="H262" s="26"/>
    </row>
    <row r="263" spans="7:8" ht="13.5" customHeight="1" x14ac:dyDescent="0.25">
      <c r="G263" s="26"/>
      <c r="H263" s="26"/>
    </row>
    <row r="264" spans="7:8" ht="13.5" customHeight="1" x14ac:dyDescent="0.25">
      <c r="G264" s="26"/>
      <c r="H264" s="26"/>
    </row>
    <row r="265" spans="7:8" ht="13.5" customHeight="1" x14ac:dyDescent="0.25">
      <c r="G265" s="26"/>
      <c r="H265" s="26"/>
    </row>
    <row r="266" spans="7:8" ht="13.5" customHeight="1" x14ac:dyDescent="0.25">
      <c r="G266" s="26"/>
      <c r="H266" s="26"/>
    </row>
    <row r="267" spans="7:8" ht="13.5" customHeight="1" x14ac:dyDescent="0.25">
      <c r="G267" s="26"/>
      <c r="H267" s="26"/>
    </row>
    <row r="268" spans="7:8" ht="13.5" customHeight="1" x14ac:dyDescent="0.25">
      <c r="G268" s="26"/>
      <c r="H268" s="26"/>
    </row>
    <row r="269" spans="7:8" ht="13.5" customHeight="1" x14ac:dyDescent="0.25">
      <c r="G269" s="26"/>
      <c r="H269" s="26"/>
    </row>
    <row r="270" spans="7:8" ht="13.5" customHeight="1" x14ac:dyDescent="0.25">
      <c r="G270" s="26"/>
      <c r="H270" s="26"/>
    </row>
    <row r="271" spans="7:8" ht="13.5" customHeight="1" x14ac:dyDescent="0.25">
      <c r="G271" s="26"/>
      <c r="H271" s="26"/>
    </row>
    <row r="272" spans="7:8" ht="13.5" customHeight="1" x14ac:dyDescent="0.25">
      <c r="G272" s="26"/>
      <c r="H272" s="26"/>
    </row>
    <row r="273" spans="7:8" ht="13.5" customHeight="1" x14ac:dyDescent="0.25">
      <c r="G273" s="26"/>
      <c r="H273" s="26"/>
    </row>
    <row r="274" spans="7:8" ht="13.5" customHeight="1" x14ac:dyDescent="0.25">
      <c r="G274" s="26"/>
      <c r="H274" s="26"/>
    </row>
    <row r="275" spans="7:8" ht="13.5" customHeight="1" x14ac:dyDescent="0.25">
      <c r="G275" s="26"/>
      <c r="H275" s="26"/>
    </row>
    <row r="276" spans="7:8" ht="13.5" customHeight="1" x14ac:dyDescent="0.25">
      <c r="G276" s="26"/>
      <c r="H276" s="26"/>
    </row>
    <row r="277" spans="7:8" ht="13.5" customHeight="1" x14ac:dyDescent="0.25">
      <c r="G277" s="26"/>
      <c r="H277" s="26"/>
    </row>
    <row r="278" spans="7:8" ht="13.5" customHeight="1" x14ac:dyDescent="0.25">
      <c r="G278" s="26"/>
      <c r="H278" s="26"/>
    </row>
    <row r="279" spans="7:8" ht="13.5" customHeight="1" x14ac:dyDescent="0.25">
      <c r="G279" s="26"/>
      <c r="H279" s="26"/>
    </row>
    <row r="280" spans="7:8" ht="13.5" customHeight="1" x14ac:dyDescent="0.25">
      <c r="G280" s="26"/>
      <c r="H280" s="26"/>
    </row>
    <row r="281" spans="7:8" ht="13.5" customHeight="1" x14ac:dyDescent="0.25">
      <c r="G281" s="26"/>
      <c r="H281" s="26"/>
    </row>
    <row r="282" spans="7:8" ht="13.5" customHeight="1" x14ac:dyDescent="0.25">
      <c r="G282" s="26"/>
      <c r="H282" s="26"/>
    </row>
    <row r="283" spans="7:8" ht="13.5" customHeight="1" x14ac:dyDescent="0.25">
      <c r="G283" s="26"/>
      <c r="H283" s="26"/>
    </row>
    <row r="284" spans="7:8" ht="13.5" customHeight="1" x14ac:dyDescent="0.25">
      <c r="G284" s="26"/>
      <c r="H284" s="26"/>
    </row>
    <row r="285" spans="7:8" ht="13.5" customHeight="1" x14ac:dyDescent="0.25">
      <c r="G285" s="26"/>
      <c r="H285" s="26"/>
    </row>
    <row r="286" spans="7:8" ht="13.5" customHeight="1" x14ac:dyDescent="0.25">
      <c r="G286" s="26"/>
      <c r="H286" s="26"/>
    </row>
    <row r="287" spans="7:8" ht="13.5" customHeight="1" x14ac:dyDescent="0.25">
      <c r="G287" s="26"/>
      <c r="H287" s="26"/>
    </row>
    <row r="288" spans="7:8" ht="13.5" customHeight="1" x14ac:dyDescent="0.25">
      <c r="G288" s="26"/>
      <c r="H288" s="26"/>
    </row>
    <row r="289" spans="7:8" ht="13.5" customHeight="1" x14ac:dyDescent="0.25">
      <c r="G289" s="26"/>
      <c r="H289" s="26"/>
    </row>
    <row r="290" spans="7:8" ht="13.5" customHeight="1" x14ac:dyDescent="0.25">
      <c r="G290" s="26"/>
      <c r="H290" s="26"/>
    </row>
    <row r="291" spans="7:8" ht="13.5" customHeight="1" x14ac:dyDescent="0.25">
      <c r="G291" s="26"/>
      <c r="H291" s="26"/>
    </row>
    <row r="292" spans="7:8" ht="13.5" customHeight="1" x14ac:dyDescent="0.25">
      <c r="G292" s="26"/>
      <c r="H292" s="26"/>
    </row>
    <row r="293" spans="7:8" ht="13.5" customHeight="1" x14ac:dyDescent="0.25">
      <c r="G293" s="26"/>
      <c r="H293" s="26"/>
    </row>
    <row r="294" spans="7:8" ht="13.5" customHeight="1" x14ac:dyDescent="0.25">
      <c r="G294" s="26"/>
      <c r="H294" s="26"/>
    </row>
    <row r="295" spans="7:8" ht="13.5" customHeight="1" x14ac:dyDescent="0.25">
      <c r="G295" s="26"/>
      <c r="H295" s="26"/>
    </row>
    <row r="296" spans="7:8" ht="13.5" customHeight="1" x14ac:dyDescent="0.25">
      <c r="G296" s="26"/>
      <c r="H296" s="26"/>
    </row>
    <row r="297" spans="7:8" ht="13.5" customHeight="1" x14ac:dyDescent="0.25">
      <c r="G297" s="26"/>
      <c r="H297" s="26"/>
    </row>
    <row r="298" spans="7:8" ht="13.5" customHeight="1" x14ac:dyDescent="0.25">
      <c r="G298" s="26"/>
      <c r="H298" s="26"/>
    </row>
    <row r="299" spans="7:8" ht="13.5" customHeight="1" x14ac:dyDescent="0.25">
      <c r="G299" s="26"/>
      <c r="H299" s="26"/>
    </row>
    <row r="300" spans="7:8" ht="13.5" customHeight="1" x14ac:dyDescent="0.25">
      <c r="G300" s="26"/>
      <c r="H300" s="26"/>
    </row>
    <row r="301" spans="7:8" ht="13.5" customHeight="1" x14ac:dyDescent="0.25">
      <c r="G301" s="26"/>
      <c r="H301" s="26"/>
    </row>
    <row r="302" spans="7:8" ht="13.5" customHeight="1" x14ac:dyDescent="0.25">
      <c r="G302" s="26"/>
      <c r="H302" s="26"/>
    </row>
    <row r="303" spans="7:8" ht="13.5" customHeight="1" x14ac:dyDescent="0.25">
      <c r="G303" s="26"/>
      <c r="H303" s="26"/>
    </row>
    <row r="304" spans="7:8" ht="13.5" customHeight="1" x14ac:dyDescent="0.25">
      <c r="G304" s="26"/>
      <c r="H304" s="26"/>
    </row>
    <row r="305" spans="7:8" ht="13.5" customHeight="1" x14ac:dyDescent="0.25">
      <c r="G305" s="26"/>
      <c r="H305" s="26"/>
    </row>
    <row r="306" spans="7:8" ht="13.5" customHeight="1" x14ac:dyDescent="0.25">
      <c r="G306" s="26"/>
      <c r="H306" s="26"/>
    </row>
    <row r="307" spans="7:8" ht="13.5" customHeight="1" x14ac:dyDescent="0.25">
      <c r="G307" s="26"/>
      <c r="H307" s="26"/>
    </row>
    <row r="308" spans="7:8" ht="13.5" customHeight="1" x14ac:dyDescent="0.25">
      <c r="G308" s="26"/>
      <c r="H308" s="26"/>
    </row>
    <row r="309" spans="7:8" ht="13.5" customHeight="1" x14ac:dyDescent="0.25">
      <c r="G309" s="26"/>
      <c r="H309" s="26"/>
    </row>
    <row r="310" spans="7:8" ht="13.5" customHeight="1" x14ac:dyDescent="0.25">
      <c r="G310" s="26"/>
      <c r="H310" s="26"/>
    </row>
    <row r="311" spans="7:8" ht="13.5" customHeight="1" x14ac:dyDescent="0.25">
      <c r="G311" s="26"/>
      <c r="H311" s="26"/>
    </row>
    <row r="312" spans="7:8" ht="13.5" customHeight="1" x14ac:dyDescent="0.25">
      <c r="G312" s="26"/>
      <c r="H312" s="26"/>
    </row>
    <row r="313" spans="7:8" ht="13.5" customHeight="1" x14ac:dyDescent="0.25">
      <c r="G313" s="26"/>
      <c r="H313" s="26"/>
    </row>
    <row r="314" spans="7:8" ht="13.5" customHeight="1" x14ac:dyDescent="0.25">
      <c r="G314" s="26"/>
      <c r="H314" s="26"/>
    </row>
    <row r="315" spans="7:8" ht="13.5" customHeight="1" x14ac:dyDescent="0.25">
      <c r="G315" s="26"/>
      <c r="H315" s="26"/>
    </row>
    <row r="316" spans="7:8" ht="13.5" customHeight="1" x14ac:dyDescent="0.25">
      <c r="G316" s="26"/>
      <c r="H316" s="26"/>
    </row>
    <row r="317" spans="7:8" ht="13.5" customHeight="1" x14ac:dyDescent="0.25">
      <c r="G317" s="26"/>
      <c r="H317" s="26"/>
    </row>
    <row r="318" spans="7:8" ht="13.5" customHeight="1" x14ac:dyDescent="0.25">
      <c r="G318" s="26"/>
      <c r="H318" s="26"/>
    </row>
    <row r="319" spans="7:8" ht="13.5" customHeight="1" x14ac:dyDescent="0.25">
      <c r="G319" s="26"/>
      <c r="H319" s="26"/>
    </row>
    <row r="320" spans="7:8" ht="13.5" customHeight="1" x14ac:dyDescent="0.25">
      <c r="G320" s="26"/>
      <c r="H320" s="26"/>
    </row>
    <row r="321" spans="7:8" ht="13.5" customHeight="1" x14ac:dyDescent="0.25">
      <c r="G321" s="26"/>
      <c r="H321" s="26"/>
    </row>
    <row r="322" spans="7:8" ht="13.5" customHeight="1" x14ac:dyDescent="0.25">
      <c r="G322" s="26"/>
      <c r="H322" s="26"/>
    </row>
    <row r="323" spans="7:8" ht="13.5" customHeight="1" x14ac:dyDescent="0.25">
      <c r="G323" s="26"/>
      <c r="H323" s="26"/>
    </row>
    <row r="324" spans="7:8" ht="13.5" customHeight="1" x14ac:dyDescent="0.25">
      <c r="G324" s="26"/>
      <c r="H324" s="26"/>
    </row>
    <row r="325" spans="7:8" ht="13.5" customHeight="1" x14ac:dyDescent="0.25">
      <c r="G325" s="26"/>
      <c r="H325" s="26"/>
    </row>
    <row r="326" spans="7:8" ht="13.5" customHeight="1" x14ac:dyDescent="0.25">
      <c r="G326" s="26"/>
      <c r="H326" s="26"/>
    </row>
    <row r="327" spans="7:8" ht="13.5" customHeight="1" x14ac:dyDescent="0.25">
      <c r="G327" s="26"/>
      <c r="H327" s="26"/>
    </row>
    <row r="328" spans="7:8" ht="13.5" customHeight="1" x14ac:dyDescent="0.25">
      <c r="G328" s="26"/>
      <c r="H328" s="26"/>
    </row>
    <row r="329" spans="7:8" ht="13.5" customHeight="1" x14ac:dyDescent="0.25">
      <c r="G329" s="26"/>
      <c r="H329" s="26"/>
    </row>
    <row r="330" spans="7:8" ht="13.5" customHeight="1" x14ac:dyDescent="0.25">
      <c r="G330" s="26"/>
      <c r="H330" s="26"/>
    </row>
    <row r="331" spans="7:8" ht="13.5" customHeight="1" x14ac:dyDescent="0.25">
      <c r="G331" s="26"/>
      <c r="H331" s="26"/>
    </row>
    <row r="332" spans="7:8" ht="13.5" customHeight="1" x14ac:dyDescent="0.25">
      <c r="G332" s="26"/>
      <c r="H332" s="26"/>
    </row>
    <row r="333" spans="7:8" ht="13.5" customHeight="1" x14ac:dyDescent="0.25">
      <c r="G333" s="26"/>
      <c r="H333" s="26"/>
    </row>
    <row r="334" spans="7:8" ht="13.5" customHeight="1" x14ac:dyDescent="0.25">
      <c r="G334" s="26"/>
      <c r="H334" s="26"/>
    </row>
    <row r="335" spans="7:8" ht="13.5" customHeight="1" x14ac:dyDescent="0.25">
      <c r="G335" s="26"/>
      <c r="H335" s="26"/>
    </row>
    <row r="336" spans="7:8" ht="13.5" customHeight="1" x14ac:dyDescent="0.25">
      <c r="G336" s="26"/>
      <c r="H336" s="26"/>
    </row>
    <row r="337" spans="7:8" ht="13.5" customHeight="1" x14ac:dyDescent="0.25">
      <c r="G337" s="26"/>
      <c r="H337" s="26"/>
    </row>
    <row r="338" spans="7:8" ht="13.5" customHeight="1" x14ac:dyDescent="0.25">
      <c r="G338" s="26"/>
      <c r="H338" s="26"/>
    </row>
    <row r="339" spans="7:8" ht="13.5" customHeight="1" x14ac:dyDescent="0.25">
      <c r="G339" s="26"/>
      <c r="H339" s="26"/>
    </row>
    <row r="340" spans="7:8" ht="13.5" customHeight="1" x14ac:dyDescent="0.25">
      <c r="G340" s="26"/>
      <c r="H340" s="26"/>
    </row>
    <row r="341" spans="7:8" ht="13.5" customHeight="1" x14ac:dyDescent="0.25">
      <c r="G341" s="26"/>
      <c r="H341" s="26"/>
    </row>
    <row r="342" spans="7:8" ht="13.5" customHeight="1" x14ac:dyDescent="0.25">
      <c r="G342" s="26"/>
      <c r="H342" s="26"/>
    </row>
    <row r="343" spans="7:8" ht="13.5" customHeight="1" x14ac:dyDescent="0.25">
      <c r="G343" s="26"/>
      <c r="H343" s="26"/>
    </row>
    <row r="344" spans="7:8" ht="13.5" customHeight="1" x14ac:dyDescent="0.25">
      <c r="G344" s="26"/>
      <c r="H344" s="26"/>
    </row>
    <row r="345" spans="7:8" ht="13.5" customHeight="1" x14ac:dyDescent="0.25">
      <c r="G345" s="26"/>
      <c r="H345" s="26"/>
    </row>
    <row r="346" spans="7:8" ht="13.5" customHeight="1" x14ac:dyDescent="0.25">
      <c r="G346" s="26"/>
      <c r="H346" s="26"/>
    </row>
    <row r="347" spans="7:8" ht="13.5" customHeight="1" x14ac:dyDescent="0.25">
      <c r="G347" s="26"/>
      <c r="H347" s="26"/>
    </row>
    <row r="348" spans="7:8" ht="13.5" customHeight="1" x14ac:dyDescent="0.25">
      <c r="G348" s="26"/>
      <c r="H348" s="26"/>
    </row>
    <row r="349" spans="7:8" ht="13.5" customHeight="1" x14ac:dyDescent="0.25">
      <c r="G349" s="26"/>
      <c r="H349" s="26"/>
    </row>
    <row r="350" spans="7:8" ht="13.5" customHeight="1" x14ac:dyDescent="0.25">
      <c r="G350" s="26"/>
      <c r="H350" s="26"/>
    </row>
    <row r="351" spans="7:8" ht="13.5" customHeight="1" x14ac:dyDescent="0.25">
      <c r="G351" s="26"/>
      <c r="H351" s="26"/>
    </row>
    <row r="352" spans="7:8" ht="13.5" customHeight="1" x14ac:dyDescent="0.25">
      <c r="G352" s="26"/>
      <c r="H352" s="26"/>
    </row>
    <row r="353" spans="7:8" ht="13.5" customHeight="1" x14ac:dyDescent="0.25">
      <c r="G353" s="26"/>
      <c r="H353" s="26"/>
    </row>
    <row r="354" spans="7:8" ht="13.5" customHeight="1" x14ac:dyDescent="0.25">
      <c r="G354" s="26"/>
      <c r="H354" s="26"/>
    </row>
    <row r="355" spans="7:8" ht="13.5" customHeight="1" x14ac:dyDescent="0.25">
      <c r="G355" s="26"/>
      <c r="H355" s="26"/>
    </row>
    <row r="356" spans="7:8" ht="13.5" customHeight="1" x14ac:dyDescent="0.25">
      <c r="G356" s="26"/>
      <c r="H356" s="26"/>
    </row>
    <row r="357" spans="7:8" ht="13.5" customHeight="1" x14ac:dyDescent="0.25">
      <c r="G357" s="26"/>
      <c r="H357" s="26"/>
    </row>
    <row r="358" spans="7:8" ht="13.5" customHeight="1" x14ac:dyDescent="0.25">
      <c r="G358" s="26"/>
      <c r="H358" s="26"/>
    </row>
    <row r="359" spans="7:8" ht="13.5" customHeight="1" x14ac:dyDescent="0.25">
      <c r="G359" s="26"/>
      <c r="H359" s="26"/>
    </row>
    <row r="360" spans="7:8" ht="13.5" customHeight="1" x14ac:dyDescent="0.25">
      <c r="G360" s="26"/>
      <c r="H360" s="26"/>
    </row>
    <row r="361" spans="7:8" ht="13.5" customHeight="1" x14ac:dyDescent="0.25">
      <c r="G361" s="26"/>
      <c r="H361" s="26"/>
    </row>
    <row r="362" spans="7:8" ht="13.5" customHeight="1" x14ac:dyDescent="0.25">
      <c r="G362" s="26"/>
      <c r="H362" s="26"/>
    </row>
    <row r="363" spans="7:8" ht="13.5" customHeight="1" x14ac:dyDescent="0.25">
      <c r="G363" s="26"/>
      <c r="H363" s="26"/>
    </row>
    <row r="364" spans="7:8" ht="13.5" customHeight="1" x14ac:dyDescent="0.25">
      <c r="G364" s="26"/>
      <c r="H364" s="26"/>
    </row>
    <row r="365" spans="7:8" ht="13.5" customHeight="1" x14ac:dyDescent="0.25">
      <c r="G365" s="26"/>
      <c r="H365" s="26"/>
    </row>
    <row r="366" spans="7:8" ht="13.5" customHeight="1" x14ac:dyDescent="0.25">
      <c r="G366" s="26"/>
      <c r="H366" s="26"/>
    </row>
    <row r="367" spans="7:8" ht="13.5" customHeight="1" x14ac:dyDescent="0.25">
      <c r="G367" s="26"/>
      <c r="H367" s="26"/>
    </row>
    <row r="368" spans="7:8" ht="13.5" customHeight="1" x14ac:dyDescent="0.25">
      <c r="G368" s="26"/>
      <c r="H368" s="26"/>
    </row>
    <row r="369" spans="7:8" ht="13.5" customHeight="1" x14ac:dyDescent="0.25">
      <c r="G369" s="26"/>
      <c r="H369" s="26"/>
    </row>
    <row r="370" spans="7:8" ht="13.5" customHeight="1" x14ac:dyDescent="0.25">
      <c r="G370" s="26"/>
      <c r="H370" s="26"/>
    </row>
    <row r="371" spans="7:8" ht="13.5" customHeight="1" x14ac:dyDescent="0.25">
      <c r="G371" s="26"/>
      <c r="H371" s="26"/>
    </row>
    <row r="372" spans="7:8" ht="13.5" customHeight="1" x14ac:dyDescent="0.25">
      <c r="G372" s="26"/>
      <c r="H372" s="26"/>
    </row>
    <row r="373" spans="7:8" ht="13.5" customHeight="1" x14ac:dyDescent="0.25">
      <c r="G373" s="26"/>
      <c r="H373" s="26"/>
    </row>
    <row r="374" spans="7:8" ht="13.5" customHeight="1" x14ac:dyDescent="0.25">
      <c r="G374" s="26"/>
      <c r="H374" s="26"/>
    </row>
    <row r="375" spans="7:8" ht="13.5" customHeight="1" x14ac:dyDescent="0.25">
      <c r="G375" s="26"/>
      <c r="H375" s="26"/>
    </row>
    <row r="376" spans="7:8" ht="13.5" customHeight="1" x14ac:dyDescent="0.25">
      <c r="G376" s="26"/>
      <c r="H376" s="26"/>
    </row>
    <row r="377" spans="7:8" ht="13.5" customHeight="1" x14ac:dyDescent="0.25">
      <c r="G377" s="26"/>
      <c r="H377" s="26"/>
    </row>
    <row r="378" spans="7:8" ht="13.5" customHeight="1" x14ac:dyDescent="0.25">
      <c r="G378" s="26"/>
      <c r="H378" s="26"/>
    </row>
    <row r="379" spans="7:8" ht="13.5" customHeight="1" x14ac:dyDescent="0.25">
      <c r="G379" s="26"/>
      <c r="H379" s="26"/>
    </row>
    <row r="380" spans="7:8" ht="13.5" customHeight="1" x14ac:dyDescent="0.25">
      <c r="G380" s="26"/>
      <c r="H380" s="26"/>
    </row>
    <row r="381" spans="7:8" ht="13.5" customHeight="1" x14ac:dyDescent="0.25">
      <c r="G381" s="26"/>
      <c r="H381" s="26"/>
    </row>
    <row r="382" spans="7:8" ht="13.5" customHeight="1" x14ac:dyDescent="0.25">
      <c r="G382" s="26"/>
      <c r="H382" s="26"/>
    </row>
    <row r="383" spans="7:8" ht="13.5" customHeight="1" x14ac:dyDescent="0.25">
      <c r="G383" s="26"/>
      <c r="H383" s="26"/>
    </row>
    <row r="384" spans="7:8" ht="13.5" customHeight="1" x14ac:dyDescent="0.25">
      <c r="G384" s="26"/>
      <c r="H384" s="26"/>
    </row>
    <row r="385" spans="7:8" ht="13.5" customHeight="1" x14ac:dyDescent="0.25">
      <c r="G385" s="26"/>
      <c r="H385" s="26"/>
    </row>
    <row r="386" spans="7:8" ht="13.5" customHeight="1" x14ac:dyDescent="0.25">
      <c r="G386" s="26"/>
      <c r="H386" s="26"/>
    </row>
    <row r="387" spans="7:8" ht="13.5" customHeight="1" x14ac:dyDescent="0.25">
      <c r="G387" s="26"/>
      <c r="H387" s="26"/>
    </row>
    <row r="388" spans="7:8" ht="13.5" customHeight="1" x14ac:dyDescent="0.25">
      <c r="G388" s="26"/>
      <c r="H388" s="26"/>
    </row>
    <row r="389" spans="7:8" ht="13.5" customHeight="1" x14ac:dyDescent="0.25">
      <c r="G389" s="26"/>
      <c r="H389" s="26"/>
    </row>
    <row r="390" spans="7:8" ht="13.5" customHeight="1" x14ac:dyDescent="0.25">
      <c r="G390" s="26"/>
      <c r="H390" s="26"/>
    </row>
    <row r="391" spans="7:8" ht="13.5" customHeight="1" x14ac:dyDescent="0.25">
      <c r="G391" s="26"/>
      <c r="H391" s="26"/>
    </row>
    <row r="392" spans="7:8" ht="13.5" customHeight="1" x14ac:dyDescent="0.25">
      <c r="G392" s="26"/>
      <c r="H392" s="26"/>
    </row>
    <row r="393" spans="7:8" ht="13.5" customHeight="1" x14ac:dyDescent="0.25">
      <c r="G393" s="26"/>
      <c r="H393" s="26"/>
    </row>
    <row r="394" spans="7:8" ht="13.5" customHeight="1" x14ac:dyDescent="0.25">
      <c r="G394" s="26"/>
      <c r="H394" s="26"/>
    </row>
    <row r="395" spans="7:8" ht="13.5" customHeight="1" x14ac:dyDescent="0.25">
      <c r="G395" s="26"/>
      <c r="H395" s="26"/>
    </row>
    <row r="396" spans="7:8" ht="13.5" customHeight="1" x14ac:dyDescent="0.25">
      <c r="G396" s="26"/>
      <c r="H396" s="26"/>
    </row>
    <row r="397" spans="7:8" ht="13.5" customHeight="1" x14ac:dyDescent="0.25">
      <c r="G397" s="26"/>
      <c r="H397" s="26"/>
    </row>
    <row r="398" spans="7:8" ht="13.5" customHeight="1" x14ac:dyDescent="0.25">
      <c r="G398" s="26"/>
      <c r="H398" s="26"/>
    </row>
    <row r="399" spans="7:8" ht="13.5" customHeight="1" x14ac:dyDescent="0.25">
      <c r="G399" s="26"/>
      <c r="H399" s="26"/>
    </row>
    <row r="400" spans="7:8" ht="13.5" customHeight="1" x14ac:dyDescent="0.25">
      <c r="G400" s="26"/>
      <c r="H400" s="26"/>
    </row>
    <row r="401" spans="7:8" ht="13.5" customHeight="1" x14ac:dyDescent="0.25">
      <c r="G401" s="26"/>
      <c r="H401" s="26"/>
    </row>
    <row r="402" spans="7:8" ht="13.5" customHeight="1" x14ac:dyDescent="0.25">
      <c r="G402" s="26"/>
      <c r="H402" s="26"/>
    </row>
    <row r="403" spans="7:8" ht="13.5" customHeight="1" x14ac:dyDescent="0.25">
      <c r="G403" s="26"/>
      <c r="H403" s="26"/>
    </row>
    <row r="404" spans="7:8" ht="13.5" customHeight="1" x14ac:dyDescent="0.25">
      <c r="G404" s="26"/>
      <c r="H404" s="26"/>
    </row>
    <row r="405" spans="7:8" ht="13.5" customHeight="1" x14ac:dyDescent="0.25">
      <c r="G405" s="26"/>
      <c r="H405" s="26"/>
    </row>
    <row r="406" spans="7:8" ht="13.5" customHeight="1" x14ac:dyDescent="0.25">
      <c r="G406" s="26"/>
      <c r="H406" s="26"/>
    </row>
    <row r="407" spans="7:8" ht="13.5" customHeight="1" x14ac:dyDescent="0.25">
      <c r="G407" s="26"/>
      <c r="H407" s="26"/>
    </row>
    <row r="408" spans="7:8" ht="13.5" customHeight="1" x14ac:dyDescent="0.25">
      <c r="G408" s="26"/>
      <c r="H408" s="26"/>
    </row>
    <row r="409" spans="7:8" ht="13.5" customHeight="1" x14ac:dyDescent="0.25">
      <c r="G409" s="26"/>
      <c r="H409" s="26"/>
    </row>
    <row r="410" spans="7:8" ht="13.5" customHeight="1" x14ac:dyDescent="0.25">
      <c r="G410" s="26"/>
      <c r="H410" s="26"/>
    </row>
    <row r="411" spans="7:8" ht="13.5" customHeight="1" x14ac:dyDescent="0.25">
      <c r="G411" s="26"/>
      <c r="H411" s="26"/>
    </row>
    <row r="412" spans="7:8" ht="13.5" customHeight="1" x14ac:dyDescent="0.25">
      <c r="G412" s="26"/>
      <c r="H412" s="26"/>
    </row>
    <row r="413" spans="7:8" ht="13.5" customHeight="1" x14ac:dyDescent="0.25">
      <c r="G413" s="26"/>
      <c r="H413" s="26"/>
    </row>
    <row r="414" spans="7:8" ht="13.5" customHeight="1" x14ac:dyDescent="0.25">
      <c r="G414" s="26"/>
      <c r="H414" s="26"/>
    </row>
    <row r="415" spans="7:8" ht="13.5" customHeight="1" x14ac:dyDescent="0.25">
      <c r="G415" s="26"/>
      <c r="H415" s="26"/>
    </row>
    <row r="416" spans="7:8" ht="13.5" customHeight="1" x14ac:dyDescent="0.25">
      <c r="G416" s="26"/>
      <c r="H416" s="26"/>
    </row>
    <row r="417" spans="7:8" ht="13.5" customHeight="1" x14ac:dyDescent="0.25">
      <c r="G417" s="26"/>
      <c r="H417" s="26"/>
    </row>
    <row r="418" spans="7:8" ht="13.5" customHeight="1" x14ac:dyDescent="0.25">
      <c r="G418" s="26"/>
      <c r="H418" s="26"/>
    </row>
    <row r="419" spans="7:8" ht="13.5" customHeight="1" x14ac:dyDescent="0.25">
      <c r="G419" s="26"/>
      <c r="H419" s="26"/>
    </row>
    <row r="420" spans="7:8" ht="13.5" customHeight="1" x14ac:dyDescent="0.25">
      <c r="G420" s="26"/>
      <c r="H420" s="26"/>
    </row>
    <row r="421" spans="7:8" ht="13.5" customHeight="1" x14ac:dyDescent="0.25">
      <c r="G421" s="26"/>
      <c r="H421" s="26"/>
    </row>
    <row r="422" spans="7:8" ht="13.5" customHeight="1" x14ac:dyDescent="0.25">
      <c r="G422" s="26"/>
      <c r="H422" s="26"/>
    </row>
    <row r="423" spans="7:8" ht="13.5" customHeight="1" x14ac:dyDescent="0.25">
      <c r="G423" s="26"/>
      <c r="H423" s="26"/>
    </row>
    <row r="424" spans="7:8" ht="13.5" customHeight="1" x14ac:dyDescent="0.25">
      <c r="G424" s="26"/>
      <c r="H424" s="26"/>
    </row>
    <row r="425" spans="7:8" ht="13.5" customHeight="1" x14ac:dyDescent="0.25">
      <c r="G425" s="26"/>
      <c r="H425" s="26"/>
    </row>
    <row r="426" spans="7:8" ht="13.5" customHeight="1" x14ac:dyDescent="0.25">
      <c r="G426" s="26"/>
      <c r="H426" s="26"/>
    </row>
    <row r="427" spans="7:8" ht="13.5" customHeight="1" x14ac:dyDescent="0.25">
      <c r="G427" s="26"/>
      <c r="H427" s="26"/>
    </row>
    <row r="428" spans="7:8" ht="13.5" customHeight="1" x14ac:dyDescent="0.25">
      <c r="G428" s="26"/>
      <c r="H428" s="26"/>
    </row>
    <row r="429" spans="7:8" ht="13.5" customHeight="1" x14ac:dyDescent="0.25">
      <c r="G429" s="26"/>
      <c r="H429" s="26"/>
    </row>
    <row r="430" spans="7:8" ht="13.5" customHeight="1" x14ac:dyDescent="0.25">
      <c r="G430" s="26"/>
      <c r="H430" s="26"/>
    </row>
    <row r="431" spans="7:8" ht="13.5" customHeight="1" x14ac:dyDescent="0.25">
      <c r="G431" s="26"/>
      <c r="H431" s="26"/>
    </row>
    <row r="432" spans="7:8" ht="13.5" customHeight="1" x14ac:dyDescent="0.25">
      <c r="G432" s="26"/>
      <c r="H432" s="26"/>
    </row>
    <row r="433" spans="7:8" ht="13.5" customHeight="1" x14ac:dyDescent="0.25">
      <c r="G433" s="26"/>
      <c r="H433" s="26"/>
    </row>
    <row r="434" spans="7:8" ht="13.5" customHeight="1" x14ac:dyDescent="0.25">
      <c r="G434" s="26"/>
      <c r="H434" s="26"/>
    </row>
    <row r="435" spans="7:8" ht="13.5" customHeight="1" x14ac:dyDescent="0.25">
      <c r="G435" s="26"/>
      <c r="H435" s="26"/>
    </row>
    <row r="436" spans="7:8" ht="13.5" customHeight="1" x14ac:dyDescent="0.25">
      <c r="G436" s="26"/>
      <c r="H436" s="26"/>
    </row>
    <row r="437" spans="7:8" ht="13.5" customHeight="1" x14ac:dyDescent="0.25">
      <c r="G437" s="26"/>
      <c r="H437" s="26"/>
    </row>
    <row r="438" spans="7:8" ht="13.5" customHeight="1" x14ac:dyDescent="0.25">
      <c r="G438" s="26"/>
      <c r="H438" s="26"/>
    </row>
    <row r="439" spans="7:8" ht="13.5" customHeight="1" x14ac:dyDescent="0.25">
      <c r="G439" s="26"/>
      <c r="H439" s="26"/>
    </row>
    <row r="440" spans="7:8" ht="13.5" customHeight="1" x14ac:dyDescent="0.25">
      <c r="G440" s="26"/>
      <c r="H440" s="26"/>
    </row>
    <row r="441" spans="7:8" ht="13.5" customHeight="1" x14ac:dyDescent="0.25">
      <c r="G441" s="26"/>
      <c r="H441" s="26"/>
    </row>
    <row r="442" spans="7:8" ht="13.5" customHeight="1" x14ac:dyDescent="0.25">
      <c r="G442" s="26"/>
      <c r="H442" s="26"/>
    </row>
    <row r="443" spans="7:8" ht="13.5" customHeight="1" x14ac:dyDescent="0.25">
      <c r="G443" s="26"/>
      <c r="H443" s="26"/>
    </row>
    <row r="444" spans="7:8" ht="13.5" customHeight="1" x14ac:dyDescent="0.25">
      <c r="G444" s="26"/>
      <c r="H444" s="26"/>
    </row>
    <row r="445" spans="7:8" ht="13.5" customHeight="1" x14ac:dyDescent="0.25">
      <c r="G445" s="26"/>
      <c r="H445" s="26"/>
    </row>
    <row r="446" spans="7:8" ht="13.5" customHeight="1" x14ac:dyDescent="0.25">
      <c r="G446" s="26"/>
      <c r="H446" s="26"/>
    </row>
    <row r="447" spans="7:8" ht="13.5" customHeight="1" x14ac:dyDescent="0.25">
      <c r="G447" s="26"/>
      <c r="H447" s="26"/>
    </row>
    <row r="448" spans="7:8" ht="13.5" customHeight="1" x14ac:dyDescent="0.25">
      <c r="G448" s="26"/>
      <c r="H448" s="26"/>
    </row>
    <row r="449" spans="7:8" ht="13.5" customHeight="1" x14ac:dyDescent="0.25">
      <c r="G449" s="26"/>
      <c r="H449" s="26"/>
    </row>
    <row r="450" spans="7:8" ht="13.5" customHeight="1" x14ac:dyDescent="0.25">
      <c r="G450" s="26"/>
      <c r="H450" s="26"/>
    </row>
    <row r="451" spans="7:8" ht="13.5" customHeight="1" x14ac:dyDescent="0.25">
      <c r="G451" s="26"/>
      <c r="H451" s="26"/>
    </row>
    <row r="452" spans="7:8" ht="13.5" customHeight="1" x14ac:dyDescent="0.25">
      <c r="G452" s="26"/>
      <c r="H452" s="26"/>
    </row>
    <row r="453" spans="7:8" ht="13.5" customHeight="1" x14ac:dyDescent="0.25">
      <c r="G453" s="26"/>
      <c r="H453" s="26"/>
    </row>
    <row r="454" spans="7:8" ht="13.5" customHeight="1" x14ac:dyDescent="0.25">
      <c r="G454" s="26"/>
      <c r="H454" s="26"/>
    </row>
    <row r="455" spans="7:8" ht="13.5" customHeight="1" x14ac:dyDescent="0.25">
      <c r="G455" s="26"/>
      <c r="H455" s="26"/>
    </row>
    <row r="456" spans="7:8" ht="13.5" customHeight="1" x14ac:dyDescent="0.25">
      <c r="G456" s="26"/>
      <c r="H456" s="26"/>
    </row>
    <row r="457" spans="7:8" ht="13.5" customHeight="1" x14ac:dyDescent="0.25">
      <c r="G457" s="26"/>
      <c r="H457" s="26"/>
    </row>
    <row r="458" spans="7:8" ht="13.5" customHeight="1" x14ac:dyDescent="0.25">
      <c r="G458" s="26"/>
      <c r="H458" s="26"/>
    </row>
    <row r="459" spans="7:8" ht="13.5" customHeight="1" x14ac:dyDescent="0.25">
      <c r="G459" s="26"/>
      <c r="H459" s="26"/>
    </row>
    <row r="460" spans="7:8" ht="13.5" customHeight="1" x14ac:dyDescent="0.25">
      <c r="G460" s="26"/>
      <c r="H460" s="26"/>
    </row>
    <row r="461" spans="7:8" ht="13.5" customHeight="1" x14ac:dyDescent="0.25">
      <c r="G461" s="26"/>
      <c r="H461" s="26"/>
    </row>
    <row r="462" spans="7:8" ht="13.5" customHeight="1" x14ac:dyDescent="0.25">
      <c r="G462" s="26"/>
      <c r="H462" s="26"/>
    </row>
    <row r="463" spans="7:8" ht="13.5" customHeight="1" x14ac:dyDescent="0.25">
      <c r="G463" s="26"/>
      <c r="H463" s="26"/>
    </row>
    <row r="464" spans="7:8" ht="13.5" customHeight="1" x14ac:dyDescent="0.25">
      <c r="G464" s="26"/>
      <c r="H464" s="26"/>
    </row>
    <row r="465" spans="7:8" ht="13.5" customHeight="1" x14ac:dyDescent="0.25">
      <c r="G465" s="26"/>
      <c r="H465" s="26"/>
    </row>
    <row r="466" spans="7:8" ht="13.5" customHeight="1" x14ac:dyDescent="0.25">
      <c r="G466" s="26"/>
      <c r="H466" s="26"/>
    </row>
    <row r="467" spans="7:8" ht="13.5" customHeight="1" x14ac:dyDescent="0.25">
      <c r="G467" s="26"/>
      <c r="H467" s="26"/>
    </row>
    <row r="468" spans="7:8" ht="13.5" customHeight="1" x14ac:dyDescent="0.25">
      <c r="G468" s="26"/>
      <c r="H468" s="26"/>
    </row>
    <row r="469" spans="7:8" ht="13.5" customHeight="1" x14ac:dyDescent="0.25">
      <c r="G469" s="26"/>
      <c r="H469" s="26"/>
    </row>
    <row r="470" spans="7:8" ht="13.5" customHeight="1" x14ac:dyDescent="0.25">
      <c r="G470" s="26"/>
      <c r="H470" s="26"/>
    </row>
    <row r="471" spans="7:8" ht="13.5" customHeight="1" x14ac:dyDescent="0.25">
      <c r="G471" s="26"/>
      <c r="H471" s="26"/>
    </row>
    <row r="472" spans="7:8" ht="13.5" customHeight="1" x14ac:dyDescent="0.25">
      <c r="G472" s="26"/>
      <c r="H472" s="26"/>
    </row>
    <row r="473" spans="7:8" ht="13.5" customHeight="1" x14ac:dyDescent="0.25">
      <c r="G473" s="26"/>
      <c r="H473" s="26"/>
    </row>
    <row r="474" spans="7:8" ht="13.5" customHeight="1" x14ac:dyDescent="0.25">
      <c r="G474" s="26"/>
      <c r="H474" s="26"/>
    </row>
    <row r="475" spans="7:8" ht="13.5" customHeight="1" x14ac:dyDescent="0.25">
      <c r="G475" s="26"/>
      <c r="H475" s="26"/>
    </row>
    <row r="476" spans="7:8" ht="13.5" customHeight="1" x14ac:dyDescent="0.25">
      <c r="G476" s="26"/>
      <c r="H476" s="26"/>
    </row>
    <row r="477" spans="7:8" ht="13.5" customHeight="1" x14ac:dyDescent="0.25">
      <c r="G477" s="26"/>
      <c r="H477" s="26"/>
    </row>
    <row r="478" spans="7:8" ht="13.5" customHeight="1" x14ac:dyDescent="0.25">
      <c r="G478" s="26"/>
      <c r="H478" s="26"/>
    </row>
    <row r="479" spans="7:8" ht="13.5" customHeight="1" x14ac:dyDescent="0.25">
      <c r="G479" s="26"/>
      <c r="H479" s="26"/>
    </row>
    <row r="480" spans="7:8" ht="13.5" customHeight="1" x14ac:dyDescent="0.25">
      <c r="G480" s="26"/>
      <c r="H480" s="26"/>
    </row>
    <row r="481" spans="7:8" ht="13.5" customHeight="1" x14ac:dyDescent="0.25">
      <c r="G481" s="26"/>
      <c r="H481" s="26"/>
    </row>
    <row r="482" spans="7:8" ht="13.5" customHeight="1" x14ac:dyDescent="0.25">
      <c r="G482" s="26"/>
      <c r="H482" s="26"/>
    </row>
    <row r="483" spans="7:8" ht="13.5" customHeight="1" x14ac:dyDescent="0.25">
      <c r="G483" s="26"/>
      <c r="H483" s="26"/>
    </row>
    <row r="484" spans="7:8" ht="13.5" customHeight="1" x14ac:dyDescent="0.25">
      <c r="G484" s="26"/>
      <c r="H484" s="26"/>
    </row>
    <row r="485" spans="7:8" ht="13.5" customHeight="1" x14ac:dyDescent="0.25">
      <c r="G485" s="26"/>
      <c r="H485" s="26"/>
    </row>
    <row r="486" spans="7:8" ht="13.5" customHeight="1" x14ac:dyDescent="0.25">
      <c r="G486" s="26"/>
      <c r="H486" s="26"/>
    </row>
    <row r="487" spans="7:8" ht="13.5" customHeight="1" x14ac:dyDescent="0.25">
      <c r="G487" s="26"/>
      <c r="H487" s="26"/>
    </row>
    <row r="488" spans="7:8" ht="13.5" customHeight="1" x14ac:dyDescent="0.25">
      <c r="G488" s="26"/>
      <c r="H488" s="26"/>
    </row>
    <row r="489" spans="7:8" ht="13.5" customHeight="1" x14ac:dyDescent="0.25">
      <c r="G489" s="26"/>
      <c r="H489" s="26"/>
    </row>
    <row r="490" spans="7:8" ht="13.5" customHeight="1" x14ac:dyDescent="0.25">
      <c r="G490" s="26"/>
      <c r="H490" s="26"/>
    </row>
    <row r="491" spans="7:8" ht="13.5" customHeight="1" x14ac:dyDescent="0.25">
      <c r="G491" s="26"/>
      <c r="H491" s="26"/>
    </row>
    <row r="492" spans="7:8" ht="13.5" customHeight="1" x14ac:dyDescent="0.25">
      <c r="G492" s="26"/>
      <c r="H492" s="26"/>
    </row>
    <row r="493" spans="7:8" ht="13.5" customHeight="1" x14ac:dyDescent="0.25">
      <c r="G493" s="26"/>
      <c r="H493" s="26"/>
    </row>
    <row r="494" spans="7:8" ht="13.5" customHeight="1" x14ac:dyDescent="0.25">
      <c r="G494" s="26"/>
      <c r="H494" s="26"/>
    </row>
    <row r="495" spans="7:8" ht="13.5" customHeight="1" x14ac:dyDescent="0.25">
      <c r="G495" s="26"/>
      <c r="H495" s="26"/>
    </row>
    <row r="496" spans="7:8" ht="13.5" customHeight="1" x14ac:dyDescent="0.25">
      <c r="G496" s="26"/>
      <c r="H496" s="26"/>
    </row>
    <row r="497" spans="7:8" ht="13.5" customHeight="1" x14ac:dyDescent="0.25">
      <c r="G497" s="26"/>
      <c r="H497" s="26"/>
    </row>
    <row r="498" spans="7:8" ht="13.5" customHeight="1" x14ac:dyDescent="0.25">
      <c r="G498" s="26"/>
      <c r="H498" s="26"/>
    </row>
    <row r="499" spans="7:8" ht="13.5" customHeight="1" x14ac:dyDescent="0.25">
      <c r="G499" s="26"/>
      <c r="H499" s="26"/>
    </row>
    <row r="500" spans="7:8" ht="13.5" customHeight="1" x14ac:dyDescent="0.25">
      <c r="G500" s="26"/>
      <c r="H500" s="26"/>
    </row>
    <row r="501" spans="7:8" ht="13.5" customHeight="1" x14ac:dyDescent="0.25">
      <c r="G501" s="26"/>
      <c r="H501" s="26"/>
    </row>
    <row r="502" spans="7:8" ht="13.5" customHeight="1" x14ac:dyDescent="0.25">
      <c r="G502" s="26"/>
      <c r="H502" s="26"/>
    </row>
    <row r="503" spans="7:8" ht="13.5" customHeight="1" x14ac:dyDescent="0.25">
      <c r="G503" s="26"/>
      <c r="H503" s="26"/>
    </row>
    <row r="504" spans="7:8" ht="13.5" customHeight="1" x14ac:dyDescent="0.25">
      <c r="G504" s="26"/>
      <c r="H504" s="26"/>
    </row>
    <row r="505" spans="7:8" ht="13.5" customHeight="1" x14ac:dyDescent="0.25">
      <c r="G505" s="26"/>
      <c r="H505" s="26"/>
    </row>
    <row r="506" spans="7:8" ht="13.5" customHeight="1" x14ac:dyDescent="0.25">
      <c r="G506" s="26"/>
      <c r="H506" s="26"/>
    </row>
    <row r="507" spans="7:8" ht="13.5" customHeight="1" x14ac:dyDescent="0.25">
      <c r="G507" s="26"/>
      <c r="H507" s="26"/>
    </row>
    <row r="508" spans="7:8" ht="13.5" customHeight="1" x14ac:dyDescent="0.25">
      <c r="G508" s="26"/>
      <c r="H508" s="26"/>
    </row>
    <row r="509" spans="7:8" ht="13.5" customHeight="1" x14ac:dyDescent="0.25">
      <c r="G509" s="26"/>
      <c r="H509" s="26"/>
    </row>
    <row r="510" spans="7:8" ht="13.5" customHeight="1" x14ac:dyDescent="0.25">
      <c r="G510" s="26"/>
      <c r="H510" s="26"/>
    </row>
    <row r="511" spans="7:8" ht="13.5" customHeight="1" x14ac:dyDescent="0.25">
      <c r="G511" s="26"/>
      <c r="H511" s="26"/>
    </row>
    <row r="512" spans="7:8" ht="13.5" customHeight="1" x14ac:dyDescent="0.25">
      <c r="G512" s="26"/>
      <c r="H512" s="26"/>
    </row>
    <row r="513" spans="7:8" ht="13.5" customHeight="1" x14ac:dyDescent="0.25">
      <c r="G513" s="26"/>
      <c r="H513" s="26"/>
    </row>
    <row r="514" spans="7:8" ht="13.5" customHeight="1" x14ac:dyDescent="0.25">
      <c r="G514" s="26"/>
      <c r="H514" s="26"/>
    </row>
    <row r="515" spans="7:8" ht="13.5" customHeight="1" x14ac:dyDescent="0.25">
      <c r="G515" s="26"/>
      <c r="H515" s="26"/>
    </row>
    <row r="516" spans="7:8" ht="13.5" customHeight="1" x14ac:dyDescent="0.25">
      <c r="G516" s="26"/>
      <c r="H516" s="26"/>
    </row>
    <row r="517" spans="7:8" ht="13.5" customHeight="1" x14ac:dyDescent="0.25">
      <c r="G517" s="26"/>
      <c r="H517" s="26"/>
    </row>
    <row r="518" spans="7:8" ht="13.5" customHeight="1" x14ac:dyDescent="0.25">
      <c r="G518" s="26"/>
      <c r="H518" s="26"/>
    </row>
    <row r="519" spans="7:8" ht="13.5" customHeight="1" x14ac:dyDescent="0.25">
      <c r="G519" s="26"/>
      <c r="H519" s="26"/>
    </row>
    <row r="520" spans="7:8" ht="13.5" customHeight="1" x14ac:dyDescent="0.25">
      <c r="G520" s="26"/>
      <c r="H520" s="26"/>
    </row>
    <row r="521" spans="7:8" ht="13.5" customHeight="1" x14ac:dyDescent="0.25">
      <c r="G521" s="26"/>
      <c r="H521" s="26"/>
    </row>
    <row r="522" spans="7:8" ht="13.5" customHeight="1" x14ac:dyDescent="0.25">
      <c r="G522" s="26"/>
      <c r="H522" s="26"/>
    </row>
    <row r="523" spans="7:8" ht="13.5" customHeight="1" x14ac:dyDescent="0.25">
      <c r="G523" s="26"/>
      <c r="H523" s="26"/>
    </row>
    <row r="524" spans="7:8" ht="13.5" customHeight="1" x14ac:dyDescent="0.25">
      <c r="G524" s="26"/>
      <c r="H524" s="26"/>
    </row>
    <row r="525" spans="7:8" ht="13.5" customHeight="1" x14ac:dyDescent="0.25">
      <c r="G525" s="26"/>
      <c r="H525" s="26"/>
    </row>
    <row r="526" spans="7:8" ht="13.5" customHeight="1" x14ac:dyDescent="0.25">
      <c r="G526" s="26"/>
      <c r="H526" s="26"/>
    </row>
    <row r="527" spans="7:8" ht="13.5" customHeight="1" x14ac:dyDescent="0.25">
      <c r="G527" s="26"/>
      <c r="H527" s="26"/>
    </row>
    <row r="528" spans="7:8" ht="13.5" customHeight="1" x14ac:dyDescent="0.25">
      <c r="G528" s="26"/>
      <c r="H528" s="26"/>
    </row>
    <row r="529" spans="7:8" ht="13.5" customHeight="1" x14ac:dyDescent="0.25">
      <c r="G529" s="26"/>
      <c r="H529" s="26"/>
    </row>
    <row r="530" spans="7:8" ht="13.5" customHeight="1" x14ac:dyDescent="0.25">
      <c r="G530" s="26"/>
      <c r="H530" s="26"/>
    </row>
    <row r="531" spans="7:8" ht="13.5" customHeight="1" x14ac:dyDescent="0.25">
      <c r="G531" s="26"/>
      <c r="H531" s="26"/>
    </row>
    <row r="532" spans="7:8" ht="13.5" customHeight="1" x14ac:dyDescent="0.25">
      <c r="G532" s="26"/>
      <c r="H532" s="26"/>
    </row>
    <row r="533" spans="7:8" ht="13.5" customHeight="1" x14ac:dyDescent="0.25">
      <c r="G533" s="26"/>
      <c r="H533" s="26"/>
    </row>
    <row r="534" spans="7:8" ht="13.5" customHeight="1" x14ac:dyDescent="0.25">
      <c r="G534" s="26"/>
      <c r="H534" s="26"/>
    </row>
    <row r="535" spans="7:8" ht="13.5" customHeight="1" x14ac:dyDescent="0.25">
      <c r="G535" s="26"/>
      <c r="H535" s="26"/>
    </row>
    <row r="536" spans="7:8" ht="13.5" customHeight="1" x14ac:dyDescent="0.25">
      <c r="G536" s="26"/>
      <c r="H536" s="26"/>
    </row>
    <row r="537" spans="7:8" ht="13.5" customHeight="1" x14ac:dyDescent="0.25">
      <c r="G537" s="26"/>
      <c r="H537" s="26"/>
    </row>
    <row r="538" spans="7:8" ht="13.5" customHeight="1" x14ac:dyDescent="0.25">
      <c r="G538" s="26"/>
      <c r="H538" s="26"/>
    </row>
    <row r="539" spans="7:8" ht="13.5" customHeight="1" x14ac:dyDescent="0.25">
      <c r="G539" s="26"/>
      <c r="H539" s="26"/>
    </row>
    <row r="540" spans="7:8" ht="13.5" customHeight="1" x14ac:dyDescent="0.25">
      <c r="G540" s="26"/>
      <c r="H540" s="26"/>
    </row>
    <row r="541" spans="7:8" ht="13.5" customHeight="1" x14ac:dyDescent="0.25">
      <c r="G541" s="26"/>
      <c r="H541" s="26"/>
    </row>
    <row r="542" spans="7:8" ht="13.5" customHeight="1" x14ac:dyDescent="0.25">
      <c r="G542" s="26"/>
      <c r="H542" s="26"/>
    </row>
    <row r="543" spans="7:8" ht="13.5" customHeight="1" x14ac:dyDescent="0.25">
      <c r="G543" s="26"/>
      <c r="H543" s="26"/>
    </row>
    <row r="544" spans="7:8" ht="13.5" customHeight="1" x14ac:dyDescent="0.25">
      <c r="G544" s="26"/>
      <c r="H544" s="26"/>
    </row>
    <row r="545" spans="7:8" ht="13.5" customHeight="1" x14ac:dyDescent="0.25">
      <c r="G545" s="26"/>
      <c r="H545" s="26"/>
    </row>
    <row r="546" spans="7:8" ht="13.5" customHeight="1" x14ac:dyDescent="0.25">
      <c r="G546" s="26"/>
      <c r="H546" s="26"/>
    </row>
    <row r="547" spans="7:8" ht="13.5" customHeight="1" x14ac:dyDescent="0.25">
      <c r="G547" s="26"/>
      <c r="H547" s="26"/>
    </row>
    <row r="548" spans="7:8" ht="13.5" customHeight="1" x14ac:dyDescent="0.25">
      <c r="G548" s="26"/>
      <c r="H548" s="26"/>
    </row>
    <row r="549" spans="7:8" ht="13.5" customHeight="1" x14ac:dyDescent="0.25">
      <c r="G549" s="26"/>
      <c r="H549" s="26"/>
    </row>
    <row r="550" spans="7:8" ht="13.5" customHeight="1" x14ac:dyDescent="0.25">
      <c r="G550" s="26"/>
      <c r="H550" s="26"/>
    </row>
    <row r="551" spans="7:8" ht="13.5" customHeight="1" x14ac:dyDescent="0.25">
      <c r="G551" s="26"/>
      <c r="H551" s="26"/>
    </row>
    <row r="552" spans="7:8" ht="13.5" customHeight="1" x14ac:dyDescent="0.25">
      <c r="G552" s="26"/>
      <c r="H552" s="26"/>
    </row>
    <row r="553" spans="7:8" ht="13.5" customHeight="1" x14ac:dyDescent="0.25">
      <c r="G553" s="26"/>
      <c r="H553" s="26"/>
    </row>
    <row r="554" spans="7:8" ht="13.5" customHeight="1" x14ac:dyDescent="0.25">
      <c r="G554" s="26"/>
      <c r="H554" s="26"/>
    </row>
    <row r="555" spans="7:8" ht="13.5" customHeight="1" x14ac:dyDescent="0.25">
      <c r="G555" s="26"/>
      <c r="H555" s="26"/>
    </row>
    <row r="556" spans="7:8" ht="13.5" customHeight="1" x14ac:dyDescent="0.25">
      <c r="G556" s="26"/>
      <c r="H556" s="26"/>
    </row>
    <row r="557" spans="7:8" ht="13.5" customHeight="1" x14ac:dyDescent="0.25">
      <c r="G557" s="26"/>
      <c r="H557" s="26"/>
    </row>
    <row r="558" spans="7:8" ht="13.5" customHeight="1" x14ac:dyDescent="0.25">
      <c r="G558" s="26"/>
      <c r="H558" s="26"/>
    </row>
    <row r="559" spans="7:8" ht="13.5" customHeight="1" x14ac:dyDescent="0.25">
      <c r="G559" s="26"/>
      <c r="H559" s="26"/>
    </row>
    <row r="560" spans="7:8" ht="13.5" customHeight="1" x14ac:dyDescent="0.25">
      <c r="G560" s="26"/>
      <c r="H560" s="26"/>
    </row>
    <row r="561" spans="7:8" ht="13.5" customHeight="1" x14ac:dyDescent="0.25">
      <c r="G561" s="26"/>
      <c r="H561" s="26"/>
    </row>
    <row r="562" spans="7:8" ht="13.5" customHeight="1" x14ac:dyDescent="0.25">
      <c r="G562" s="26"/>
      <c r="H562" s="26"/>
    </row>
    <row r="563" spans="7:8" ht="13.5" customHeight="1" x14ac:dyDescent="0.25">
      <c r="G563" s="26"/>
      <c r="H563" s="26"/>
    </row>
    <row r="564" spans="7:8" ht="13.5" customHeight="1" x14ac:dyDescent="0.25">
      <c r="G564" s="26"/>
      <c r="H564" s="26"/>
    </row>
    <row r="565" spans="7:8" ht="13.5" customHeight="1" x14ac:dyDescent="0.25">
      <c r="G565" s="26"/>
      <c r="H565" s="26"/>
    </row>
    <row r="566" spans="7:8" ht="13.5" customHeight="1" x14ac:dyDescent="0.25">
      <c r="G566" s="26"/>
      <c r="H566" s="26"/>
    </row>
    <row r="567" spans="7:8" ht="13.5" customHeight="1" x14ac:dyDescent="0.25">
      <c r="G567" s="26"/>
      <c r="H567" s="26"/>
    </row>
    <row r="568" spans="7:8" ht="13.5" customHeight="1" x14ac:dyDescent="0.25">
      <c r="G568" s="26"/>
      <c r="H568" s="26"/>
    </row>
    <row r="569" spans="7:8" ht="13.5" customHeight="1" x14ac:dyDescent="0.25">
      <c r="G569" s="26"/>
      <c r="H569" s="26"/>
    </row>
    <row r="570" spans="7:8" ht="13.5" customHeight="1" x14ac:dyDescent="0.25">
      <c r="G570" s="26"/>
      <c r="H570" s="26"/>
    </row>
    <row r="571" spans="7:8" ht="13.5" customHeight="1" x14ac:dyDescent="0.25">
      <c r="G571" s="26"/>
      <c r="H571" s="26"/>
    </row>
    <row r="572" spans="7:8" ht="13.5" customHeight="1" x14ac:dyDescent="0.25">
      <c r="G572" s="26"/>
      <c r="H572" s="26"/>
    </row>
    <row r="573" spans="7:8" ht="13.5" customHeight="1" x14ac:dyDescent="0.25">
      <c r="G573" s="26"/>
      <c r="H573" s="26"/>
    </row>
    <row r="574" spans="7:8" ht="13.5" customHeight="1" x14ac:dyDescent="0.25">
      <c r="G574" s="26"/>
      <c r="H574" s="26"/>
    </row>
    <row r="575" spans="7:8" ht="13.5" customHeight="1" x14ac:dyDescent="0.25">
      <c r="G575" s="26"/>
      <c r="H575" s="26"/>
    </row>
    <row r="576" spans="7:8" ht="13.5" customHeight="1" x14ac:dyDescent="0.25">
      <c r="G576" s="26"/>
      <c r="H576" s="26"/>
    </row>
    <row r="577" spans="7:8" ht="13.5" customHeight="1" x14ac:dyDescent="0.25">
      <c r="G577" s="26"/>
      <c r="H577" s="26"/>
    </row>
    <row r="578" spans="7:8" ht="13.5" customHeight="1" x14ac:dyDescent="0.25">
      <c r="G578" s="26"/>
      <c r="H578" s="26"/>
    </row>
    <row r="579" spans="7:8" ht="13.5" customHeight="1" x14ac:dyDescent="0.25">
      <c r="G579" s="26"/>
      <c r="H579" s="26"/>
    </row>
    <row r="580" spans="7:8" ht="13.5" customHeight="1" x14ac:dyDescent="0.25">
      <c r="G580" s="26"/>
      <c r="H580" s="26"/>
    </row>
    <row r="581" spans="7:8" ht="13.5" customHeight="1" x14ac:dyDescent="0.25">
      <c r="G581" s="26"/>
      <c r="H581" s="26"/>
    </row>
    <row r="582" spans="7:8" ht="13.5" customHeight="1" x14ac:dyDescent="0.25">
      <c r="G582" s="26"/>
      <c r="H582" s="26"/>
    </row>
    <row r="583" spans="7:8" ht="13.5" customHeight="1" x14ac:dyDescent="0.25">
      <c r="G583" s="26"/>
      <c r="H583" s="26"/>
    </row>
    <row r="584" spans="7:8" ht="13.5" customHeight="1" x14ac:dyDescent="0.25">
      <c r="G584" s="26"/>
      <c r="H584" s="26"/>
    </row>
    <row r="585" spans="7:8" ht="13.5" customHeight="1" x14ac:dyDescent="0.25">
      <c r="G585" s="26"/>
      <c r="H585" s="26"/>
    </row>
    <row r="586" spans="7:8" ht="13.5" customHeight="1" x14ac:dyDescent="0.25">
      <c r="G586" s="26"/>
      <c r="H586" s="26"/>
    </row>
    <row r="587" spans="7:8" ht="13.5" customHeight="1" x14ac:dyDescent="0.25">
      <c r="G587" s="26"/>
      <c r="H587" s="26"/>
    </row>
    <row r="588" spans="7:8" ht="13.5" customHeight="1" x14ac:dyDescent="0.25">
      <c r="G588" s="26"/>
      <c r="H588" s="26"/>
    </row>
    <row r="589" spans="7:8" ht="13.5" customHeight="1" x14ac:dyDescent="0.25">
      <c r="G589" s="26"/>
      <c r="H589" s="26"/>
    </row>
    <row r="590" spans="7:8" ht="13.5" customHeight="1" x14ac:dyDescent="0.25">
      <c r="G590" s="26"/>
      <c r="H590" s="26"/>
    </row>
    <row r="591" spans="7:8" ht="13.5" customHeight="1" x14ac:dyDescent="0.25">
      <c r="G591" s="26"/>
      <c r="H591" s="26"/>
    </row>
    <row r="592" spans="7:8" ht="13.5" customHeight="1" x14ac:dyDescent="0.25">
      <c r="G592" s="26"/>
      <c r="H592" s="26"/>
    </row>
    <row r="593" spans="7:8" ht="13.5" customHeight="1" x14ac:dyDescent="0.25">
      <c r="G593" s="26"/>
      <c r="H593" s="26"/>
    </row>
    <row r="594" spans="7:8" ht="13.5" customHeight="1" x14ac:dyDescent="0.25">
      <c r="G594" s="26"/>
      <c r="H594" s="26"/>
    </row>
    <row r="595" spans="7:8" ht="13.5" customHeight="1" x14ac:dyDescent="0.25">
      <c r="G595" s="26"/>
      <c r="H595" s="26"/>
    </row>
    <row r="596" spans="7:8" ht="13.5" customHeight="1" x14ac:dyDescent="0.25">
      <c r="G596" s="26"/>
      <c r="H596" s="26"/>
    </row>
    <row r="597" spans="7:8" ht="13.5" customHeight="1" x14ac:dyDescent="0.25">
      <c r="G597" s="26"/>
      <c r="H597" s="26"/>
    </row>
    <row r="598" spans="7:8" ht="13.5" customHeight="1" x14ac:dyDescent="0.25">
      <c r="G598" s="26"/>
      <c r="H598" s="26"/>
    </row>
    <row r="599" spans="7:8" ht="13.5" customHeight="1" x14ac:dyDescent="0.25">
      <c r="G599" s="26"/>
      <c r="H599" s="26"/>
    </row>
    <row r="600" spans="7:8" ht="13.5" customHeight="1" x14ac:dyDescent="0.25">
      <c r="G600" s="26"/>
      <c r="H600" s="26"/>
    </row>
    <row r="601" spans="7:8" ht="13.5" customHeight="1" x14ac:dyDescent="0.25">
      <c r="G601" s="26"/>
      <c r="H601" s="26"/>
    </row>
    <row r="602" spans="7:8" ht="13.5" customHeight="1" x14ac:dyDescent="0.25">
      <c r="G602" s="26"/>
      <c r="H602" s="26"/>
    </row>
    <row r="603" spans="7:8" ht="13.5" customHeight="1" x14ac:dyDescent="0.25">
      <c r="G603" s="26"/>
      <c r="H603" s="26"/>
    </row>
    <row r="604" spans="7:8" ht="13.5" customHeight="1" x14ac:dyDescent="0.25">
      <c r="G604" s="26"/>
      <c r="H604" s="26"/>
    </row>
    <row r="605" spans="7:8" ht="13.5" customHeight="1" x14ac:dyDescent="0.25">
      <c r="G605" s="26"/>
      <c r="H605" s="26"/>
    </row>
    <row r="606" spans="7:8" ht="13.5" customHeight="1" x14ac:dyDescent="0.25">
      <c r="G606" s="26"/>
      <c r="H606" s="26"/>
    </row>
    <row r="607" spans="7:8" ht="13.5" customHeight="1" x14ac:dyDescent="0.25">
      <c r="G607" s="26"/>
      <c r="H607" s="26"/>
    </row>
    <row r="608" spans="7:8" ht="13.5" customHeight="1" x14ac:dyDescent="0.25">
      <c r="G608" s="26"/>
      <c r="H608" s="26"/>
    </row>
    <row r="609" spans="7:8" ht="13.5" customHeight="1" x14ac:dyDescent="0.25">
      <c r="G609" s="26"/>
      <c r="H609" s="26"/>
    </row>
    <row r="610" spans="7:8" ht="13.5" customHeight="1" x14ac:dyDescent="0.25">
      <c r="G610" s="26"/>
      <c r="H610" s="26"/>
    </row>
    <row r="611" spans="7:8" ht="13.5" customHeight="1" x14ac:dyDescent="0.25">
      <c r="G611" s="26"/>
      <c r="H611" s="26"/>
    </row>
    <row r="612" spans="7:8" ht="13.5" customHeight="1" x14ac:dyDescent="0.25">
      <c r="G612" s="26"/>
      <c r="H612" s="26"/>
    </row>
    <row r="613" spans="7:8" ht="13.5" customHeight="1" x14ac:dyDescent="0.25">
      <c r="G613" s="26"/>
      <c r="H613" s="26"/>
    </row>
    <row r="614" spans="7:8" ht="13.5" customHeight="1" x14ac:dyDescent="0.25">
      <c r="G614" s="26"/>
      <c r="H614" s="26"/>
    </row>
    <row r="615" spans="7:8" ht="13.5" customHeight="1" x14ac:dyDescent="0.25">
      <c r="G615" s="26"/>
      <c r="H615" s="26"/>
    </row>
    <row r="616" spans="7:8" ht="13.5" customHeight="1" x14ac:dyDescent="0.25">
      <c r="G616" s="26"/>
      <c r="H616" s="26"/>
    </row>
    <row r="617" spans="7:8" ht="13.5" customHeight="1" x14ac:dyDescent="0.25">
      <c r="G617" s="26"/>
      <c r="H617" s="26"/>
    </row>
    <row r="618" spans="7:8" ht="13.5" customHeight="1" x14ac:dyDescent="0.25">
      <c r="G618" s="26"/>
      <c r="H618" s="26"/>
    </row>
    <row r="619" spans="7:8" ht="13.5" customHeight="1" x14ac:dyDescent="0.25">
      <c r="G619" s="26"/>
      <c r="H619" s="26"/>
    </row>
    <row r="620" spans="7:8" ht="13.5" customHeight="1" x14ac:dyDescent="0.25">
      <c r="G620" s="26"/>
      <c r="H620" s="26"/>
    </row>
    <row r="621" spans="7:8" ht="13.5" customHeight="1" x14ac:dyDescent="0.25">
      <c r="G621" s="26"/>
      <c r="H621" s="26"/>
    </row>
    <row r="622" spans="7:8" ht="13.5" customHeight="1" x14ac:dyDescent="0.25">
      <c r="G622" s="26"/>
      <c r="H622" s="26"/>
    </row>
    <row r="623" spans="7:8" ht="13.5" customHeight="1" x14ac:dyDescent="0.25">
      <c r="G623" s="26"/>
      <c r="H623" s="26"/>
    </row>
    <row r="624" spans="7:8" ht="13.5" customHeight="1" x14ac:dyDescent="0.25">
      <c r="G624" s="26"/>
      <c r="H624" s="26"/>
    </row>
    <row r="625" spans="7:8" ht="13.5" customHeight="1" x14ac:dyDescent="0.25">
      <c r="G625" s="26"/>
      <c r="H625" s="26"/>
    </row>
    <row r="626" spans="7:8" ht="13.5" customHeight="1" x14ac:dyDescent="0.25">
      <c r="G626" s="26"/>
      <c r="H626" s="26"/>
    </row>
    <row r="627" spans="7:8" ht="13.5" customHeight="1" x14ac:dyDescent="0.25">
      <c r="G627" s="26"/>
      <c r="H627" s="26"/>
    </row>
    <row r="628" spans="7:8" ht="13.5" customHeight="1" x14ac:dyDescent="0.25">
      <c r="G628" s="26"/>
      <c r="H628" s="26"/>
    </row>
    <row r="629" spans="7:8" ht="13.5" customHeight="1" x14ac:dyDescent="0.25">
      <c r="G629" s="26"/>
      <c r="H629" s="26"/>
    </row>
    <row r="630" spans="7:8" ht="13.5" customHeight="1" x14ac:dyDescent="0.25">
      <c r="G630" s="26"/>
      <c r="H630" s="26"/>
    </row>
    <row r="631" spans="7:8" ht="13.5" customHeight="1" x14ac:dyDescent="0.25">
      <c r="G631" s="26"/>
      <c r="H631" s="26"/>
    </row>
    <row r="632" spans="7:8" ht="13.5" customHeight="1" x14ac:dyDescent="0.25">
      <c r="G632" s="26"/>
      <c r="H632" s="26"/>
    </row>
    <row r="633" spans="7:8" ht="13.5" customHeight="1" x14ac:dyDescent="0.25">
      <c r="G633" s="26"/>
      <c r="H633" s="26"/>
    </row>
    <row r="634" spans="7:8" ht="13.5" customHeight="1" x14ac:dyDescent="0.25">
      <c r="G634" s="26"/>
      <c r="H634" s="26"/>
    </row>
    <row r="635" spans="7:8" ht="13.5" customHeight="1" x14ac:dyDescent="0.25">
      <c r="G635" s="26"/>
      <c r="H635" s="26"/>
    </row>
    <row r="636" spans="7:8" ht="13.5" customHeight="1" x14ac:dyDescent="0.25">
      <c r="G636" s="26"/>
      <c r="H636" s="26"/>
    </row>
    <row r="637" spans="7:8" ht="13.5" customHeight="1" x14ac:dyDescent="0.25">
      <c r="G637" s="26"/>
      <c r="H637" s="26"/>
    </row>
    <row r="638" spans="7:8" ht="13.5" customHeight="1" x14ac:dyDescent="0.25">
      <c r="G638" s="26"/>
      <c r="H638" s="26"/>
    </row>
    <row r="639" spans="7:8" ht="13.5" customHeight="1" x14ac:dyDescent="0.25">
      <c r="G639" s="26"/>
      <c r="H639" s="26"/>
    </row>
    <row r="640" spans="7:8" ht="13.5" customHeight="1" x14ac:dyDescent="0.25">
      <c r="G640" s="26"/>
      <c r="H640" s="26"/>
    </row>
    <row r="641" spans="7:8" ht="13.5" customHeight="1" x14ac:dyDescent="0.25">
      <c r="G641" s="26"/>
      <c r="H641" s="26"/>
    </row>
    <row r="642" spans="7:8" ht="13.5" customHeight="1" x14ac:dyDescent="0.25">
      <c r="G642" s="26"/>
      <c r="H642" s="26"/>
    </row>
    <row r="643" spans="7:8" ht="13.5" customHeight="1" x14ac:dyDescent="0.25">
      <c r="G643" s="26"/>
      <c r="H643" s="26"/>
    </row>
    <row r="644" spans="7:8" ht="13.5" customHeight="1" x14ac:dyDescent="0.25">
      <c r="G644" s="26"/>
      <c r="H644" s="26"/>
    </row>
    <row r="645" spans="7:8" ht="13.5" customHeight="1" x14ac:dyDescent="0.25">
      <c r="G645" s="26"/>
      <c r="H645" s="26"/>
    </row>
    <row r="646" spans="7:8" ht="13.5" customHeight="1" x14ac:dyDescent="0.25">
      <c r="G646" s="26"/>
      <c r="H646" s="26"/>
    </row>
    <row r="647" spans="7:8" ht="13.5" customHeight="1" x14ac:dyDescent="0.25">
      <c r="G647" s="26"/>
      <c r="H647" s="26"/>
    </row>
    <row r="648" spans="7:8" ht="13.5" customHeight="1" x14ac:dyDescent="0.25">
      <c r="G648" s="26"/>
      <c r="H648" s="26"/>
    </row>
    <row r="649" spans="7:8" ht="13.5" customHeight="1" x14ac:dyDescent="0.25">
      <c r="G649" s="26"/>
      <c r="H649" s="26"/>
    </row>
    <row r="650" spans="7:8" ht="13.5" customHeight="1" x14ac:dyDescent="0.25">
      <c r="G650" s="26"/>
      <c r="H650" s="26"/>
    </row>
    <row r="651" spans="7:8" ht="13.5" customHeight="1" x14ac:dyDescent="0.25">
      <c r="G651" s="26"/>
      <c r="H651" s="26"/>
    </row>
    <row r="652" spans="7:8" ht="13.5" customHeight="1" x14ac:dyDescent="0.25">
      <c r="G652" s="26"/>
      <c r="H652" s="26"/>
    </row>
    <row r="653" spans="7:8" ht="13.5" customHeight="1" x14ac:dyDescent="0.25">
      <c r="G653" s="26"/>
      <c r="H653" s="26"/>
    </row>
    <row r="654" spans="7:8" ht="13.5" customHeight="1" x14ac:dyDescent="0.25">
      <c r="G654" s="26"/>
      <c r="H654" s="26"/>
    </row>
    <row r="655" spans="7:8" ht="13.5" customHeight="1" x14ac:dyDescent="0.25">
      <c r="G655" s="26"/>
      <c r="H655" s="26"/>
    </row>
    <row r="656" spans="7:8" ht="13.5" customHeight="1" x14ac:dyDescent="0.25">
      <c r="G656" s="26"/>
      <c r="H656" s="26"/>
    </row>
    <row r="657" spans="7:8" ht="13.5" customHeight="1" x14ac:dyDescent="0.25">
      <c r="G657" s="26"/>
      <c r="H657" s="26"/>
    </row>
    <row r="658" spans="7:8" ht="13.5" customHeight="1" x14ac:dyDescent="0.25">
      <c r="G658" s="26"/>
      <c r="H658" s="26"/>
    </row>
    <row r="659" spans="7:8" ht="13.5" customHeight="1" x14ac:dyDescent="0.25">
      <c r="G659" s="26"/>
      <c r="H659" s="26"/>
    </row>
    <row r="660" spans="7:8" ht="13.5" customHeight="1" x14ac:dyDescent="0.25">
      <c r="G660" s="26"/>
      <c r="H660" s="26"/>
    </row>
    <row r="661" spans="7:8" ht="13.5" customHeight="1" x14ac:dyDescent="0.25">
      <c r="G661" s="26"/>
      <c r="H661" s="26"/>
    </row>
    <row r="662" spans="7:8" ht="13.5" customHeight="1" x14ac:dyDescent="0.25">
      <c r="G662" s="26"/>
      <c r="H662" s="26"/>
    </row>
    <row r="663" spans="7:8" ht="13.5" customHeight="1" x14ac:dyDescent="0.25">
      <c r="G663" s="26"/>
      <c r="H663" s="26"/>
    </row>
    <row r="664" spans="7:8" ht="13.5" customHeight="1" x14ac:dyDescent="0.25">
      <c r="G664" s="26"/>
      <c r="H664" s="26"/>
    </row>
    <row r="665" spans="7:8" ht="13.5" customHeight="1" x14ac:dyDescent="0.25">
      <c r="G665" s="26"/>
      <c r="H665" s="26"/>
    </row>
    <row r="666" spans="7:8" ht="13.5" customHeight="1" x14ac:dyDescent="0.25">
      <c r="G666" s="26"/>
      <c r="H666" s="26"/>
    </row>
    <row r="667" spans="7:8" ht="13.5" customHeight="1" x14ac:dyDescent="0.25">
      <c r="G667" s="26"/>
      <c r="H667" s="26"/>
    </row>
    <row r="668" spans="7:8" ht="13.5" customHeight="1" x14ac:dyDescent="0.25">
      <c r="G668" s="26"/>
      <c r="H668" s="26"/>
    </row>
    <row r="669" spans="7:8" ht="13.5" customHeight="1" x14ac:dyDescent="0.25">
      <c r="G669" s="26"/>
      <c r="H669" s="26"/>
    </row>
    <row r="670" spans="7:8" ht="13.5" customHeight="1" x14ac:dyDescent="0.25">
      <c r="G670" s="26"/>
      <c r="H670" s="26"/>
    </row>
    <row r="671" spans="7:8" ht="13.5" customHeight="1" x14ac:dyDescent="0.25">
      <c r="G671" s="26"/>
      <c r="H671" s="26"/>
    </row>
    <row r="672" spans="7:8" ht="13.5" customHeight="1" x14ac:dyDescent="0.25">
      <c r="G672" s="26"/>
      <c r="H672" s="26"/>
    </row>
    <row r="673" spans="7:8" ht="13.5" customHeight="1" x14ac:dyDescent="0.25">
      <c r="G673" s="26"/>
      <c r="H673" s="26"/>
    </row>
    <row r="674" spans="7:8" ht="13.5" customHeight="1" x14ac:dyDescent="0.25">
      <c r="G674" s="26"/>
      <c r="H674" s="26"/>
    </row>
    <row r="675" spans="7:8" ht="13.5" customHeight="1" x14ac:dyDescent="0.25">
      <c r="G675" s="26"/>
      <c r="H675" s="26"/>
    </row>
    <row r="676" spans="7:8" ht="13.5" customHeight="1" x14ac:dyDescent="0.25">
      <c r="G676" s="26"/>
      <c r="H676" s="26"/>
    </row>
    <row r="677" spans="7:8" ht="13.5" customHeight="1" x14ac:dyDescent="0.25">
      <c r="G677" s="26"/>
      <c r="H677" s="26"/>
    </row>
    <row r="678" spans="7:8" ht="13.5" customHeight="1" x14ac:dyDescent="0.25">
      <c r="G678" s="26"/>
      <c r="H678" s="26"/>
    </row>
    <row r="679" spans="7:8" ht="13.5" customHeight="1" x14ac:dyDescent="0.25">
      <c r="G679" s="26"/>
      <c r="H679" s="26"/>
    </row>
    <row r="680" spans="7:8" ht="13.5" customHeight="1" x14ac:dyDescent="0.25">
      <c r="G680" s="26"/>
      <c r="H680" s="26"/>
    </row>
    <row r="681" spans="7:8" ht="13.5" customHeight="1" x14ac:dyDescent="0.25">
      <c r="G681" s="26"/>
      <c r="H681" s="26"/>
    </row>
    <row r="682" spans="7:8" ht="13.5" customHeight="1" x14ac:dyDescent="0.25">
      <c r="G682" s="26"/>
      <c r="H682" s="26"/>
    </row>
    <row r="683" spans="7:8" ht="13.5" customHeight="1" x14ac:dyDescent="0.25">
      <c r="G683" s="26"/>
      <c r="H683" s="26"/>
    </row>
    <row r="684" spans="7:8" ht="13.5" customHeight="1" x14ac:dyDescent="0.25">
      <c r="G684" s="26"/>
      <c r="H684" s="26"/>
    </row>
    <row r="685" spans="7:8" ht="13.5" customHeight="1" x14ac:dyDescent="0.25">
      <c r="G685" s="26"/>
      <c r="H685" s="26"/>
    </row>
    <row r="686" spans="7:8" ht="13.5" customHeight="1" x14ac:dyDescent="0.25">
      <c r="G686" s="26"/>
      <c r="H686" s="26"/>
    </row>
    <row r="687" spans="7:8" ht="13.5" customHeight="1" x14ac:dyDescent="0.25">
      <c r="G687" s="26"/>
      <c r="H687" s="26"/>
    </row>
    <row r="688" spans="7:8" ht="13.5" customHeight="1" x14ac:dyDescent="0.25">
      <c r="G688" s="26"/>
      <c r="H688" s="26"/>
    </row>
    <row r="689" spans="7:8" ht="13.5" customHeight="1" x14ac:dyDescent="0.25">
      <c r="G689" s="26"/>
      <c r="H689" s="26"/>
    </row>
    <row r="690" spans="7:8" ht="13.5" customHeight="1" x14ac:dyDescent="0.25">
      <c r="G690" s="26"/>
      <c r="H690" s="26"/>
    </row>
    <row r="691" spans="7:8" ht="13.5" customHeight="1" x14ac:dyDescent="0.25">
      <c r="G691" s="26"/>
      <c r="H691" s="26"/>
    </row>
    <row r="692" spans="7:8" ht="13.5" customHeight="1" x14ac:dyDescent="0.25">
      <c r="G692" s="26"/>
      <c r="H692" s="26"/>
    </row>
    <row r="693" spans="7:8" ht="13.5" customHeight="1" x14ac:dyDescent="0.25">
      <c r="G693" s="26"/>
      <c r="H693" s="26"/>
    </row>
    <row r="694" spans="7:8" ht="13.5" customHeight="1" x14ac:dyDescent="0.25">
      <c r="G694" s="26"/>
      <c r="H694" s="26"/>
    </row>
    <row r="695" spans="7:8" ht="13.5" customHeight="1" x14ac:dyDescent="0.25">
      <c r="G695" s="26"/>
      <c r="H695" s="26"/>
    </row>
    <row r="696" spans="7:8" ht="13.5" customHeight="1" x14ac:dyDescent="0.25">
      <c r="G696" s="26"/>
      <c r="H696" s="26"/>
    </row>
    <row r="697" spans="7:8" ht="13.5" customHeight="1" x14ac:dyDescent="0.25">
      <c r="G697" s="26"/>
      <c r="H697" s="26"/>
    </row>
    <row r="698" spans="7:8" ht="13.5" customHeight="1" x14ac:dyDescent="0.25">
      <c r="G698" s="26"/>
      <c r="H698" s="26"/>
    </row>
    <row r="699" spans="7:8" ht="13.5" customHeight="1" x14ac:dyDescent="0.25">
      <c r="G699" s="26"/>
      <c r="H699" s="26"/>
    </row>
    <row r="700" spans="7:8" ht="13.5" customHeight="1" x14ac:dyDescent="0.25">
      <c r="G700" s="26"/>
      <c r="H700" s="26"/>
    </row>
    <row r="701" spans="7:8" ht="13.5" customHeight="1" x14ac:dyDescent="0.25">
      <c r="G701" s="26"/>
      <c r="H701" s="26"/>
    </row>
    <row r="702" spans="7:8" ht="13.5" customHeight="1" x14ac:dyDescent="0.25">
      <c r="G702" s="26"/>
      <c r="H702" s="26"/>
    </row>
    <row r="703" spans="7:8" ht="13.5" customHeight="1" x14ac:dyDescent="0.25">
      <c r="G703" s="26"/>
      <c r="H703" s="26"/>
    </row>
    <row r="704" spans="7:8" ht="13.5" customHeight="1" x14ac:dyDescent="0.25">
      <c r="G704" s="26"/>
      <c r="H704" s="26"/>
    </row>
    <row r="705" spans="7:8" ht="13.5" customHeight="1" x14ac:dyDescent="0.25">
      <c r="G705" s="26"/>
      <c r="H705" s="26"/>
    </row>
    <row r="706" spans="7:8" ht="13.5" customHeight="1" x14ac:dyDescent="0.25">
      <c r="G706" s="26"/>
      <c r="H706" s="26"/>
    </row>
    <row r="707" spans="7:8" ht="13.5" customHeight="1" x14ac:dyDescent="0.25">
      <c r="G707" s="26"/>
      <c r="H707" s="26"/>
    </row>
    <row r="708" spans="7:8" ht="13.5" customHeight="1" x14ac:dyDescent="0.25">
      <c r="G708" s="26"/>
      <c r="H708" s="26"/>
    </row>
    <row r="709" spans="7:8" ht="13.5" customHeight="1" x14ac:dyDescent="0.25">
      <c r="G709" s="26"/>
      <c r="H709" s="26"/>
    </row>
    <row r="710" spans="7:8" ht="13.5" customHeight="1" x14ac:dyDescent="0.25">
      <c r="G710" s="26"/>
      <c r="H710" s="26"/>
    </row>
    <row r="711" spans="7:8" ht="13.5" customHeight="1" x14ac:dyDescent="0.25">
      <c r="G711" s="26"/>
      <c r="H711" s="26"/>
    </row>
    <row r="712" spans="7:8" ht="13.5" customHeight="1" x14ac:dyDescent="0.25">
      <c r="G712" s="26"/>
      <c r="H712" s="26"/>
    </row>
    <row r="713" spans="7:8" ht="13.5" customHeight="1" x14ac:dyDescent="0.25">
      <c r="G713" s="26"/>
      <c r="H713" s="26"/>
    </row>
    <row r="714" spans="7:8" ht="13.5" customHeight="1" x14ac:dyDescent="0.25">
      <c r="G714" s="26"/>
      <c r="H714" s="26"/>
    </row>
    <row r="715" spans="7:8" ht="13.5" customHeight="1" x14ac:dyDescent="0.25">
      <c r="G715" s="26"/>
      <c r="H715" s="26"/>
    </row>
    <row r="716" spans="7:8" ht="13.5" customHeight="1" x14ac:dyDescent="0.25">
      <c r="G716" s="26"/>
      <c r="H716" s="26"/>
    </row>
    <row r="717" spans="7:8" ht="13.5" customHeight="1" x14ac:dyDescent="0.25">
      <c r="G717" s="26"/>
      <c r="H717" s="26"/>
    </row>
    <row r="718" spans="7:8" ht="13.5" customHeight="1" x14ac:dyDescent="0.25">
      <c r="G718" s="26"/>
      <c r="H718" s="26"/>
    </row>
    <row r="719" spans="7:8" ht="13.5" customHeight="1" x14ac:dyDescent="0.25">
      <c r="G719" s="26"/>
      <c r="H719" s="26"/>
    </row>
    <row r="720" spans="7:8" ht="13.5" customHeight="1" x14ac:dyDescent="0.25">
      <c r="G720" s="26"/>
      <c r="H720" s="26"/>
    </row>
    <row r="721" spans="7:8" ht="13.5" customHeight="1" x14ac:dyDescent="0.25">
      <c r="G721" s="26"/>
      <c r="H721" s="26"/>
    </row>
    <row r="722" spans="7:8" ht="13.5" customHeight="1" x14ac:dyDescent="0.25">
      <c r="G722" s="26"/>
      <c r="H722" s="26"/>
    </row>
    <row r="723" spans="7:8" ht="13.5" customHeight="1" x14ac:dyDescent="0.25">
      <c r="G723" s="26"/>
      <c r="H723" s="26"/>
    </row>
    <row r="724" spans="7:8" ht="13.5" customHeight="1" x14ac:dyDescent="0.25">
      <c r="G724" s="26"/>
      <c r="H724" s="26"/>
    </row>
    <row r="725" spans="7:8" ht="13.5" customHeight="1" x14ac:dyDescent="0.25">
      <c r="G725" s="26"/>
      <c r="H725" s="26"/>
    </row>
    <row r="726" spans="7:8" ht="13.5" customHeight="1" x14ac:dyDescent="0.25">
      <c r="G726" s="26"/>
      <c r="H726" s="26"/>
    </row>
    <row r="727" spans="7:8" ht="13.5" customHeight="1" x14ac:dyDescent="0.25">
      <c r="G727" s="26"/>
      <c r="H727" s="26"/>
    </row>
    <row r="728" spans="7:8" ht="13.5" customHeight="1" x14ac:dyDescent="0.25">
      <c r="G728" s="26"/>
      <c r="H728" s="26"/>
    </row>
    <row r="729" spans="7:8" ht="13.5" customHeight="1" x14ac:dyDescent="0.25">
      <c r="G729" s="26"/>
      <c r="H729" s="26"/>
    </row>
    <row r="730" spans="7:8" ht="13.5" customHeight="1" x14ac:dyDescent="0.25">
      <c r="G730" s="26"/>
      <c r="H730" s="26"/>
    </row>
    <row r="731" spans="7:8" ht="13.5" customHeight="1" x14ac:dyDescent="0.25">
      <c r="G731" s="26"/>
      <c r="H731" s="26"/>
    </row>
    <row r="732" spans="7:8" ht="13.5" customHeight="1" x14ac:dyDescent="0.25">
      <c r="G732" s="26"/>
      <c r="H732" s="26"/>
    </row>
    <row r="733" spans="7:8" ht="13.5" customHeight="1" x14ac:dyDescent="0.25">
      <c r="G733" s="26"/>
      <c r="H733" s="26"/>
    </row>
    <row r="734" spans="7:8" ht="13.5" customHeight="1" x14ac:dyDescent="0.25">
      <c r="G734" s="26"/>
      <c r="H734" s="26"/>
    </row>
    <row r="735" spans="7:8" ht="13.5" customHeight="1" x14ac:dyDescent="0.25">
      <c r="G735" s="26"/>
      <c r="H735" s="26"/>
    </row>
    <row r="736" spans="7:8" ht="13.5" customHeight="1" x14ac:dyDescent="0.25">
      <c r="G736" s="26"/>
      <c r="H736" s="26"/>
    </row>
    <row r="737" spans="7:8" ht="13.5" customHeight="1" x14ac:dyDescent="0.25">
      <c r="G737" s="26"/>
      <c r="H737" s="26"/>
    </row>
    <row r="738" spans="7:8" ht="13.5" customHeight="1" x14ac:dyDescent="0.25">
      <c r="G738" s="26"/>
      <c r="H738" s="26"/>
    </row>
    <row r="739" spans="7:8" ht="13.5" customHeight="1" x14ac:dyDescent="0.25">
      <c r="G739" s="26"/>
      <c r="H739" s="26"/>
    </row>
    <row r="740" spans="7:8" ht="13.5" customHeight="1" x14ac:dyDescent="0.25">
      <c r="G740" s="26"/>
      <c r="H740" s="26"/>
    </row>
    <row r="741" spans="7:8" ht="13.5" customHeight="1" x14ac:dyDescent="0.25">
      <c r="G741" s="26"/>
      <c r="H741" s="26"/>
    </row>
    <row r="742" spans="7:8" ht="13.5" customHeight="1" x14ac:dyDescent="0.25">
      <c r="G742" s="26"/>
      <c r="H742" s="26"/>
    </row>
    <row r="743" spans="7:8" ht="13.5" customHeight="1" x14ac:dyDescent="0.25">
      <c r="G743" s="26"/>
      <c r="H743" s="26"/>
    </row>
    <row r="744" spans="7:8" ht="13.5" customHeight="1" x14ac:dyDescent="0.25">
      <c r="G744" s="26"/>
      <c r="H744" s="26"/>
    </row>
    <row r="745" spans="7:8" ht="13.5" customHeight="1" x14ac:dyDescent="0.25">
      <c r="G745" s="26"/>
      <c r="H745" s="26"/>
    </row>
    <row r="746" spans="7:8" ht="13.5" customHeight="1" x14ac:dyDescent="0.25">
      <c r="G746" s="26"/>
      <c r="H746" s="26"/>
    </row>
    <row r="747" spans="7:8" ht="13.5" customHeight="1" x14ac:dyDescent="0.25">
      <c r="G747" s="26"/>
      <c r="H747" s="26"/>
    </row>
    <row r="748" spans="7:8" ht="13.5" customHeight="1" x14ac:dyDescent="0.25">
      <c r="G748" s="26"/>
      <c r="H748" s="26"/>
    </row>
    <row r="749" spans="7:8" ht="13.5" customHeight="1" x14ac:dyDescent="0.25">
      <c r="G749" s="26"/>
      <c r="H749" s="26"/>
    </row>
    <row r="750" spans="7:8" ht="13.5" customHeight="1" x14ac:dyDescent="0.25">
      <c r="G750" s="26"/>
      <c r="H750" s="26"/>
    </row>
    <row r="751" spans="7:8" ht="13.5" customHeight="1" x14ac:dyDescent="0.25">
      <c r="G751" s="26"/>
      <c r="H751" s="26"/>
    </row>
    <row r="752" spans="7:8" ht="13.5" customHeight="1" x14ac:dyDescent="0.25">
      <c r="G752" s="26"/>
      <c r="H752" s="26"/>
    </row>
    <row r="753" spans="7:8" ht="13.5" customHeight="1" x14ac:dyDescent="0.25">
      <c r="G753" s="26"/>
      <c r="H753" s="26"/>
    </row>
    <row r="754" spans="7:8" ht="13.5" customHeight="1" x14ac:dyDescent="0.25">
      <c r="G754" s="26"/>
      <c r="H754" s="26"/>
    </row>
    <row r="755" spans="7:8" ht="13.5" customHeight="1" x14ac:dyDescent="0.25">
      <c r="G755" s="26"/>
      <c r="H755" s="26"/>
    </row>
    <row r="756" spans="7:8" ht="13.5" customHeight="1" x14ac:dyDescent="0.25">
      <c r="G756" s="26"/>
      <c r="H756" s="26"/>
    </row>
    <row r="757" spans="7:8" ht="13.5" customHeight="1" x14ac:dyDescent="0.25">
      <c r="G757" s="26"/>
      <c r="H757" s="26"/>
    </row>
    <row r="758" spans="7:8" ht="13.5" customHeight="1" x14ac:dyDescent="0.25">
      <c r="G758" s="26"/>
      <c r="H758" s="26"/>
    </row>
    <row r="759" spans="7:8" ht="13.5" customHeight="1" x14ac:dyDescent="0.25">
      <c r="G759" s="26"/>
      <c r="H759" s="26"/>
    </row>
    <row r="760" spans="7:8" ht="13.5" customHeight="1" x14ac:dyDescent="0.25">
      <c r="G760" s="26"/>
      <c r="H760" s="26"/>
    </row>
    <row r="761" spans="7:8" ht="13.5" customHeight="1" x14ac:dyDescent="0.25">
      <c r="G761" s="26"/>
      <c r="H761" s="26"/>
    </row>
    <row r="762" spans="7:8" ht="13.5" customHeight="1" x14ac:dyDescent="0.25">
      <c r="G762" s="26"/>
      <c r="H762" s="26"/>
    </row>
    <row r="763" spans="7:8" ht="13.5" customHeight="1" x14ac:dyDescent="0.25">
      <c r="G763" s="26"/>
      <c r="H763" s="26"/>
    </row>
    <row r="764" spans="7:8" ht="13.5" customHeight="1" x14ac:dyDescent="0.25">
      <c r="G764" s="26"/>
      <c r="H764" s="26"/>
    </row>
    <row r="765" spans="7:8" ht="13.5" customHeight="1" x14ac:dyDescent="0.25">
      <c r="G765" s="26"/>
      <c r="H765" s="26"/>
    </row>
    <row r="766" spans="7:8" ht="13.5" customHeight="1" x14ac:dyDescent="0.25">
      <c r="G766" s="26"/>
      <c r="H766" s="26"/>
    </row>
    <row r="767" spans="7:8" ht="13.5" customHeight="1" x14ac:dyDescent="0.25">
      <c r="G767" s="26"/>
      <c r="H767" s="26"/>
    </row>
    <row r="768" spans="7:8" ht="13.5" customHeight="1" x14ac:dyDescent="0.25">
      <c r="G768" s="26"/>
      <c r="H768" s="26"/>
    </row>
    <row r="769" spans="7:8" ht="13.5" customHeight="1" x14ac:dyDescent="0.25">
      <c r="G769" s="26"/>
      <c r="H769" s="26"/>
    </row>
    <row r="770" spans="7:8" ht="13.5" customHeight="1" x14ac:dyDescent="0.25">
      <c r="G770" s="26"/>
      <c r="H770" s="26"/>
    </row>
    <row r="771" spans="7:8" ht="13.5" customHeight="1" x14ac:dyDescent="0.25">
      <c r="G771" s="26"/>
      <c r="H771" s="26"/>
    </row>
    <row r="772" spans="7:8" ht="13.5" customHeight="1" x14ac:dyDescent="0.25">
      <c r="G772" s="26"/>
      <c r="H772" s="26"/>
    </row>
    <row r="773" spans="7:8" ht="13.5" customHeight="1" x14ac:dyDescent="0.25">
      <c r="G773" s="26"/>
      <c r="H773" s="26"/>
    </row>
    <row r="774" spans="7:8" ht="13.5" customHeight="1" x14ac:dyDescent="0.25">
      <c r="G774" s="26"/>
      <c r="H774" s="26"/>
    </row>
    <row r="775" spans="7:8" ht="13.5" customHeight="1" x14ac:dyDescent="0.25">
      <c r="G775" s="26"/>
      <c r="H775" s="26"/>
    </row>
    <row r="776" spans="7:8" ht="13.5" customHeight="1" x14ac:dyDescent="0.25">
      <c r="G776" s="26"/>
      <c r="H776" s="26"/>
    </row>
    <row r="777" spans="7:8" ht="13.5" customHeight="1" x14ac:dyDescent="0.25">
      <c r="G777" s="26"/>
      <c r="H777" s="26"/>
    </row>
    <row r="778" spans="7:8" ht="13.5" customHeight="1" x14ac:dyDescent="0.25">
      <c r="G778" s="26"/>
      <c r="H778" s="26"/>
    </row>
    <row r="779" spans="7:8" ht="13.5" customHeight="1" x14ac:dyDescent="0.25">
      <c r="G779" s="26"/>
      <c r="H779" s="26"/>
    </row>
    <row r="780" spans="7:8" ht="13.5" customHeight="1" x14ac:dyDescent="0.25">
      <c r="G780" s="26"/>
      <c r="H780" s="26"/>
    </row>
    <row r="781" spans="7:8" ht="13.5" customHeight="1" x14ac:dyDescent="0.25">
      <c r="G781" s="26"/>
      <c r="H781" s="26"/>
    </row>
    <row r="782" spans="7:8" ht="13.5" customHeight="1" x14ac:dyDescent="0.25">
      <c r="G782" s="26"/>
      <c r="H782" s="26"/>
    </row>
    <row r="783" spans="7:8" ht="13.5" customHeight="1" x14ac:dyDescent="0.25">
      <c r="G783" s="26"/>
      <c r="H783" s="26"/>
    </row>
    <row r="784" spans="7:8" ht="13.5" customHeight="1" x14ac:dyDescent="0.25">
      <c r="G784" s="26"/>
      <c r="H784" s="26"/>
    </row>
    <row r="785" spans="7:8" ht="13.5" customHeight="1" x14ac:dyDescent="0.25">
      <c r="G785" s="26"/>
      <c r="H785" s="26"/>
    </row>
    <row r="786" spans="7:8" ht="13.5" customHeight="1" x14ac:dyDescent="0.25">
      <c r="G786" s="26"/>
      <c r="H786" s="26"/>
    </row>
    <row r="787" spans="7:8" ht="13.5" customHeight="1" x14ac:dyDescent="0.25">
      <c r="G787" s="26"/>
      <c r="H787" s="26"/>
    </row>
    <row r="788" spans="7:8" ht="13.5" customHeight="1" x14ac:dyDescent="0.25">
      <c r="G788" s="26"/>
      <c r="H788" s="26"/>
    </row>
    <row r="789" spans="7:8" ht="13.5" customHeight="1" x14ac:dyDescent="0.25">
      <c r="G789" s="26"/>
      <c r="H789" s="26"/>
    </row>
    <row r="790" spans="7:8" ht="13.5" customHeight="1" x14ac:dyDescent="0.25">
      <c r="G790" s="26"/>
      <c r="H790" s="26"/>
    </row>
    <row r="791" spans="7:8" ht="13.5" customHeight="1" x14ac:dyDescent="0.25">
      <c r="G791" s="26"/>
      <c r="H791" s="26"/>
    </row>
    <row r="792" spans="7:8" ht="13.5" customHeight="1" x14ac:dyDescent="0.25">
      <c r="G792" s="26"/>
      <c r="H792" s="26"/>
    </row>
    <row r="793" spans="7:8" ht="13.5" customHeight="1" x14ac:dyDescent="0.25">
      <c r="G793" s="26"/>
      <c r="H793" s="26"/>
    </row>
    <row r="794" spans="7:8" ht="13.5" customHeight="1" x14ac:dyDescent="0.25">
      <c r="G794" s="26"/>
      <c r="H794" s="26"/>
    </row>
    <row r="795" spans="7:8" ht="13.5" customHeight="1" x14ac:dyDescent="0.25">
      <c r="G795" s="26"/>
      <c r="H795" s="26"/>
    </row>
    <row r="796" spans="7:8" ht="13.5" customHeight="1" x14ac:dyDescent="0.25">
      <c r="G796" s="26"/>
      <c r="H796" s="26"/>
    </row>
    <row r="797" spans="7:8" ht="13.5" customHeight="1" x14ac:dyDescent="0.25">
      <c r="G797" s="26"/>
      <c r="H797" s="26"/>
    </row>
    <row r="798" spans="7:8" ht="13.5" customHeight="1" x14ac:dyDescent="0.25">
      <c r="G798" s="26"/>
      <c r="H798" s="26"/>
    </row>
    <row r="799" spans="7:8" ht="13.5" customHeight="1" x14ac:dyDescent="0.25">
      <c r="G799" s="26"/>
      <c r="H799" s="26"/>
    </row>
    <row r="800" spans="7:8" ht="13.5" customHeight="1" x14ac:dyDescent="0.25">
      <c r="G800" s="26"/>
      <c r="H800" s="26"/>
    </row>
    <row r="801" spans="7:8" ht="13.5" customHeight="1" x14ac:dyDescent="0.25">
      <c r="G801" s="26"/>
      <c r="H801" s="26"/>
    </row>
    <row r="802" spans="7:8" ht="13.5" customHeight="1" x14ac:dyDescent="0.25">
      <c r="G802" s="26"/>
      <c r="H802" s="26"/>
    </row>
    <row r="803" spans="7:8" ht="13.5" customHeight="1" x14ac:dyDescent="0.25">
      <c r="G803" s="26"/>
      <c r="H803" s="26"/>
    </row>
    <row r="804" spans="7:8" ht="13.5" customHeight="1" x14ac:dyDescent="0.25">
      <c r="G804" s="26"/>
      <c r="H804" s="26"/>
    </row>
    <row r="805" spans="7:8" ht="13.5" customHeight="1" x14ac:dyDescent="0.25">
      <c r="G805" s="26"/>
      <c r="H805" s="26"/>
    </row>
    <row r="806" spans="7:8" ht="13.5" customHeight="1" x14ac:dyDescent="0.25">
      <c r="G806" s="26"/>
      <c r="H806" s="26"/>
    </row>
    <row r="807" spans="7:8" ht="13.5" customHeight="1" x14ac:dyDescent="0.25">
      <c r="G807" s="26"/>
      <c r="H807" s="26"/>
    </row>
    <row r="808" spans="7:8" ht="13.5" customHeight="1" x14ac:dyDescent="0.25">
      <c r="G808" s="26"/>
      <c r="H808" s="26"/>
    </row>
    <row r="809" spans="7:8" ht="13.5" customHeight="1" x14ac:dyDescent="0.25">
      <c r="G809" s="26"/>
      <c r="H809" s="26"/>
    </row>
    <row r="810" spans="7:8" ht="13.5" customHeight="1" x14ac:dyDescent="0.25">
      <c r="G810" s="26"/>
      <c r="H810" s="26"/>
    </row>
    <row r="811" spans="7:8" ht="13.5" customHeight="1" x14ac:dyDescent="0.25">
      <c r="G811" s="26"/>
      <c r="H811" s="26"/>
    </row>
    <row r="812" spans="7:8" ht="13.5" customHeight="1" x14ac:dyDescent="0.25">
      <c r="G812" s="26"/>
      <c r="H812" s="26"/>
    </row>
    <row r="813" spans="7:8" ht="13.5" customHeight="1" x14ac:dyDescent="0.25">
      <c r="G813" s="26"/>
      <c r="H813" s="26"/>
    </row>
    <row r="814" spans="7:8" ht="13.5" customHeight="1" x14ac:dyDescent="0.25">
      <c r="G814" s="26"/>
      <c r="H814" s="26"/>
    </row>
    <row r="815" spans="7:8" ht="13.5" customHeight="1" x14ac:dyDescent="0.25">
      <c r="G815" s="26"/>
      <c r="H815" s="26"/>
    </row>
    <row r="816" spans="7:8" ht="13.5" customHeight="1" x14ac:dyDescent="0.25">
      <c r="G816" s="26"/>
      <c r="H816" s="26"/>
    </row>
    <row r="817" spans="7:8" ht="13.5" customHeight="1" x14ac:dyDescent="0.25">
      <c r="G817" s="26"/>
      <c r="H817" s="26"/>
    </row>
    <row r="818" spans="7:8" ht="13.5" customHeight="1" x14ac:dyDescent="0.25">
      <c r="G818" s="26"/>
      <c r="H818" s="26"/>
    </row>
    <row r="819" spans="7:8" ht="13.5" customHeight="1" x14ac:dyDescent="0.25">
      <c r="G819" s="26"/>
      <c r="H819" s="26"/>
    </row>
    <row r="820" spans="7:8" ht="13.5" customHeight="1" x14ac:dyDescent="0.25">
      <c r="G820" s="26"/>
      <c r="H820" s="26"/>
    </row>
    <row r="821" spans="7:8" ht="13.5" customHeight="1" x14ac:dyDescent="0.25">
      <c r="G821" s="26"/>
      <c r="H821" s="26"/>
    </row>
    <row r="822" spans="7:8" ht="13.5" customHeight="1" x14ac:dyDescent="0.25">
      <c r="G822" s="26"/>
      <c r="H822" s="26"/>
    </row>
    <row r="823" spans="7:8" ht="13.5" customHeight="1" x14ac:dyDescent="0.25">
      <c r="G823" s="26"/>
      <c r="H823" s="26"/>
    </row>
    <row r="824" spans="7:8" ht="13.5" customHeight="1" x14ac:dyDescent="0.25">
      <c r="G824" s="26"/>
      <c r="H824" s="26"/>
    </row>
    <row r="825" spans="7:8" ht="13.5" customHeight="1" x14ac:dyDescent="0.25">
      <c r="G825" s="26"/>
      <c r="H825" s="26"/>
    </row>
    <row r="826" spans="7:8" ht="13.5" customHeight="1" x14ac:dyDescent="0.25">
      <c r="G826" s="26"/>
      <c r="H826" s="26"/>
    </row>
    <row r="827" spans="7:8" ht="13.5" customHeight="1" x14ac:dyDescent="0.25">
      <c r="G827" s="26"/>
      <c r="H827" s="26"/>
    </row>
    <row r="828" spans="7:8" ht="13.5" customHeight="1" x14ac:dyDescent="0.25">
      <c r="G828" s="26"/>
      <c r="H828" s="26"/>
    </row>
    <row r="829" spans="7:8" ht="13.5" customHeight="1" x14ac:dyDescent="0.25">
      <c r="G829" s="26"/>
      <c r="H829" s="26"/>
    </row>
    <row r="830" spans="7:8" ht="13.5" customHeight="1" x14ac:dyDescent="0.25">
      <c r="G830" s="26"/>
      <c r="H830" s="26"/>
    </row>
    <row r="831" spans="7:8" ht="13.5" customHeight="1" x14ac:dyDescent="0.25">
      <c r="G831" s="26"/>
      <c r="H831" s="26"/>
    </row>
    <row r="832" spans="7:8" ht="13.5" customHeight="1" x14ac:dyDescent="0.25">
      <c r="G832" s="26"/>
      <c r="H832" s="26"/>
    </row>
    <row r="833" spans="7:8" ht="13.5" customHeight="1" x14ac:dyDescent="0.25">
      <c r="G833" s="26"/>
      <c r="H833" s="26"/>
    </row>
    <row r="834" spans="7:8" ht="13.5" customHeight="1" x14ac:dyDescent="0.25">
      <c r="G834" s="26"/>
      <c r="H834" s="26"/>
    </row>
    <row r="835" spans="7:8" ht="13.5" customHeight="1" x14ac:dyDescent="0.25">
      <c r="G835" s="26"/>
      <c r="H835" s="26"/>
    </row>
    <row r="836" spans="7:8" ht="13.5" customHeight="1" x14ac:dyDescent="0.25">
      <c r="G836" s="26"/>
      <c r="H836" s="26"/>
    </row>
    <row r="837" spans="7:8" ht="13.5" customHeight="1" x14ac:dyDescent="0.25">
      <c r="G837" s="26"/>
      <c r="H837" s="26"/>
    </row>
    <row r="838" spans="7:8" ht="13.5" customHeight="1" x14ac:dyDescent="0.25">
      <c r="G838" s="26"/>
      <c r="H838" s="26"/>
    </row>
    <row r="839" spans="7:8" ht="13.5" customHeight="1" x14ac:dyDescent="0.25">
      <c r="G839" s="26"/>
      <c r="H839" s="26"/>
    </row>
    <row r="840" spans="7:8" ht="13.5" customHeight="1" x14ac:dyDescent="0.25">
      <c r="G840" s="26"/>
      <c r="H840" s="26"/>
    </row>
    <row r="841" spans="7:8" ht="13.5" customHeight="1" x14ac:dyDescent="0.25">
      <c r="G841" s="26"/>
      <c r="H841" s="26"/>
    </row>
    <row r="842" spans="7:8" ht="13.5" customHeight="1" x14ac:dyDescent="0.25">
      <c r="G842" s="26"/>
      <c r="H842" s="26"/>
    </row>
    <row r="843" spans="7:8" ht="13.5" customHeight="1" x14ac:dyDescent="0.25">
      <c r="G843" s="26"/>
      <c r="H843" s="26"/>
    </row>
    <row r="844" spans="7:8" ht="13.5" customHeight="1" x14ac:dyDescent="0.25">
      <c r="G844" s="26"/>
      <c r="H844" s="26"/>
    </row>
    <row r="845" spans="7:8" ht="13.5" customHeight="1" x14ac:dyDescent="0.25">
      <c r="G845" s="26"/>
      <c r="H845" s="26"/>
    </row>
    <row r="846" spans="7:8" ht="13.5" customHeight="1" x14ac:dyDescent="0.25">
      <c r="G846" s="26"/>
      <c r="H846" s="26"/>
    </row>
    <row r="847" spans="7:8" ht="13.5" customHeight="1" x14ac:dyDescent="0.25">
      <c r="G847" s="26"/>
      <c r="H847" s="26"/>
    </row>
    <row r="848" spans="7:8" ht="13.5" customHeight="1" x14ac:dyDescent="0.25">
      <c r="G848" s="26"/>
      <c r="H848" s="26"/>
    </row>
    <row r="849" spans="7:8" ht="13.5" customHeight="1" x14ac:dyDescent="0.25">
      <c r="G849" s="26"/>
      <c r="H849" s="26"/>
    </row>
    <row r="850" spans="7:8" ht="13.5" customHeight="1" x14ac:dyDescent="0.25">
      <c r="G850" s="26"/>
      <c r="H850" s="26"/>
    </row>
    <row r="851" spans="7:8" ht="13.5" customHeight="1" x14ac:dyDescent="0.25">
      <c r="G851" s="26"/>
      <c r="H851" s="26"/>
    </row>
    <row r="852" spans="7:8" ht="13.5" customHeight="1" x14ac:dyDescent="0.25">
      <c r="G852" s="26"/>
      <c r="H852" s="26"/>
    </row>
    <row r="853" spans="7:8" ht="13.5" customHeight="1" x14ac:dyDescent="0.25">
      <c r="G853" s="26"/>
      <c r="H853" s="26"/>
    </row>
    <row r="854" spans="7:8" ht="13.5" customHeight="1" x14ac:dyDescent="0.25">
      <c r="G854" s="26"/>
      <c r="H854" s="26"/>
    </row>
    <row r="855" spans="7:8" ht="13.5" customHeight="1" x14ac:dyDescent="0.25">
      <c r="G855" s="26"/>
      <c r="H855" s="26"/>
    </row>
    <row r="856" spans="7:8" ht="13.5" customHeight="1" x14ac:dyDescent="0.25">
      <c r="G856" s="26"/>
      <c r="H856" s="26"/>
    </row>
    <row r="857" spans="7:8" ht="13.5" customHeight="1" x14ac:dyDescent="0.25">
      <c r="G857" s="26"/>
      <c r="H857" s="26"/>
    </row>
    <row r="858" spans="7:8" ht="13.5" customHeight="1" x14ac:dyDescent="0.25">
      <c r="G858" s="26"/>
      <c r="H858" s="26"/>
    </row>
    <row r="859" spans="7:8" ht="13.5" customHeight="1" x14ac:dyDescent="0.25">
      <c r="G859" s="26"/>
      <c r="H859" s="26"/>
    </row>
    <row r="860" spans="7:8" ht="13.5" customHeight="1" x14ac:dyDescent="0.25">
      <c r="G860" s="26"/>
      <c r="H860" s="26"/>
    </row>
    <row r="861" spans="7:8" ht="13.5" customHeight="1" x14ac:dyDescent="0.25">
      <c r="G861" s="26"/>
      <c r="H861" s="26"/>
    </row>
    <row r="862" spans="7:8" ht="13.5" customHeight="1" x14ac:dyDescent="0.25">
      <c r="G862" s="26"/>
      <c r="H862" s="26"/>
    </row>
    <row r="863" spans="7:8" ht="13.5" customHeight="1" x14ac:dyDescent="0.25">
      <c r="G863" s="26"/>
      <c r="H863" s="26"/>
    </row>
    <row r="864" spans="7:8" ht="13.5" customHeight="1" x14ac:dyDescent="0.25">
      <c r="G864" s="26"/>
      <c r="H864" s="26"/>
    </row>
    <row r="865" spans="7:8" ht="13.5" customHeight="1" x14ac:dyDescent="0.25">
      <c r="G865" s="26"/>
      <c r="H865" s="26"/>
    </row>
    <row r="866" spans="7:8" ht="13.5" customHeight="1" x14ac:dyDescent="0.25">
      <c r="G866" s="26"/>
      <c r="H866" s="26"/>
    </row>
    <row r="867" spans="7:8" ht="13.5" customHeight="1" x14ac:dyDescent="0.25">
      <c r="G867" s="26"/>
      <c r="H867" s="26"/>
    </row>
    <row r="868" spans="7:8" ht="13.5" customHeight="1" x14ac:dyDescent="0.25">
      <c r="G868" s="26"/>
      <c r="H868" s="26"/>
    </row>
    <row r="869" spans="7:8" ht="13.5" customHeight="1" x14ac:dyDescent="0.25">
      <c r="G869" s="26"/>
      <c r="H869" s="26"/>
    </row>
    <row r="870" spans="7:8" ht="13.5" customHeight="1" x14ac:dyDescent="0.25">
      <c r="G870" s="26"/>
      <c r="H870" s="26"/>
    </row>
    <row r="871" spans="7:8" ht="13.5" customHeight="1" x14ac:dyDescent="0.25">
      <c r="G871" s="26"/>
      <c r="H871" s="26"/>
    </row>
    <row r="872" spans="7:8" ht="13.5" customHeight="1" x14ac:dyDescent="0.25">
      <c r="G872" s="26"/>
      <c r="H872" s="26"/>
    </row>
    <row r="873" spans="7:8" ht="13.5" customHeight="1" x14ac:dyDescent="0.25">
      <c r="G873" s="26"/>
      <c r="H873" s="26"/>
    </row>
    <row r="874" spans="7:8" ht="13.5" customHeight="1" x14ac:dyDescent="0.25">
      <c r="G874" s="26"/>
      <c r="H874" s="26"/>
    </row>
    <row r="875" spans="7:8" ht="13.5" customHeight="1" x14ac:dyDescent="0.25">
      <c r="G875" s="26"/>
      <c r="H875" s="26"/>
    </row>
    <row r="876" spans="7:8" ht="13.5" customHeight="1" x14ac:dyDescent="0.25">
      <c r="G876" s="26"/>
      <c r="H876" s="26"/>
    </row>
    <row r="877" spans="7:8" ht="13.5" customHeight="1" x14ac:dyDescent="0.25">
      <c r="G877" s="26"/>
      <c r="H877" s="26"/>
    </row>
    <row r="878" spans="7:8" ht="13.5" customHeight="1" x14ac:dyDescent="0.25">
      <c r="G878" s="26"/>
      <c r="H878" s="26"/>
    </row>
    <row r="879" spans="7:8" ht="13.5" customHeight="1" x14ac:dyDescent="0.25">
      <c r="G879" s="26"/>
      <c r="H879" s="26"/>
    </row>
    <row r="880" spans="7:8" ht="13.5" customHeight="1" x14ac:dyDescent="0.25">
      <c r="G880" s="26"/>
      <c r="H880" s="26"/>
    </row>
    <row r="881" spans="7:8" ht="13.5" customHeight="1" x14ac:dyDescent="0.25">
      <c r="G881" s="26"/>
      <c r="H881" s="26"/>
    </row>
    <row r="882" spans="7:8" ht="13.5" customHeight="1" x14ac:dyDescent="0.25">
      <c r="G882" s="26"/>
      <c r="H882" s="26"/>
    </row>
    <row r="883" spans="7:8" ht="13.5" customHeight="1" x14ac:dyDescent="0.25">
      <c r="G883" s="26"/>
      <c r="H883" s="26"/>
    </row>
    <row r="884" spans="7:8" ht="13.5" customHeight="1" x14ac:dyDescent="0.25">
      <c r="G884" s="26"/>
      <c r="H884" s="26"/>
    </row>
    <row r="885" spans="7:8" ht="13.5" customHeight="1" x14ac:dyDescent="0.25">
      <c r="G885" s="26"/>
      <c r="H885" s="26"/>
    </row>
    <row r="886" spans="7:8" ht="13.5" customHeight="1" x14ac:dyDescent="0.25">
      <c r="G886" s="26"/>
      <c r="H886" s="26"/>
    </row>
    <row r="887" spans="7:8" ht="13.5" customHeight="1" x14ac:dyDescent="0.25">
      <c r="G887" s="26"/>
      <c r="H887" s="26"/>
    </row>
    <row r="888" spans="7:8" ht="13.5" customHeight="1" x14ac:dyDescent="0.25">
      <c r="G888" s="26"/>
      <c r="H888" s="26"/>
    </row>
    <row r="889" spans="7:8" ht="13.5" customHeight="1" x14ac:dyDescent="0.25">
      <c r="G889" s="26"/>
      <c r="H889" s="26"/>
    </row>
    <row r="890" spans="7:8" ht="13.5" customHeight="1" x14ac:dyDescent="0.25">
      <c r="G890" s="26"/>
      <c r="H890" s="26"/>
    </row>
    <row r="891" spans="7:8" ht="13.5" customHeight="1" x14ac:dyDescent="0.25">
      <c r="G891" s="26"/>
      <c r="H891" s="26"/>
    </row>
    <row r="892" spans="7:8" ht="13.5" customHeight="1" x14ac:dyDescent="0.25">
      <c r="G892" s="26"/>
      <c r="H892" s="26"/>
    </row>
    <row r="893" spans="7:8" ht="13.5" customHeight="1" x14ac:dyDescent="0.25">
      <c r="G893" s="26"/>
      <c r="H893" s="26"/>
    </row>
    <row r="894" spans="7:8" ht="13.5" customHeight="1" x14ac:dyDescent="0.25">
      <c r="G894" s="26"/>
      <c r="H894" s="26"/>
    </row>
    <row r="895" spans="7:8" ht="13.5" customHeight="1" x14ac:dyDescent="0.25">
      <c r="G895" s="26"/>
      <c r="H895" s="26"/>
    </row>
    <row r="896" spans="7:8" ht="13.5" customHeight="1" x14ac:dyDescent="0.25">
      <c r="G896" s="26"/>
      <c r="H896" s="26"/>
    </row>
    <row r="897" spans="7:8" ht="13.5" customHeight="1" x14ac:dyDescent="0.25">
      <c r="G897" s="26"/>
      <c r="H897" s="26"/>
    </row>
    <row r="898" spans="7:8" ht="13.5" customHeight="1" x14ac:dyDescent="0.25">
      <c r="G898" s="26"/>
      <c r="H898" s="26"/>
    </row>
    <row r="899" spans="7:8" ht="13.5" customHeight="1" x14ac:dyDescent="0.25">
      <c r="G899" s="26"/>
      <c r="H899" s="26"/>
    </row>
    <row r="900" spans="7:8" ht="13.5" customHeight="1" x14ac:dyDescent="0.25">
      <c r="G900" s="26"/>
      <c r="H900" s="26"/>
    </row>
    <row r="901" spans="7:8" ht="13.5" customHeight="1" x14ac:dyDescent="0.25">
      <c r="G901" s="26"/>
      <c r="H901" s="26"/>
    </row>
    <row r="902" spans="7:8" ht="13.5" customHeight="1" x14ac:dyDescent="0.25">
      <c r="G902" s="26"/>
      <c r="H902" s="26"/>
    </row>
    <row r="903" spans="7:8" ht="13.5" customHeight="1" x14ac:dyDescent="0.25">
      <c r="G903" s="26"/>
      <c r="H903" s="26"/>
    </row>
    <row r="904" spans="7:8" ht="13.5" customHeight="1" x14ac:dyDescent="0.25">
      <c r="G904" s="26"/>
      <c r="H904" s="26"/>
    </row>
    <row r="905" spans="7:8" ht="13.5" customHeight="1" x14ac:dyDescent="0.25">
      <c r="G905" s="26"/>
      <c r="H905" s="26"/>
    </row>
    <row r="906" spans="7:8" ht="13.5" customHeight="1" x14ac:dyDescent="0.25">
      <c r="G906" s="26"/>
      <c r="H906" s="26"/>
    </row>
    <row r="907" spans="7:8" ht="13.5" customHeight="1" x14ac:dyDescent="0.25">
      <c r="G907" s="26"/>
      <c r="H907" s="26"/>
    </row>
    <row r="908" spans="7:8" ht="13.5" customHeight="1" x14ac:dyDescent="0.25">
      <c r="G908" s="26"/>
      <c r="H908" s="26"/>
    </row>
    <row r="909" spans="7:8" ht="13.5" customHeight="1" x14ac:dyDescent="0.25">
      <c r="G909" s="26"/>
      <c r="H909" s="26"/>
    </row>
    <row r="910" spans="7:8" ht="13.5" customHeight="1" x14ac:dyDescent="0.25">
      <c r="G910" s="26"/>
      <c r="H910" s="26"/>
    </row>
    <row r="911" spans="7:8" ht="13.5" customHeight="1" x14ac:dyDescent="0.25">
      <c r="G911" s="26"/>
      <c r="H911" s="26"/>
    </row>
    <row r="912" spans="7:8" ht="13.5" customHeight="1" x14ac:dyDescent="0.25">
      <c r="G912" s="26"/>
      <c r="H912" s="26"/>
    </row>
    <row r="913" spans="7:8" ht="13.5" customHeight="1" x14ac:dyDescent="0.25">
      <c r="G913" s="26"/>
      <c r="H913" s="26"/>
    </row>
    <row r="914" spans="7:8" ht="13.5" customHeight="1" x14ac:dyDescent="0.25">
      <c r="G914" s="26"/>
      <c r="H914" s="26"/>
    </row>
    <row r="915" spans="7:8" ht="13.5" customHeight="1" x14ac:dyDescent="0.25">
      <c r="G915" s="26"/>
      <c r="H915" s="26"/>
    </row>
    <row r="916" spans="7:8" ht="13.5" customHeight="1" x14ac:dyDescent="0.25">
      <c r="G916" s="26"/>
      <c r="H916" s="26"/>
    </row>
    <row r="917" spans="7:8" ht="13.5" customHeight="1" x14ac:dyDescent="0.25">
      <c r="G917" s="26"/>
      <c r="H917" s="26"/>
    </row>
    <row r="918" spans="7:8" ht="13.5" customHeight="1" x14ac:dyDescent="0.25">
      <c r="G918" s="26"/>
      <c r="H918" s="26"/>
    </row>
    <row r="919" spans="7:8" ht="13.5" customHeight="1" x14ac:dyDescent="0.25">
      <c r="G919" s="26"/>
      <c r="H919" s="26"/>
    </row>
    <row r="920" spans="7:8" ht="13.5" customHeight="1" x14ac:dyDescent="0.25">
      <c r="G920" s="26"/>
      <c r="H920" s="26"/>
    </row>
    <row r="921" spans="7:8" ht="13.5" customHeight="1" x14ac:dyDescent="0.25">
      <c r="G921" s="26"/>
      <c r="H921" s="26"/>
    </row>
    <row r="922" spans="7:8" ht="13.5" customHeight="1" x14ac:dyDescent="0.25">
      <c r="G922" s="26"/>
      <c r="H922" s="26"/>
    </row>
    <row r="923" spans="7:8" ht="13.5" customHeight="1" x14ac:dyDescent="0.25">
      <c r="G923" s="26"/>
      <c r="H923" s="26"/>
    </row>
    <row r="924" spans="7:8" ht="13.5" customHeight="1" x14ac:dyDescent="0.25">
      <c r="G924" s="26"/>
      <c r="H924" s="26"/>
    </row>
    <row r="925" spans="7:8" ht="13.5" customHeight="1" x14ac:dyDescent="0.25">
      <c r="G925" s="26"/>
      <c r="H925" s="26"/>
    </row>
    <row r="926" spans="7:8" ht="13.5" customHeight="1" x14ac:dyDescent="0.25">
      <c r="G926" s="26"/>
      <c r="H926" s="26"/>
    </row>
    <row r="927" spans="7:8" ht="13.5" customHeight="1" x14ac:dyDescent="0.25">
      <c r="G927" s="26"/>
      <c r="H927" s="26"/>
    </row>
    <row r="928" spans="7:8" ht="13.5" customHeight="1" x14ac:dyDescent="0.25">
      <c r="G928" s="26"/>
      <c r="H928" s="26"/>
    </row>
    <row r="929" spans="7:8" ht="13.5" customHeight="1" x14ac:dyDescent="0.25">
      <c r="G929" s="26"/>
      <c r="H929" s="26"/>
    </row>
    <row r="930" spans="7:8" ht="13.5" customHeight="1" x14ac:dyDescent="0.25">
      <c r="G930" s="26"/>
      <c r="H930" s="26"/>
    </row>
    <row r="931" spans="7:8" ht="13.5" customHeight="1" x14ac:dyDescent="0.25">
      <c r="G931" s="26"/>
      <c r="H931" s="26"/>
    </row>
    <row r="932" spans="7:8" ht="13.5" customHeight="1" x14ac:dyDescent="0.25">
      <c r="G932" s="26"/>
      <c r="H932" s="26"/>
    </row>
    <row r="933" spans="7:8" ht="13.5" customHeight="1" x14ac:dyDescent="0.25">
      <c r="G933" s="26"/>
      <c r="H933" s="26"/>
    </row>
    <row r="934" spans="7:8" ht="13.5" customHeight="1" x14ac:dyDescent="0.25">
      <c r="G934" s="26"/>
      <c r="H934" s="26"/>
    </row>
    <row r="935" spans="7:8" ht="13.5" customHeight="1" x14ac:dyDescent="0.25">
      <c r="G935" s="26"/>
      <c r="H935" s="26"/>
    </row>
    <row r="936" spans="7:8" ht="13.5" customHeight="1" x14ac:dyDescent="0.25">
      <c r="G936" s="26"/>
      <c r="H936" s="26"/>
    </row>
    <row r="937" spans="7:8" ht="13.5" customHeight="1" x14ac:dyDescent="0.25">
      <c r="G937" s="26"/>
      <c r="H937" s="26"/>
    </row>
    <row r="938" spans="7:8" ht="13.5" customHeight="1" x14ac:dyDescent="0.25">
      <c r="G938" s="26"/>
      <c r="H938" s="26"/>
    </row>
    <row r="939" spans="7:8" ht="13.5" customHeight="1" x14ac:dyDescent="0.25">
      <c r="G939" s="26"/>
      <c r="H939" s="26"/>
    </row>
    <row r="940" spans="7:8" ht="13.5" customHeight="1" x14ac:dyDescent="0.25">
      <c r="G940" s="26"/>
      <c r="H940" s="26"/>
    </row>
    <row r="941" spans="7:8" ht="13.5" customHeight="1" x14ac:dyDescent="0.25">
      <c r="G941" s="26"/>
      <c r="H941" s="26"/>
    </row>
    <row r="942" spans="7:8" ht="13.5" customHeight="1" x14ac:dyDescent="0.25">
      <c r="G942" s="26"/>
      <c r="H942" s="26"/>
    </row>
    <row r="943" spans="7:8" ht="13.5" customHeight="1" x14ac:dyDescent="0.25">
      <c r="G943" s="26"/>
      <c r="H943" s="26"/>
    </row>
    <row r="944" spans="7:8" ht="13.5" customHeight="1" x14ac:dyDescent="0.25">
      <c r="G944" s="26"/>
      <c r="H944" s="26"/>
    </row>
    <row r="945" spans="7:8" ht="13.5" customHeight="1" x14ac:dyDescent="0.25">
      <c r="G945" s="26"/>
      <c r="H945" s="26"/>
    </row>
    <row r="946" spans="7:8" ht="13.5" customHeight="1" x14ac:dyDescent="0.25">
      <c r="G946" s="26"/>
      <c r="H946" s="26"/>
    </row>
    <row r="947" spans="7:8" ht="13.5" customHeight="1" x14ac:dyDescent="0.25">
      <c r="G947" s="26"/>
      <c r="H947" s="26"/>
    </row>
    <row r="948" spans="7:8" ht="13.5" customHeight="1" x14ac:dyDescent="0.25">
      <c r="G948" s="26"/>
      <c r="H948" s="26"/>
    </row>
    <row r="949" spans="7:8" ht="13.5" customHeight="1" x14ac:dyDescent="0.25">
      <c r="G949" s="26"/>
      <c r="H949" s="26"/>
    </row>
    <row r="950" spans="7:8" ht="13.5" customHeight="1" x14ac:dyDescent="0.25">
      <c r="G950" s="26"/>
      <c r="H950" s="26"/>
    </row>
    <row r="951" spans="7:8" ht="13.5" customHeight="1" x14ac:dyDescent="0.25">
      <c r="G951" s="26"/>
      <c r="H951" s="26"/>
    </row>
    <row r="952" spans="7:8" ht="13.5" customHeight="1" x14ac:dyDescent="0.25">
      <c r="G952" s="26"/>
      <c r="H952" s="26"/>
    </row>
    <row r="953" spans="7:8" ht="13.5" customHeight="1" x14ac:dyDescent="0.25">
      <c r="G953" s="26"/>
      <c r="H953" s="26"/>
    </row>
    <row r="954" spans="7:8" ht="13.5" customHeight="1" x14ac:dyDescent="0.25">
      <c r="G954" s="26"/>
      <c r="H954" s="26"/>
    </row>
    <row r="955" spans="7:8" ht="13.5" customHeight="1" x14ac:dyDescent="0.25">
      <c r="G955" s="26"/>
      <c r="H955" s="26"/>
    </row>
    <row r="956" spans="7:8" ht="13.5" customHeight="1" x14ac:dyDescent="0.25">
      <c r="G956" s="26"/>
      <c r="H956" s="26"/>
    </row>
    <row r="957" spans="7:8" ht="13.5" customHeight="1" x14ac:dyDescent="0.25">
      <c r="G957" s="26"/>
      <c r="H957" s="26"/>
    </row>
    <row r="958" spans="7:8" ht="13.5" customHeight="1" x14ac:dyDescent="0.25">
      <c r="G958" s="26"/>
      <c r="H958" s="26"/>
    </row>
    <row r="959" spans="7:8" ht="13.5" customHeight="1" x14ac:dyDescent="0.25">
      <c r="G959" s="26"/>
      <c r="H959" s="26"/>
    </row>
    <row r="960" spans="7:8" ht="13.5" customHeight="1" x14ac:dyDescent="0.25">
      <c r="G960" s="26"/>
      <c r="H960" s="26"/>
    </row>
    <row r="961" spans="7:8" ht="13.5" customHeight="1" x14ac:dyDescent="0.25">
      <c r="G961" s="26"/>
      <c r="H961" s="26"/>
    </row>
    <row r="962" spans="7:8" ht="13.5" customHeight="1" x14ac:dyDescent="0.25">
      <c r="G962" s="26"/>
      <c r="H962" s="26"/>
    </row>
    <row r="963" spans="7:8" ht="13.5" customHeight="1" x14ac:dyDescent="0.25">
      <c r="G963" s="26"/>
      <c r="H963" s="26"/>
    </row>
    <row r="964" spans="7:8" ht="13.5" customHeight="1" x14ac:dyDescent="0.25">
      <c r="G964" s="26"/>
      <c r="H964" s="26"/>
    </row>
    <row r="965" spans="7:8" ht="13.5" customHeight="1" x14ac:dyDescent="0.25">
      <c r="G965" s="26"/>
      <c r="H965" s="26"/>
    </row>
    <row r="966" spans="7:8" ht="13.5" customHeight="1" x14ac:dyDescent="0.25">
      <c r="G966" s="26"/>
      <c r="H966" s="26"/>
    </row>
    <row r="967" spans="7:8" ht="13.5" customHeight="1" x14ac:dyDescent="0.25">
      <c r="G967" s="26"/>
      <c r="H967" s="26"/>
    </row>
    <row r="968" spans="7:8" ht="13.5" customHeight="1" x14ac:dyDescent="0.25">
      <c r="G968" s="26"/>
      <c r="H968" s="26"/>
    </row>
    <row r="969" spans="7:8" ht="13.5" customHeight="1" x14ac:dyDescent="0.25">
      <c r="G969" s="26"/>
      <c r="H969" s="26"/>
    </row>
    <row r="970" spans="7:8" ht="13.5" customHeight="1" x14ac:dyDescent="0.25">
      <c r="G970" s="26"/>
      <c r="H970" s="26"/>
    </row>
    <row r="971" spans="7:8" ht="13.5" customHeight="1" x14ac:dyDescent="0.25">
      <c r="G971" s="26"/>
      <c r="H971" s="26"/>
    </row>
    <row r="972" spans="7:8" ht="13.5" customHeight="1" x14ac:dyDescent="0.25">
      <c r="G972" s="26"/>
      <c r="H972" s="26"/>
    </row>
    <row r="973" spans="7:8" ht="13.5" customHeight="1" x14ac:dyDescent="0.25">
      <c r="G973" s="26"/>
      <c r="H973" s="26"/>
    </row>
    <row r="974" spans="7:8" ht="13.5" customHeight="1" x14ac:dyDescent="0.25">
      <c r="G974" s="26"/>
      <c r="H974" s="26"/>
    </row>
    <row r="975" spans="7:8" ht="13.5" customHeight="1" x14ac:dyDescent="0.25">
      <c r="G975" s="26"/>
      <c r="H975" s="26"/>
    </row>
    <row r="976" spans="7:8" ht="13.5" customHeight="1" x14ac:dyDescent="0.25">
      <c r="G976" s="26"/>
      <c r="H976" s="26"/>
    </row>
    <row r="977" spans="7:8" ht="13.5" customHeight="1" x14ac:dyDescent="0.25">
      <c r="G977" s="26"/>
      <c r="H977" s="26"/>
    </row>
    <row r="978" spans="7:8" ht="15" customHeight="1" x14ac:dyDescent="0.25">
      <c r="G978" s="26"/>
      <c r="H978" s="26"/>
    </row>
    <row r="979" spans="7:8" ht="15" customHeight="1" x14ac:dyDescent="0.25">
      <c r="G979" s="26"/>
      <c r="H979" s="26"/>
    </row>
    <row r="980" spans="7:8" ht="15" customHeight="1" x14ac:dyDescent="0.25">
      <c r="G980" s="26"/>
      <c r="H980" s="26"/>
    </row>
    <row r="981" spans="7:8" ht="15" customHeight="1" x14ac:dyDescent="0.25">
      <c r="G981" s="26"/>
      <c r="H981" s="26"/>
    </row>
  </sheetData>
  <sortState ref="F2:H1004">
    <sortCondition ref="F61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workbookViewId="0">
      <selection activeCell="S21" sqref="S21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000"/>
  <sheetViews>
    <sheetView topLeftCell="A91" workbookViewId="0">
      <selection activeCell="I108" sqref="I108"/>
    </sheetView>
  </sheetViews>
  <sheetFormatPr defaultColWidth="12.42578125" defaultRowHeight="15" customHeight="1" x14ac:dyDescent="0.25"/>
  <cols>
    <col min="1" max="1" width="58.7109375" customWidth="1"/>
    <col min="2" max="2" width="7.7109375" customWidth="1"/>
    <col min="3" max="3" width="10.7109375" bestFit="1" customWidth="1"/>
    <col min="4" max="5" width="7.7109375" style="205" customWidth="1"/>
    <col min="6" max="26" width="7.7109375" customWidth="1"/>
  </cols>
  <sheetData>
    <row r="1" spans="1:7" ht="13.5" customHeight="1" x14ac:dyDescent="0.25">
      <c r="A1" s="78" t="s">
        <v>285</v>
      </c>
      <c r="C1" s="59"/>
      <c r="D1" s="92" t="s">
        <v>207</v>
      </c>
      <c r="E1" s="92" t="s">
        <v>208</v>
      </c>
      <c r="G1" s="80"/>
    </row>
    <row r="2" spans="1:7" ht="13.5" customHeight="1" x14ac:dyDescent="0.25">
      <c r="A2" s="78" t="s">
        <v>200</v>
      </c>
      <c r="C2" s="60">
        <v>34029</v>
      </c>
      <c r="D2" s="90">
        <v>0.39</v>
      </c>
      <c r="E2" s="90">
        <v>0.15</v>
      </c>
    </row>
    <row r="3" spans="1:7" ht="13.5" customHeight="1" x14ac:dyDescent="0.25">
      <c r="A3" s="78" t="s">
        <v>201</v>
      </c>
      <c r="C3" s="60">
        <v>34060</v>
      </c>
      <c r="D3" s="90">
        <v>0.33</v>
      </c>
      <c r="E3" s="90">
        <v>0.21</v>
      </c>
    </row>
    <row r="4" spans="1:7" ht="13.5" customHeight="1" x14ac:dyDescent="0.25">
      <c r="A4" s="81" t="s">
        <v>202</v>
      </c>
      <c r="C4" s="60">
        <v>34121</v>
      </c>
      <c r="D4" s="90">
        <v>0.23</v>
      </c>
      <c r="E4" s="90">
        <v>0.27</v>
      </c>
    </row>
    <row r="5" spans="1:7" ht="13.5" customHeight="1" x14ac:dyDescent="0.25">
      <c r="A5" s="78" t="s">
        <v>203</v>
      </c>
      <c r="C5" s="60">
        <v>34151</v>
      </c>
      <c r="D5" s="90">
        <v>0.2</v>
      </c>
      <c r="E5" s="90">
        <v>0.28999999999999998</v>
      </c>
    </row>
    <row r="6" spans="1:7" ht="13.5" customHeight="1" x14ac:dyDescent="0.25">
      <c r="A6" s="78" t="s">
        <v>204</v>
      </c>
      <c r="C6" s="60">
        <v>34213</v>
      </c>
      <c r="D6" s="90">
        <v>0.23</v>
      </c>
      <c r="E6" s="90">
        <v>0.24</v>
      </c>
    </row>
    <row r="7" spans="1:7" ht="13.5" customHeight="1" x14ac:dyDescent="0.25">
      <c r="A7" s="78" t="s">
        <v>205</v>
      </c>
      <c r="C7" s="60">
        <v>34243</v>
      </c>
      <c r="D7" s="90">
        <v>0.21</v>
      </c>
      <c r="E7" s="90">
        <v>0.27</v>
      </c>
    </row>
    <row r="8" spans="1:7" ht="13.5" customHeight="1" x14ac:dyDescent="0.25">
      <c r="A8" s="78" t="s">
        <v>206</v>
      </c>
      <c r="C8" s="60">
        <v>34335</v>
      </c>
      <c r="D8" s="90">
        <v>0.44</v>
      </c>
      <c r="E8" s="90">
        <v>0.16</v>
      </c>
    </row>
    <row r="9" spans="1:7" ht="13.5" customHeight="1" x14ac:dyDescent="0.25">
      <c r="A9" s="77" t="str">
        <f>HYPERLINK("http://www.realclearpolitics.com/epolls/other/direction_of_country-902.html","http://www.realclearpolitics.com/epolls/other/direction_of_country-902.html")</f>
        <v>http://www.realclearpolitics.com/epolls/other/direction_of_country-902.html</v>
      </c>
      <c r="C9" s="60">
        <v>34394</v>
      </c>
      <c r="D9" s="90">
        <v>0.28999999999999998</v>
      </c>
      <c r="E9" s="90">
        <v>0.16</v>
      </c>
    </row>
    <row r="10" spans="1:7" ht="13.5" customHeight="1" x14ac:dyDescent="0.25">
      <c r="A10" s="26"/>
      <c r="C10" s="60">
        <v>34455</v>
      </c>
      <c r="D10" s="90">
        <v>0.27</v>
      </c>
      <c r="E10" s="90">
        <v>0.21</v>
      </c>
    </row>
    <row r="11" spans="1:7" ht="13.5" customHeight="1" x14ac:dyDescent="0.25">
      <c r="A11" s="26"/>
      <c r="C11" s="60">
        <v>34486</v>
      </c>
      <c r="D11" s="90">
        <v>0.28000000000000003</v>
      </c>
      <c r="E11" s="90">
        <v>0.17</v>
      </c>
    </row>
    <row r="12" spans="1:7" ht="13.5" customHeight="1" x14ac:dyDescent="0.25">
      <c r="A12" s="26"/>
      <c r="C12" s="60">
        <v>34578</v>
      </c>
      <c r="D12" s="90">
        <v>0.28000000000000003</v>
      </c>
      <c r="E12" s="90">
        <v>0.24</v>
      </c>
    </row>
    <row r="13" spans="1:7" ht="13.5" customHeight="1" x14ac:dyDescent="0.25">
      <c r="A13" s="26"/>
      <c r="C13" s="60">
        <v>34608</v>
      </c>
      <c r="D13" s="90">
        <v>0.31</v>
      </c>
      <c r="E13" s="90">
        <v>0.24</v>
      </c>
    </row>
    <row r="14" spans="1:7" ht="13.5" customHeight="1" x14ac:dyDescent="0.25">
      <c r="A14" s="26"/>
      <c r="C14" s="60">
        <v>34669</v>
      </c>
      <c r="D14" s="90">
        <v>0.31</v>
      </c>
      <c r="E14" s="90">
        <v>0.17</v>
      </c>
    </row>
    <row r="15" spans="1:7" ht="13.5" customHeight="1" x14ac:dyDescent="0.25">
      <c r="A15" s="26"/>
      <c r="C15" s="60">
        <v>34790</v>
      </c>
      <c r="D15" s="90">
        <v>0.24</v>
      </c>
      <c r="E15" s="90">
        <v>0.23</v>
      </c>
    </row>
    <row r="16" spans="1:7" ht="13.5" customHeight="1" x14ac:dyDescent="0.25">
      <c r="A16" s="26"/>
      <c r="C16" s="60">
        <v>34881</v>
      </c>
      <c r="D16" s="90">
        <v>0.2</v>
      </c>
      <c r="E16" s="90">
        <v>0.21</v>
      </c>
    </row>
    <row r="17" spans="1:5" ht="13.5" customHeight="1" x14ac:dyDescent="0.25">
      <c r="A17" s="26"/>
      <c r="C17" s="60">
        <v>35065</v>
      </c>
      <c r="D17" s="90">
        <v>0.21</v>
      </c>
      <c r="E17" s="90">
        <v>0.21</v>
      </c>
    </row>
    <row r="18" spans="1:5" ht="13.5" customHeight="1" x14ac:dyDescent="0.25">
      <c r="A18" s="26"/>
      <c r="C18" s="60">
        <v>35521</v>
      </c>
      <c r="D18" s="90">
        <v>0.19</v>
      </c>
      <c r="E18" s="90">
        <v>0.22</v>
      </c>
    </row>
    <row r="19" spans="1:5" ht="13.5" customHeight="1" x14ac:dyDescent="0.25">
      <c r="A19" s="26"/>
      <c r="C19" s="60">
        <v>36039</v>
      </c>
      <c r="D19" s="90">
        <v>0.19</v>
      </c>
      <c r="E19" s="90">
        <v>0.22</v>
      </c>
    </row>
    <row r="20" spans="1:5" ht="13.5" customHeight="1" x14ac:dyDescent="0.25">
      <c r="A20" s="26"/>
      <c r="C20" s="60">
        <v>36069</v>
      </c>
      <c r="D20" s="90">
        <v>0.17</v>
      </c>
      <c r="E20" s="90">
        <v>0.24</v>
      </c>
    </row>
    <row r="21" spans="1:5" ht="13.5" customHeight="1" x14ac:dyDescent="0.25">
      <c r="A21" s="26"/>
      <c r="C21" s="60">
        <v>36951</v>
      </c>
      <c r="D21" s="90">
        <v>0.28000000000000003</v>
      </c>
      <c r="E21" s="90">
        <v>0.28999999999999998</v>
      </c>
    </row>
    <row r="22" spans="1:5" ht="13.5" customHeight="1" x14ac:dyDescent="0.25">
      <c r="A22" s="26"/>
      <c r="C22" s="60">
        <v>36982</v>
      </c>
      <c r="D22" s="90">
        <v>0.36</v>
      </c>
      <c r="E22" s="90">
        <v>0.25</v>
      </c>
    </row>
    <row r="23" spans="1:5" ht="13.5" customHeight="1" x14ac:dyDescent="0.25">
      <c r="A23" s="26"/>
      <c r="C23" s="60">
        <v>37226</v>
      </c>
      <c r="D23" s="90">
        <v>0.5</v>
      </c>
      <c r="E23" s="90">
        <v>0.15</v>
      </c>
    </row>
    <row r="24" spans="1:5" ht="13.5" customHeight="1" x14ac:dyDescent="0.25">
      <c r="A24" s="26"/>
      <c r="C24" s="60">
        <v>37347</v>
      </c>
      <c r="D24" s="90">
        <v>0.5</v>
      </c>
      <c r="E24" s="90">
        <v>0.13</v>
      </c>
    </row>
    <row r="25" spans="1:5" ht="13.5" customHeight="1" x14ac:dyDescent="0.25">
      <c r="A25" s="26"/>
      <c r="C25" s="60">
        <v>37438</v>
      </c>
      <c r="D25" s="90">
        <v>0.41</v>
      </c>
      <c r="E25" s="90">
        <v>0.2</v>
      </c>
    </row>
    <row r="26" spans="1:5" ht="13.5" customHeight="1" x14ac:dyDescent="0.25">
      <c r="A26" s="26"/>
      <c r="C26" s="60">
        <v>37500</v>
      </c>
      <c r="D26" s="90">
        <v>0.39</v>
      </c>
      <c r="E26" s="90">
        <v>0.18</v>
      </c>
    </row>
    <row r="27" spans="1:5" ht="13.5" customHeight="1" x14ac:dyDescent="0.25">
      <c r="A27" s="26"/>
      <c r="C27" s="60">
        <v>37530</v>
      </c>
      <c r="D27" s="90">
        <v>0.41</v>
      </c>
      <c r="E27" s="90">
        <v>0.2</v>
      </c>
    </row>
    <row r="28" spans="1:5" ht="13.5" customHeight="1" x14ac:dyDescent="0.25">
      <c r="A28" s="26"/>
      <c r="C28" s="60">
        <v>37591</v>
      </c>
      <c r="D28" s="90">
        <v>0.4</v>
      </c>
      <c r="E28" s="90">
        <v>0.2</v>
      </c>
    </row>
    <row r="29" spans="1:5" ht="13.5" customHeight="1" x14ac:dyDescent="0.25">
      <c r="A29" s="26"/>
      <c r="C29" s="60">
        <v>37622</v>
      </c>
      <c r="D29" s="90">
        <v>0.35</v>
      </c>
      <c r="E29" s="90">
        <v>0.25</v>
      </c>
    </row>
    <row r="30" spans="1:5" ht="13.5" customHeight="1" x14ac:dyDescent="0.25">
      <c r="A30" s="26"/>
      <c r="C30" s="60">
        <v>37742</v>
      </c>
      <c r="D30" s="90">
        <v>0.49</v>
      </c>
      <c r="E30" s="90">
        <v>0.17</v>
      </c>
    </row>
    <row r="31" spans="1:5" ht="13.5" customHeight="1" x14ac:dyDescent="0.25">
      <c r="A31" s="26"/>
      <c r="C31" s="60">
        <v>37803</v>
      </c>
      <c r="D31" s="90">
        <v>0.45</v>
      </c>
      <c r="E31" s="90">
        <v>0.16</v>
      </c>
    </row>
    <row r="32" spans="1:5" ht="13.5" customHeight="1" x14ac:dyDescent="0.25">
      <c r="A32" s="26"/>
      <c r="C32" s="60">
        <v>37865</v>
      </c>
      <c r="D32" s="90">
        <v>0.44</v>
      </c>
      <c r="E32" s="90">
        <v>0.19</v>
      </c>
    </row>
    <row r="33" spans="1:5" ht="13.5" customHeight="1" x14ac:dyDescent="0.25">
      <c r="A33" s="26"/>
      <c r="C33" s="60">
        <v>37926</v>
      </c>
      <c r="D33" s="90">
        <v>0.49</v>
      </c>
      <c r="E33" s="90">
        <v>0.15</v>
      </c>
    </row>
    <row r="34" spans="1:5" ht="13.5" customHeight="1" x14ac:dyDescent="0.25">
      <c r="A34" s="26"/>
      <c r="C34" s="60">
        <v>37987</v>
      </c>
      <c r="D34" s="90">
        <v>0.5</v>
      </c>
      <c r="E34" s="90">
        <v>0.1</v>
      </c>
    </row>
    <row r="35" spans="1:5" ht="13.5" customHeight="1" x14ac:dyDescent="0.25">
      <c r="A35" s="26"/>
      <c r="C35" s="60">
        <v>38047</v>
      </c>
      <c r="D35" s="90">
        <v>0.44</v>
      </c>
      <c r="E35" s="90">
        <v>0.18</v>
      </c>
    </row>
    <row r="36" spans="1:5" ht="13.5" customHeight="1" x14ac:dyDescent="0.25">
      <c r="A36" s="26"/>
      <c r="C36" s="60">
        <v>38108</v>
      </c>
      <c r="D36" s="90">
        <v>0.42</v>
      </c>
      <c r="E36" s="90">
        <v>0.16</v>
      </c>
    </row>
    <row r="37" spans="1:5" ht="13.5" customHeight="1" x14ac:dyDescent="0.25">
      <c r="A37" s="26"/>
      <c r="C37" s="60">
        <v>38231</v>
      </c>
      <c r="D37" s="90">
        <v>0.43</v>
      </c>
      <c r="E37" s="90">
        <v>0.13</v>
      </c>
    </row>
    <row r="38" spans="1:5" ht="13.5" customHeight="1" x14ac:dyDescent="0.25">
      <c r="A38" s="26"/>
      <c r="C38" s="60">
        <v>38261</v>
      </c>
      <c r="D38" s="90">
        <v>0.43</v>
      </c>
      <c r="E38" s="90">
        <v>0.1</v>
      </c>
    </row>
    <row r="39" spans="1:5" ht="13.5" customHeight="1" x14ac:dyDescent="0.25">
      <c r="A39" s="26"/>
      <c r="C39" s="60">
        <v>38353</v>
      </c>
      <c r="D39" s="90">
        <v>0.43</v>
      </c>
      <c r="E39" s="90">
        <v>0.17</v>
      </c>
    </row>
    <row r="40" spans="1:5" ht="13.5" customHeight="1" x14ac:dyDescent="0.25">
      <c r="A40" s="26"/>
      <c r="C40" s="60">
        <v>38473</v>
      </c>
      <c r="D40" s="90">
        <v>0.28000000000000003</v>
      </c>
      <c r="E40" s="90">
        <v>0.3</v>
      </c>
    </row>
    <row r="41" spans="1:5" ht="13.5" customHeight="1" x14ac:dyDescent="0.25">
      <c r="A41" s="26"/>
      <c r="C41" s="60">
        <v>38687</v>
      </c>
      <c r="D41" s="90">
        <v>0.26</v>
      </c>
      <c r="E41" s="90">
        <v>0.34</v>
      </c>
    </row>
    <row r="42" spans="1:5" ht="13.5" customHeight="1" x14ac:dyDescent="0.25">
      <c r="A42" s="26"/>
      <c r="C42" s="60">
        <v>38718</v>
      </c>
      <c r="D42" s="90">
        <v>0.24</v>
      </c>
      <c r="E42" s="90">
        <v>0.3</v>
      </c>
    </row>
    <row r="43" spans="1:5" ht="13.5" customHeight="1" x14ac:dyDescent="0.25">
      <c r="A43" s="26"/>
      <c r="C43" s="60">
        <v>38777</v>
      </c>
      <c r="D43" s="90">
        <v>0.24</v>
      </c>
      <c r="E43" s="90">
        <v>0.27</v>
      </c>
    </row>
    <row r="44" spans="1:5" ht="13.5" customHeight="1" x14ac:dyDescent="0.25">
      <c r="A44" s="26"/>
      <c r="C44" s="60">
        <v>38808</v>
      </c>
      <c r="D44" s="90">
        <v>0.17</v>
      </c>
      <c r="E44" s="90">
        <v>0.44</v>
      </c>
    </row>
    <row r="45" spans="1:5" ht="13.5" customHeight="1" x14ac:dyDescent="0.25">
      <c r="A45" s="26"/>
      <c r="C45" s="60">
        <v>38869</v>
      </c>
      <c r="D45" s="90">
        <v>0.16</v>
      </c>
      <c r="E45" s="90">
        <v>0.39</v>
      </c>
    </row>
    <row r="46" spans="1:5" ht="13.5" customHeight="1" x14ac:dyDescent="0.25">
      <c r="A46" s="26"/>
      <c r="C46" s="60">
        <v>38991</v>
      </c>
      <c r="D46" s="90">
        <v>0.22</v>
      </c>
      <c r="E46" s="90">
        <v>0.22</v>
      </c>
    </row>
    <row r="47" spans="1:5" ht="13.5" customHeight="1" x14ac:dyDescent="0.25">
      <c r="A47" s="26"/>
      <c r="C47" s="60">
        <v>39083</v>
      </c>
      <c r="D47" s="90">
        <v>0.21</v>
      </c>
      <c r="E47" s="90">
        <v>0.16</v>
      </c>
    </row>
    <row r="48" spans="1:5" ht="13.5" customHeight="1" x14ac:dyDescent="0.25">
      <c r="A48" s="26"/>
      <c r="C48" s="60">
        <v>39142</v>
      </c>
      <c r="D48" s="90">
        <v>0.16</v>
      </c>
      <c r="E48" s="90">
        <v>0.31</v>
      </c>
    </row>
    <row r="49" spans="1:5" ht="13.5" customHeight="1" x14ac:dyDescent="0.25">
      <c r="A49" s="26"/>
      <c r="C49" s="60">
        <v>39539</v>
      </c>
      <c r="D49" s="90">
        <v>0.19</v>
      </c>
      <c r="E49" s="90">
        <v>0.45</v>
      </c>
    </row>
    <row r="50" spans="1:5" ht="13.5" customHeight="1" x14ac:dyDescent="0.25">
      <c r="A50" s="26"/>
      <c r="C50" s="60">
        <v>39600</v>
      </c>
      <c r="D50" s="90">
        <v>0.21</v>
      </c>
      <c r="E50" s="90">
        <v>0.49</v>
      </c>
    </row>
    <row r="51" spans="1:5" ht="13.5" customHeight="1" x14ac:dyDescent="0.25">
      <c r="A51" s="26"/>
      <c r="C51" s="60">
        <v>39630</v>
      </c>
      <c r="D51" s="90">
        <v>0.25</v>
      </c>
      <c r="E51" s="90">
        <v>0.43</v>
      </c>
    </row>
    <row r="52" spans="1:5" ht="13.5" customHeight="1" x14ac:dyDescent="0.25">
      <c r="A52" s="26"/>
      <c r="C52" s="60">
        <v>39722</v>
      </c>
      <c r="D52" s="90">
        <v>0.38</v>
      </c>
      <c r="E52" s="90">
        <v>0.2</v>
      </c>
    </row>
    <row r="53" spans="1:5" ht="13.5" customHeight="1" x14ac:dyDescent="0.25">
      <c r="A53" s="26"/>
      <c r="C53" s="60">
        <v>39783</v>
      </c>
      <c r="D53" s="90">
        <v>0.36</v>
      </c>
      <c r="E53" s="90">
        <v>0.28000000000000003</v>
      </c>
    </row>
    <row r="54" spans="1:5" ht="13.5" customHeight="1" x14ac:dyDescent="0.25">
      <c r="A54" s="26"/>
      <c r="C54" s="60">
        <v>39904</v>
      </c>
      <c r="D54" s="90">
        <v>0.38</v>
      </c>
      <c r="E54" s="90">
        <v>0.3</v>
      </c>
    </row>
    <row r="55" spans="1:5" ht="13.5" customHeight="1" x14ac:dyDescent="0.25">
      <c r="A55" s="26"/>
      <c r="C55" s="60">
        <v>39965</v>
      </c>
      <c r="D55" s="90">
        <v>0.46</v>
      </c>
      <c r="E55" s="90">
        <v>0.22</v>
      </c>
    </row>
    <row r="56" spans="1:5" ht="13.5" customHeight="1" x14ac:dyDescent="0.25">
      <c r="A56" s="26"/>
      <c r="C56" s="60">
        <v>39995</v>
      </c>
      <c r="D56" s="90">
        <v>0.44</v>
      </c>
      <c r="E56" s="90">
        <v>0.21</v>
      </c>
    </row>
    <row r="57" spans="1:5" ht="13.5" customHeight="1" x14ac:dyDescent="0.25">
      <c r="A57" s="26"/>
      <c r="C57" s="60">
        <v>40057</v>
      </c>
      <c r="D57" s="90">
        <v>0.47</v>
      </c>
      <c r="E57" s="90">
        <v>0.2</v>
      </c>
    </row>
    <row r="58" spans="1:5" ht="13.5" customHeight="1" x14ac:dyDescent="0.25">
      <c r="A58" s="26"/>
      <c r="C58" s="60">
        <v>40087</v>
      </c>
      <c r="D58" s="90">
        <v>0.42</v>
      </c>
      <c r="E58" s="90">
        <v>0.22</v>
      </c>
    </row>
    <row r="59" spans="1:5" ht="13.5" customHeight="1" x14ac:dyDescent="0.25">
      <c r="A59" s="26"/>
      <c r="C59" s="60">
        <v>40179</v>
      </c>
      <c r="D59" s="90">
        <v>0.41</v>
      </c>
      <c r="E59" s="90">
        <v>0.19</v>
      </c>
    </row>
    <row r="60" spans="1:5" ht="13.5" customHeight="1" x14ac:dyDescent="0.25">
      <c r="A60" s="26"/>
      <c r="C60" s="60">
        <v>40238</v>
      </c>
      <c r="D60" s="90">
        <v>0.41</v>
      </c>
      <c r="E60" s="90">
        <v>0.22</v>
      </c>
    </row>
    <row r="61" spans="1:5" ht="13.5" customHeight="1" x14ac:dyDescent="0.25">
      <c r="A61" s="26"/>
      <c r="C61" s="60">
        <v>40299</v>
      </c>
      <c r="D61" s="90">
        <v>0.4</v>
      </c>
      <c r="E61" s="90">
        <v>0.2</v>
      </c>
    </row>
    <row r="62" spans="1:5" ht="13.5" customHeight="1" x14ac:dyDescent="0.25">
      <c r="A62" s="26"/>
      <c r="C62" s="60">
        <v>40330</v>
      </c>
      <c r="D62" s="90">
        <v>0.33</v>
      </c>
      <c r="E62" s="90">
        <v>0.23</v>
      </c>
    </row>
    <row r="63" spans="1:5" ht="13.5" customHeight="1" x14ac:dyDescent="0.25">
      <c r="A63" s="26"/>
      <c r="C63" s="60">
        <v>40399</v>
      </c>
      <c r="D63" s="90">
        <v>0.34</v>
      </c>
      <c r="E63" s="90">
        <v>0.25</v>
      </c>
    </row>
    <row r="64" spans="1:5" ht="13.5" customHeight="1" x14ac:dyDescent="0.25">
      <c r="A64" s="26"/>
      <c r="C64" s="60">
        <v>40420</v>
      </c>
      <c r="D64" s="90">
        <v>0.26</v>
      </c>
      <c r="E64" s="90">
        <v>0.26</v>
      </c>
    </row>
    <row r="65" spans="1:5" ht="13.5" customHeight="1" x14ac:dyDescent="0.25">
      <c r="A65" s="26"/>
      <c r="C65" s="60">
        <v>40422</v>
      </c>
      <c r="D65" s="90">
        <v>0.32</v>
      </c>
      <c r="E65" s="90">
        <v>0.24</v>
      </c>
    </row>
    <row r="66" spans="1:5" ht="13.5" customHeight="1" x14ac:dyDescent="0.25">
      <c r="A66" s="26"/>
      <c r="C66" s="60">
        <v>40452</v>
      </c>
      <c r="D66" s="90">
        <v>0.37</v>
      </c>
      <c r="E66" s="90">
        <v>0.2</v>
      </c>
    </row>
    <row r="67" spans="1:5" ht="13.5" customHeight="1" x14ac:dyDescent="0.25">
      <c r="A67" s="26"/>
      <c r="C67" s="60">
        <v>40483</v>
      </c>
      <c r="D67" s="90">
        <v>0.37</v>
      </c>
      <c r="E67" s="90">
        <v>0.15</v>
      </c>
    </row>
    <row r="68" spans="1:5" ht="13.5" customHeight="1" x14ac:dyDescent="0.25">
      <c r="A68" s="26"/>
      <c r="C68" s="60">
        <v>40513</v>
      </c>
      <c r="D68" s="90">
        <v>0.32</v>
      </c>
      <c r="E68" s="90">
        <v>0.24</v>
      </c>
    </row>
    <row r="69" spans="1:5" ht="13.5" customHeight="1" x14ac:dyDescent="0.25">
      <c r="A69" s="26"/>
      <c r="C69" s="60">
        <v>40544</v>
      </c>
      <c r="D69" s="90">
        <v>0.4</v>
      </c>
      <c r="E69" s="90">
        <v>0.17</v>
      </c>
    </row>
    <row r="70" spans="1:5" ht="13.5" customHeight="1" x14ac:dyDescent="0.25">
      <c r="A70" s="26"/>
      <c r="C70" s="60">
        <v>40575</v>
      </c>
      <c r="D70" s="90">
        <v>0.28999999999999998</v>
      </c>
      <c r="E70" s="90">
        <v>0.28999999999999998</v>
      </c>
    </row>
    <row r="71" spans="1:5" ht="13.5" customHeight="1" x14ac:dyDescent="0.25">
      <c r="A71" s="26"/>
      <c r="C71" s="60">
        <v>40634</v>
      </c>
      <c r="D71" s="90">
        <v>0.33</v>
      </c>
      <c r="E71" s="90">
        <v>0.21</v>
      </c>
    </row>
    <row r="72" spans="1:5" ht="13.5" customHeight="1" x14ac:dyDescent="0.25">
      <c r="A72" s="26"/>
      <c r="C72" s="60">
        <v>40695</v>
      </c>
      <c r="D72" s="90">
        <v>0.28999999999999998</v>
      </c>
      <c r="E72" s="90">
        <v>0.3</v>
      </c>
    </row>
    <row r="73" spans="1:5" ht="13.5" customHeight="1" x14ac:dyDescent="0.25">
      <c r="A73" s="26"/>
      <c r="C73" s="60">
        <v>40725</v>
      </c>
      <c r="D73" s="90">
        <v>0.26</v>
      </c>
      <c r="E73" s="90">
        <v>0.31</v>
      </c>
    </row>
    <row r="74" spans="1:5" ht="13.5" customHeight="1" x14ac:dyDescent="0.25">
      <c r="A74" s="26"/>
      <c r="C74" s="60">
        <v>40756</v>
      </c>
      <c r="D74" s="90">
        <v>0.22</v>
      </c>
      <c r="E74" s="90">
        <v>0.3</v>
      </c>
    </row>
    <row r="75" spans="1:5" ht="13.5" customHeight="1" x14ac:dyDescent="0.25">
      <c r="A75" s="26"/>
      <c r="C75" s="60">
        <v>40817</v>
      </c>
      <c r="D75" s="90">
        <v>0.21</v>
      </c>
      <c r="E75" s="90">
        <v>0.32</v>
      </c>
    </row>
    <row r="76" spans="1:5" ht="13.5" customHeight="1" x14ac:dyDescent="0.25">
      <c r="A76" s="26"/>
      <c r="C76" s="60">
        <v>40848</v>
      </c>
      <c r="D76" s="90">
        <v>0.25</v>
      </c>
      <c r="E76" s="90">
        <v>0.28000000000000003</v>
      </c>
    </row>
    <row r="77" spans="1:5" ht="13.5" customHeight="1" x14ac:dyDescent="0.25">
      <c r="A77" s="26"/>
      <c r="C77" s="60">
        <v>40878</v>
      </c>
      <c r="D77" s="90">
        <v>0.3</v>
      </c>
      <c r="E77" s="90">
        <v>0.22</v>
      </c>
    </row>
    <row r="78" spans="1:5" ht="13.5" customHeight="1" x14ac:dyDescent="0.25">
      <c r="A78" s="26"/>
      <c r="C78" s="60">
        <v>40909</v>
      </c>
      <c r="D78" s="90">
        <v>0.37</v>
      </c>
      <c r="E78" s="90">
        <v>0.17</v>
      </c>
    </row>
    <row r="79" spans="1:5" ht="13.5" customHeight="1" x14ac:dyDescent="0.25">
      <c r="A79" s="26"/>
      <c r="C79" s="60">
        <v>40969</v>
      </c>
      <c r="D79" s="90">
        <v>0.4</v>
      </c>
      <c r="E79" s="90">
        <v>0.23</v>
      </c>
    </row>
    <row r="80" spans="1:5" ht="13.5" customHeight="1" x14ac:dyDescent="0.25">
      <c r="A80" s="26"/>
      <c r="C80" s="60">
        <v>41000</v>
      </c>
      <c r="D80" s="90">
        <v>0.38</v>
      </c>
      <c r="E80" s="90">
        <v>0.19</v>
      </c>
    </row>
    <row r="81" spans="1:5" ht="13.5" customHeight="1" x14ac:dyDescent="0.25">
      <c r="A81" s="26"/>
      <c r="C81" s="60">
        <v>41030</v>
      </c>
      <c r="D81" s="90">
        <v>0.33</v>
      </c>
      <c r="E81" s="90">
        <v>0.19</v>
      </c>
    </row>
    <row r="82" spans="1:5" ht="13.5" customHeight="1" x14ac:dyDescent="0.25">
      <c r="A82" s="26"/>
      <c r="C82" s="60">
        <v>41061</v>
      </c>
      <c r="D82" s="90">
        <v>0.35</v>
      </c>
      <c r="E82" s="90">
        <v>0.2</v>
      </c>
    </row>
    <row r="83" spans="1:5" ht="13.5" customHeight="1" x14ac:dyDescent="0.25">
      <c r="A83" s="26"/>
      <c r="C83" s="60">
        <v>41091</v>
      </c>
      <c r="D83" s="90">
        <v>0.27</v>
      </c>
      <c r="E83" s="90">
        <v>0.25</v>
      </c>
    </row>
    <row r="84" spans="1:5" ht="13.5" customHeight="1" x14ac:dyDescent="0.25">
      <c r="A84" s="26"/>
      <c r="C84" s="60">
        <v>41122</v>
      </c>
      <c r="D84" s="90">
        <v>0.36</v>
      </c>
      <c r="E84" s="90">
        <v>0.18</v>
      </c>
    </row>
    <row r="85" spans="1:5" ht="13.5" customHeight="1" x14ac:dyDescent="0.25">
      <c r="A85" s="26"/>
      <c r="C85" s="60">
        <v>41164</v>
      </c>
      <c r="D85" s="90">
        <v>0.42</v>
      </c>
      <c r="E85" s="90">
        <v>0.18</v>
      </c>
    </row>
    <row r="86" spans="1:5" ht="13.5" customHeight="1" x14ac:dyDescent="0.25">
      <c r="A86" s="26"/>
      <c r="C86" s="60">
        <v>41178</v>
      </c>
      <c r="D86" s="90">
        <v>0.44</v>
      </c>
      <c r="E86" s="90">
        <v>0.13</v>
      </c>
    </row>
    <row r="87" spans="1:5" ht="13.5" customHeight="1" x14ac:dyDescent="0.25">
      <c r="A87" s="26"/>
      <c r="C87" s="60">
        <v>41183</v>
      </c>
      <c r="D87" s="90">
        <v>0.45</v>
      </c>
      <c r="E87" s="90">
        <v>0.09</v>
      </c>
    </row>
    <row r="88" spans="1:5" ht="13.5" customHeight="1" x14ac:dyDescent="0.25">
      <c r="A88" s="26"/>
      <c r="C88" s="60">
        <v>41244</v>
      </c>
      <c r="D88" s="90">
        <v>0.38</v>
      </c>
      <c r="E88" s="90">
        <v>0.28000000000000003</v>
      </c>
    </row>
    <row r="89" spans="1:5" ht="13.5" customHeight="1" x14ac:dyDescent="0.25">
      <c r="A89" s="26"/>
      <c r="C89" s="60">
        <v>41426</v>
      </c>
      <c r="D89" s="90">
        <v>0.32</v>
      </c>
      <c r="E89" s="90">
        <v>0.18</v>
      </c>
    </row>
    <row r="90" spans="1:5" ht="13.5" customHeight="1" x14ac:dyDescent="0.25">
      <c r="A90" s="26"/>
      <c r="C90" s="60">
        <v>41456</v>
      </c>
      <c r="D90" s="90">
        <v>0.31</v>
      </c>
      <c r="E90" s="90">
        <v>0.21</v>
      </c>
    </row>
    <row r="91" spans="1:5" ht="13.5" customHeight="1" x14ac:dyDescent="0.25">
      <c r="A91" s="26"/>
      <c r="C91" s="60">
        <v>41518</v>
      </c>
      <c r="D91" s="90">
        <v>0.27</v>
      </c>
      <c r="E91" s="90">
        <v>0.24</v>
      </c>
    </row>
    <row r="92" spans="1:5" ht="13.5" customHeight="1" x14ac:dyDescent="0.25">
      <c r="A92" s="26"/>
      <c r="C92" s="60">
        <v>41548</v>
      </c>
      <c r="D92" s="90">
        <v>0.17</v>
      </c>
      <c r="E92" s="90">
        <v>0.42</v>
      </c>
    </row>
    <row r="93" spans="1:5" ht="13.5" customHeight="1" x14ac:dyDescent="0.25">
      <c r="A93" s="26"/>
      <c r="C93" s="60">
        <v>41548</v>
      </c>
      <c r="D93" s="90">
        <v>0.23</v>
      </c>
      <c r="E93" s="90">
        <v>0.34</v>
      </c>
    </row>
    <row r="94" spans="1:5" ht="13.5" customHeight="1" x14ac:dyDescent="0.25">
      <c r="A94" s="26"/>
      <c r="C94" s="60">
        <v>41609</v>
      </c>
      <c r="D94" s="90">
        <v>0.28999999999999998</v>
      </c>
      <c r="E94" s="90">
        <v>0.24</v>
      </c>
    </row>
    <row r="95" spans="1:5" ht="13.5" customHeight="1" x14ac:dyDescent="0.25">
      <c r="A95" s="26"/>
      <c r="C95" s="60">
        <v>41699</v>
      </c>
      <c r="D95" s="90">
        <v>0.26</v>
      </c>
      <c r="E95" s="90">
        <v>0.25</v>
      </c>
    </row>
    <row r="96" spans="1:5" ht="13.5" customHeight="1" x14ac:dyDescent="0.25">
      <c r="A96" s="26"/>
      <c r="C96" s="60">
        <v>41730</v>
      </c>
      <c r="D96" s="90">
        <v>0.26</v>
      </c>
      <c r="E96" s="90">
        <v>0.26</v>
      </c>
    </row>
    <row r="97" spans="1:5" ht="13.5" customHeight="1" x14ac:dyDescent="0.25">
      <c r="A97" s="26"/>
      <c r="C97" s="60">
        <v>41791</v>
      </c>
      <c r="D97" s="90">
        <v>0.27</v>
      </c>
      <c r="E97" s="90">
        <v>0.24</v>
      </c>
    </row>
    <row r="98" spans="1:5" ht="13.5" customHeight="1" x14ac:dyDescent="0.25">
      <c r="A98" s="26"/>
      <c r="C98" s="60">
        <v>41913</v>
      </c>
      <c r="D98" s="90">
        <v>0.28000000000000003</v>
      </c>
      <c r="E98" s="90">
        <v>0.24</v>
      </c>
    </row>
    <row r="99" spans="1:5" ht="13.5" customHeight="1" x14ac:dyDescent="0.25">
      <c r="A99" s="26"/>
      <c r="C99" s="60">
        <v>41974</v>
      </c>
      <c r="D99" s="90">
        <v>0.31</v>
      </c>
      <c r="E99" s="90">
        <v>0.17</v>
      </c>
    </row>
    <row r="100" spans="1:5" ht="13.5" customHeight="1" x14ac:dyDescent="0.25">
      <c r="A100" s="26"/>
      <c r="C100" s="60">
        <v>42064</v>
      </c>
      <c r="D100" s="90">
        <v>0.28999999999999998</v>
      </c>
      <c r="E100" s="90">
        <v>0.21</v>
      </c>
    </row>
    <row r="101" spans="1:5" ht="13.5" customHeight="1" x14ac:dyDescent="0.25">
      <c r="A101" s="26"/>
      <c r="C101" s="60">
        <v>42186</v>
      </c>
      <c r="D101" s="90">
        <v>0.25</v>
      </c>
      <c r="E101" s="90">
        <v>0.24</v>
      </c>
    </row>
    <row r="102" spans="1:5" ht="13.5" customHeight="1" x14ac:dyDescent="0.25">
      <c r="A102" s="26"/>
      <c r="C102" s="61">
        <v>42339</v>
      </c>
      <c r="D102" s="90">
        <v>0.24</v>
      </c>
      <c r="E102" s="91">
        <v>0.24</v>
      </c>
    </row>
    <row r="103" spans="1:5" ht="13.5" customHeight="1" x14ac:dyDescent="0.25">
      <c r="A103" s="26"/>
      <c r="C103" s="62">
        <v>42705</v>
      </c>
      <c r="D103" s="90">
        <v>0.42</v>
      </c>
      <c r="E103" s="89">
        <v>0.19</v>
      </c>
    </row>
    <row r="104" spans="1:5" ht="13.5" customHeight="1" x14ac:dyDescent="0.25">
      <c r="A104" s="26"/>
      <c r="C104" s="61">
        <v>42767</v>
      </c>
      <c r="D104" s="90">
        <v>0.41</v>
      </c>
      <c r="E104" s="89">
        <v>0.21</v>
      </c>
    </row>
    <row r="105" spans="1:5" ht="13.5" customHeight="1" x14ac:dyDescent="0.25">
      <c r="A105" s="26"/>
      <c r="C105" s="202">
        <v>42857</v>
      </c>
      <c r="D105" s="204">
        <v>0.24</v>
      </c>
      <c r="E105" s="203">
        <v>0.26</v>
      </c>
    </row>
    <row r="106" spans="1:5" ht="13.5" customHeight="1" x14ac:dyDescent="0.25">
      <c r="A106" s="26"/>
      <c r="C106" s="206">
        <v>42899</v>
      </c>
      <c r="D106" s="205">
        <v>0.25</v>
      </c>
      <c r="E106" s="205">
        <v>0.25</v>
      </c>
    </row>
    <row r="107" spans="1:5" ht="13.5" customHeight="1" x14ac:dyDescent="0.25">
      <c r="A107" s="26"/>
      <c r="C107" s="206">
        <v>42927</v>
      </c>
      <c r="D107" s="205">
        <v>0.25</v>
      </c>
      <c r="E107" s="205">
        <v>0.24</v>
      </c>
    </row>
    <row r="108" spans="1:5" ht="13.5" customHeight="1" x14ac:dyDescent="0.25">
      <c r="A108" s="26"/>
      <c r="C108" s="206">
        <v>42955</v>
      </c>
      <c r="D108" s="205">
        <v>0.3</v>
      </c>
      <c r="E108" s="205">
        <v>0.2</v>
      </c>
    </row>
    <row r="109" spans="1:5" ht="13.5" customHeight="1" x14ac:dyDescent="0.25">
      <c r="A109" s="26"/>
      <c r="C109" s="226">
        <v>42997</v>
      </c>
      <c r="D109" s="205">
        <v>0.25</v>
      </c>
      <c r="E109" s="205">
        <v>0.24</v>
      </c>
    </row>
    <row r="110" spans="1:5" ht="13.5" customHeight="1" x14ac:dyDescent="0.25">
      <c r="A110" s="26"/>
      <c r="C110" s="225">
        <v>43024</v>
      </c>
      <c r="D110" s="205">
        <v>0.27</v>
      </c>
      <c r="E110" s="205">
        <v>0.24</v>
      </c>
    </row>
    <row r="111" spans="1:5" ht="13.5" customHeight="1" x14ac:dyDescent="0.25">
      <c r="A111" s="26"/>
      <c r="C111" s="225">
        <v>43046</v>
      </c>
      <c r="D111" s="205">
        <v>0.28000000000000003</v>
      </c>
      <c r="E111" s="205">
        <v>0.24</v>
      </c>
    </row>
    <row r="112" spans="1:5" ht="13.5" customHeight="1" x14ac:dyDescent="0.25">
      <c r="A112" s="26"/>
    </row>
    <row r="113" spans="1:1" ht="13.5" customHeight="1" x14ac:dyDescent="0.25">
      <c r="A113" s="26"/>
    </row>
    <row r="114" spans="1:1" ht="13.5" customHeight="1" x14ac:dyDescent="0.25">
      <c r="A114" s="26"/>
    </row>
    <row r="115" spans="1:1" ht="13.5" customHeight="1" x14ac:dyDescent="0.25">
      <c r="A115" s="26"/>
    </row>
    <row r="116" spans="1:1" ht="13.5" customHeight="1" x14ac:dyDescent="0.25">
      <c r="A116" s="26"/>
    </row>
    <row r="117" spans="1:1" ht="13.5" customHeight="1" x14ac:dyDescent="0.25">
      <c r="A117" s="26"/>
    </row>
    <row r="118" spans="1:1" ht="13.5" customHeight="1" x14ac:dyDescent="0.25">
      <c r="A118" s="26"/>
    </row>
    <row r="119" spans="1:1" ht="13.5" customHeight="1" x14ac:dyDescent="0.25">
      <c r="A119" s="26"/>
    </row>
    <row r="120" spans="1:1" ht="13.5" customHeight="1" x14ac:dyDescent="0.25">
      <c r="A120" s="26"/>
    </row>
    <row r="121" spans="1:1" ht="13.5" customHeight="1" x14ac:dyDescent="0.25">
      <c r="A121" s="26"/>
    </row>
    <row r="122" spans="1:1" ht="13.5" customHeight="1" x14ac:dyDescent="0.25">
      <c r="A122" s="26"/>
    </row>
    <row r="123" spans="1:1" ht="13.5" customHeight="1" x14ac:dyDescent="0.25">
      <c r="A123" s="26"/>
    </row>
    <row r="124" spans="1:1" ht="13.5" customHeight="1" x14ac:dyDescent="0.25">
      <c r="A124" s="26"/>
    </row>
    <row r="125" spans="1:1" ht="13.5" customHeight="1" x14ac:dyDescent="0.25">
      <c r="A125" s="26"/>
    </row>
    <row r="126" spans="1:1" ht="13.5" customHeight="1" x14ac:dyDescent="0.25">
      <c r="A126" s="26"/>
    </row>
    <row r="127" spans="1:1" ht="13.5" customHeight="1" x14ac:dyDescent="0.25">
      <c r="A127" s="26"/>
    </row>
    <row r="128" spans="1:1" ht="13.5" customHeight="1" x14ac:dyDescent="0.25">
      <c r="A128" s="26"/>
    </row>
    <row r="129" spans="1:1" ht="13.5" customHeight="1" x14ac:dyDescent="0.25">
      <c r="A129" s="26"/>
    </row>
    <row r="130" spans="1:1" ht="13.5" customHeight="1" x14ac:dyDescent="0.25">
      <c r="A130" s="26"/>
    </row>
    <row r="131" spans="1:1" ht="13.5" customHeight="1" x14ac:dyDescent="0.25">
      <c r="A131" s="26"/>
    </row>
    <row r="132" spans="1:1" ht="13.5" customHeight="1" x14ac:dyDescent="0.25">
      <c r="A132" s="26"/>
    </row>
    <row r="133" spans="1:1" ht="13.5" customHeight="1" x14ac:dyDescent="0.25">
      <c r="A133" s="26"/>
    </row>
    <row r="134" spans="1:1" ht="13.5" customHeight="1" x14ac:dyDescent="0.25">
      <c r="A134" s="26"/>
    </row>
    <row r="135" spans="1:1" ht="13.5" customHeight="1" x14ac:dyDescent="0.25">
      <c r="A135" s="26"/>
    </row>
    <row r="136" spans="1:1" ht="13.5" customHeight="1" x14ac:dyDescent="0.25">
      <c r="A136" s="26"/>
    </row>
    <row r="137" spans="1:1" ht="13.5" customHeight="1" x14ac:dyDescent="0.25">
      <c r="A137" s="26"/>
    </row>
    <row r="138" spans="1:1" ht="13.5" customHeight="1" x14ac:dyDescent="0.25">
      <c r="A138" s="26"/>
    </row>
    <row r="139" spans="1:1" ht="13.5" customHeight="1" x14ac:dyDescent="0.25">
      <c r="A139" s="26"/>
    </row>
    <row r="140" spans="1:1" ht="13.5" customHeight="1" x14ac:dyDescent="0.25">
      <c r="A140" s="26"/>
    </row>
    <row r="141" spans="1:1" ht="13.5" customHeight="1" x14ac:dyDescent="0.25">
      <c r="A141" s="26"/>
    </row>
    <row r="142" spans="1:1" ht="13.5" customHeight="1" x14ac:dyDescent="0.25">
      <c r="A142" s="26"/>
    </row>
    <row r="143" spans="1:1" ht="13.5" customHeight="1" x14ac:dyDescent="0.25">
      <c r="A143" s="26"/>
    </row>
    <row r="144" spans="1:1" ht="13.5" customHeight="1" x14ac:dyDescent="0.25">
      <c r="A144" s="26"/>
    </row>
    <row r="145" spans="1:1" ht="13.5" customHeight="1" x14ac:dyDescent="0.25">
      <c r="A145" s="26"/>
    </row>
    <row r="146" spans="1:1" ht="13.5" customHeight="1" x14ac:dyDescent="0.25">
      <c r="A146" s="26"/>
    </row>
    <row r="147" spans="1:1" ht="13.5" customHeight="1" x14ac:dyDescent="0.25">
      <c r="A147" s="26"/>
    </row>
    <row r="148" spans="1:1" ht="13.5" customHeight="1" x14ac:dyDescent="0.25">
      <c r="A148" s="26"/>
    </row>
    <row r="149" spans="1:1" ht="13.5" customHeight="1" x14ac:dyDescent="0.25">
      <c r="A149" s="26"/>
    </row>
    <row r="150" spans="1:1" ht="13.5" customHeight="1" x14ac:dyDescent="0.25">
      <c r="A150" s="26"/>
    </row>
    <row r="151" spans="1:1" ht="13.5" customHeight="1" x14ac:dyDescent="0.25">
      <c r="A151" s="26"/>
    </row>
    <row r="152" spans="1:1" ht="13.5" customHeight="1" x14ac:dyDescent="0.25">
      <c r="A152" s="26"/>
    </row>
    <row r="153" spans="1:1" ht="13.5" customHeight="1" x14ac:dyDescent="0.25">
      <c r="A153" s="26"/>
    </row>
    <row r="154" spans="1:1" ht="13.5" customHeight="1" x14ac:dyDescent="0.25">
      <c r="A154" s="26"/>
    </row>
    <row r="155" spans="1:1" ht="13.5" customHeight="1" x14ac:dyDescent="0.25">
      <c r="A155" s="26"/>
    </row>
    <row r="156" spans="1:1" ht="13.5" customHeight="1" x14ac:dyDescent="0.25">
      <c r="A156" s="26"/>
    </row>
    <row r="157" spans="1:1" ht="13.5" customHeight="1" x14ac:dyDescent="0.25">
      <c r="A157" s="26"/>
    </row>
    <row r="158" spans="1:1" ht="13.5" customHeight="1" x14ac:dyDescent="0.25">
      <c r="A158" s="26"/>
    </row>
    <row r="159" spans="1:1" ht="13.5" customHeight="1" x14ac:dyDescent="0.25">
      <c r="A159" s="26"/>
    </row>
    <row r="160" spans="1:1" ht="13.5" customHeight="1" x14ac:dyDescent="0.25">
      <c r="A160" s="26"/>
    </row>
    <row r="161" spans="1:1" ht="13.5" customHeight="1" x14ac:dyDescent="0.25">
      <c r="A161" s="26"/>
    </row>
    <row r="162" spans="1:1" ht="13.5" customHeight="1" x14ac:dyDescent="0.25">
      <c r="A162" s="26"/>
    </row>
    <row r="163" spans="1:1" ht="13.5" customHeight="1" x14ac:dyDescent="0.25">
      <c r="A163" s="26"/>
    </row>
    <row r="164" spans="1:1" ht="13.5" customHeight="1" x14ac:dyDescent="0.25">
      <c r="A164" s="26"/>
    </row>
    <row r="165" spans="1:1" ht="13.5" customHeight="1" x14ac:dyDescent="0.25">
      <c r="A165" s="26"/>
    </row>
    <row r="166" spans="1:1" ht="13.5" customHeight="1" x14ac:dyDescent="0.25">
      <c r="A166" s="26"/>
    </row>
    <row r="167" spans="1:1" ht="13.5" customHeight="1" x14ac:dyDescent="0.25">
      <c r="A167" s="26"/>
    </row>
    <row r="168" spans="1:1" ht="13.5" customHeight="1" x14ac:dyDescent="0.25">
      <c r="A168" s="26"/>
    </row>
    <row r="169" spans="1:1" ht="13.5" customHeight="1" x14ac:dyDescent="0.25">
      <c r="A169" s="26"/>
    </row>
    <row r="170" spans="1:1" ht="13.5" customHeight="1" x14ac:dyDescent="0.25">
      <c r="A170" s="26"/>
    </row>
    <row r="171" spans="1:1" ht="13.5" customHeight="1" x14ac:dyDescent="0.25">
      <c r="A171" s="26"/>
    </row>
    <row r="172" spans="1:1" ht="13.5" customHeight="1" x14ac:dyDescent="0.25">
      <c r="A172" s="26"/>
    </row>
    <row r="173" spans="1:1" ht="13.5" customHeight="1" x14ac:dyDescent="0.25">
      <c r="A173" s="26"/>
    </row>
    <row r="174" spans="1:1" ht="13.5" customHeight="1" x14ac:dyDescent="0.25">
      <c r="A174" s="26"/>
    </row>
    <row r="175" spans="1:1" ht="13.5" customHeight="1" x14ac:dyDescent="0.25">
      <c r="A175" s="26"/>
    </row>
    <row r="176" spans="1:1" ht="13.5" customHeight="1" x14ac:dyDescent="0.25">
      <c r="A176" s="26"/>
    </row>
    <row r="177" spans="1:1" ht="13.5" customHeight="1" x14ac:dyDescent="0.25">
      <c r="A177" s="26"/>
    </row>
    <row r="178" spans="1:1" ht="13.5" customHeight="1" x14ac:dyDescent="0.25">
      <c r="A178" s="26"/>
    </row>
    <row r="179" spans="1:1" ht="13.5" customHeight="1" x14ac:dyDescent="0.25">
      <c r="A179" s="26"/>
    </row>
    <row r="180" spans="1:1" ht="13.5" customHeight="1" x14ac:dyDescent="0.25">
      <c r="A180" s="26"/>
    </row>
    <row r="181" spans="1:1" ht="13.5" customHeight="1" x14ac:dyDescent="0.25">
      <c r="A181" s="26"/>
    </row>
    <row r="182" spans="1:1" ht="13.5" customHeight="1" x14ac:dyDescent="0.25">
      <c r="A182" s="26"/>
    </row>
    <row r="183" spans="1:1" ht="13.5" customHeight="1" x14ac:dyDescent="0.25">
      <c r="A183" s="26"/>
    </row>
    <row r="184" spans="1:1" ht="13.5" customHeight="1" x14ac:dyDescent="0.25">
      <c r="A184" s="26"/>
    </row>
    <row r="185" spans="1:1" ht="13.5" customHeight="1" x14ac:dyDescent="0.25">
      <c r="A185" s="26"/>
    </row>
    <row r="186" spans="1:1" ht="13.5" customHeight="1" x14ac:dyDescent="0.25">
      <c r="A186" s="26"/>
    </row>
    <row r="187" spans="1:1" ht="13.5" customHeight="1" x14ac:dyDescent="0.25">
      <c r="A187" s="26"/>
    </row>
    <row r="188" spans="1:1" ht="13.5" customHeight="1" x14ac:dyDescent="0.25">
      <c r="A188" s="26"/>
    </row>
    <row r="189" spans="1:1" ht="13.5" customHeight="1" x14ac:dyDescent="0.25">
      <c r="A189" s="26"/>
    </row>
    <row r="190" spans="1:1" ht="13.5" customHeight="1" x14ac:dyDescent="0.25">
      <c r="A190" s="26"/>
    </row>
    <row r="191" spans="1:1" ht="13.5" customHeight="1" x14ac:dyDescent="0.25">
      <c r="A191" s="26"/>
    </row>
    <row r="192" spans="1:1" ht="13.5" customHeight="1" x14ac:dyDescent="0.25">
      <c r="A192" s="26"/>
    </row>
    <row r="193" spans="1:1" ht="13.5" customHeight="1" x14ac:dyDescent="0.25">
      <c r="A193" s="26"/>
    </row>
    <row r="194" spans="1:1" ht="13.5" customHeight="1" x14ac:dyDescent="0.25">
      <c r="A194" s="26"/>
    </row>
    <row r="195" spans="1:1" ht="13.5" customHeight="1" x14ac:dyDescent="0.25">
      <c r="A195" s="26"/>
    </row>
    <row r="196" spans="1:1" ht="13.5" customHeight="1" x14ac:dyDescent="0.25">
      <c r="A196" s="26"/>
    </row>
    <row r="197" spans="1:1" ht="13.5" customHeight="1" x14ac:dyDescent="0.25">
      <c r="A197" s="26"/>
    </row>
    <row r="198" spans="1:1" ht="13.5" customHeight="1" x14ac:dyDescent="0.25">
      <c r="A198" s="26"/>
    </row>
    <row r="199" spans="1:1" ht="13.5" customHeight="1" x14ac:dyDescent="0.25">
      <c r="A199" s="26"/>
    </row>
    <row r="200" spans="1:1" ht="13.5" customHeight="1" x14ac:dyDescent="0.25">
      <c r="A200" s="26"/>
    </row>
    <row r="201" spans="1:1" ht="13.5" customHeight="1" x14ac:dyDescent="0.25">
      <c r="A201" s="26"/>
    </row>
    <row r="202" spans="1:1" ht="13.5" customHeight="1" x14ac:dyDescent="0.25">
      <c r="A202" s="26"/>
    </row>
    <row r="203" spans="1:1" ht="13.5" customHeight="1" x14ac:dyDescent="0.25">
      <c r="A203" s="26"/>
    </row>
    <row r="204" spans="1:1" ht="13.5" customHeight="1" x14ac:dyDescent="0.25">
      <c r="A204" s="26"/>
    </row>
    <row r="205" spans="1:1" ht="13.5" customHeight="1" x14ac:dyDescent="0.25">
      <c r="A205" s="26"/>
    </row>
    <row r="206" spans="1:1" ht="13.5" customHeight="1" x14ac:dyDescent="0.25">
      <c r="A206" s="26"/>
    </row>
    <row r="207" spans="1:1" ht="13.5" customHeight="1" x14ac:dyDescent="0.25">
      <c r="A207" s="26"/>
    </row>
    <row r="208" spans="1:1" ht="13.5" customHeight="1" x14ac:dyDescent="0.25">
      <c r="A208" s="26"/>
    </row>
    <row r="209" spans="1:1" ht="13.5" customHeight="1" x14ac:dyDescent="0.25">
      <c r="A209" s="26"/>
    </row>
    <row r="210" spans="1:1" ht="13.5" customHeight="1" x14ac:dyDescent="0.25">
      <c r="A210" s="26"/>
    </row>
    <row r="211" spans="1:1" ht="13.5" customHeight="1" x14ac:dyDescent="0.25">
      <c r="A211" s="26"/>
    </row>
    <row r="212" spans="1:1" ht="13.5" customHeight="1" x14ac:dyDescent="0.25">
      <c r="A212" s="26"/>
    </row>
    <row r="213" spans="1:1" ht="13.5" customHeight="1" x14ac:dyDescent="0.25">
      <c r="A213" s="26"/>
    </row>
    <row r="214" spans="1:1" ht="13.5" customHeight="1" x14ac:dyDescent="0.25">
      <c r="A214" s="26"/>
    </row>
    <row r="215" spans="1:1" ht="13.5" customHeight="1" x14ac:dyDescent="0.25">
      <c r="A215" s="26"/>
    </row>
    <row r="216" spans="1:1" ht="13.5" customHeight="1" x14ac:dyDescent="0.25">
      <c r="A216" s="26"/>
    </row>
    <row r="217" spans="1:1" ht="13.5" customHeight="1" x14ac:dyDescent="0.25">
      <c r="A217" s="26"/>
    </row>
    <row r="218" spans="1:1" ht="13.5" customHeight="1" x14ac:dyDescent="0.25">
      <c r="A218" s="26"/>
    </row>
    <row r="219" spans="1:1" ht="13.5" customHeight="1" x14ac:dyDescent="0.25">
      <c r="A219" s="26"/>
    </row>
    <row r="220" spans="1:1" ht="13.5" customHeight="1" x14ac:dyDescent="0.25">
      <c r="A220" s="26"/>
    </row>
    <row r="221" spans="1:1" ht="13.5" customHeight="1" x14ac:dyDescent="0.25">
      <c r="A221" s="26"/>
    </row>
    <row r="222" spans="1:1" ht="13.5" customHeight="1" x14ac:dyDescent="0.25">
      <c r="A222" s="26"/>
    </row>
    <row r="223" spans="1:1" ht="13.5" customHeight="1" x14ac:dyDescent="0.25">
      <c r="A223" s="26"/>
    </row>
    <row r="224" spans="1:1" ht="13.5" customHeight="1" x14ac:dyDescent="0.25">
      <c r="A224" s="26"/>
    </row>
    <row r="225" spans="1:1" ht="13.5" customHeight="1" x14ac:dyDescent="0.25">
      <c r="A225" s="26"/>
    </row>
    <row r="226" spans="1:1" ht="13.5" customHeight="1" x14ac:dyDescent="0.25">
      <c r="A226" s="26"/>
    </row>
    <row r="227" spans="1:1" ht="13.5" customHeight="1" x14ac:dyDescent="0.25">
      <c r="A227" s="26"/>
    </row>
    <row r="228" spans="1:1" ht="13.5" customHeight="1" x14ac:dyDescent="0.25">
      <c r="A228" s="26"/>
    </row>
    <row r="229" spans="1:1" ht="13.5" customHeight="1" x14ac:dyDescent="0.25">
      <c r="A229" s="26"/>
    </row>
    <row r="230" spans="1:1" ht="13.5" customHeight="1" x14ac:dyDescent="0.25">
      <c r="A230" s="26"/>
    </row>
    <row r="231" spans="1:1" ht="13.5" customHeight="1" x14ac:dyDescent="0.25">
      <c r="A231" s="26"/>
    </row>
    <row r="232" spans="1:1" ht="13.5" customHeight="1" x14ac:dyDescent="0.25">
      <c r="A232" s="26"/>
    </row>
    <row r="233" spans="1:1" ht="13.5" customHeight="1" x14ac:dyDescent="0.25">
      <c r="A233" s="26"/>
    </row>
    <row r="234" spans="1:1" ht="13.5" customHeight="1" x14ac:dyDescent="0.25">
      <c r="A234" s="26"/>
    </row>
    <row r="235" spans="1:1" ht="13.5" customHeight="1" x14ac:dyDescent="0.25">
      <c r="A235" s="26"/>
    </row>
    <row r="236" spans="1:1" ht="13.5" customHeight="1" x14ac:dyDescent="0.25">
      <c r="A236" s="26"/>
    </row>
    <row r="237" spans="1:1" ht="13.5" customHeight="1" x14ac:dyDescent="0.25">
      <c r="A237" s="26"/>
    </row>
    <row r="238" spans="1:1" ht="13.5" customHeight="1" x14ac:dyDescent="0.25">
      <c r="A238" s="26"/>
    </row>
    <row r="239" spans="1:1" ht="13.5" customHeight="1" x14ac:dyDescent="0.25">
      <c r="A239" s="26"/>
    </row>
    <row r="240" spans="1:1" ht="13.5" customHeight="1" x14ac:dyDescent="0.25">
      <c r="A240" s="26"/>
    </row>
    <row r="241" spans="1:1" ht="13.5" customHeight="1" x14ac:dyDescent="0.25">
      <c r="A241" s="26"/>
    </row>
    <row r="242" spans="1:1" ht="13.5" customHeight="1" x14ac:dyDescent="0.25">
      <c r="A242" s="26"/>
    </row>
    <row r="243" spans="1:1" ht="13.5" customHeight="1" x14ac:dyDescent="0.25">
      <c r="A243" s="26"/>
    </row>
    <row r="244" spans="1:1" ht="13.5" customHeight="1" x14ac:dyDescent="0.25">
      <c r="A244" s="26"/>
    </row>
    <row r="245" spans="1:1" ht="13.5" customHeight="1" x14ac:dyDescent="0.25">
      <c r="A245" s="26"/>
    </row>
    <row r="246" spans="1:1" ht="13.5" customHeight="1" x14ac:dyDescent="0.25">
      <c r="A246" s="26"/>
    </row>
    <row r="247" spans="1:1" ht="13.5" customHeight="1" x14ac:dyDescent="0.25">
      <c r="A247" s="26"/>
    </row>
    <row r="248" spans="1:1" ht="13.5" customHeight="1" x14ac:dyDescent="0.25">
      <c r="A248" s="26"/>
    </row>
    <row r="249" spans="1:1" ht="13.5" customHeight="1" x14ac:dyDescent="0.25">
      <c r="A249" s="26"/>
    </row>
    <row r="250" spans="1:1" ht="13.5" customHeight="1" x14ac:dyDescent="0.25">
      <c r="A250" s="26"/>
    </row>
    <row r="251" spans="1:1" ht="13.5" customHeight="1" x14ac:dyDescent="0.25">
      <c r="A251" s="26"/>
    </row>
    <row r="252" spans="1:1" ht="13.5" customHeight="1" x14ac:dyDescent="0.25">
      <c r="A252" s="26"/>
    </row>
    <row r="253" spans="1:1" ht="13.5" customHeight="1" x14ac:dyDescent="0.25">
      <c r="A253" s="26"/>
    </row>
    <row r="254" spans="1:1" ht="13.5" customHeight="1" x14ac:dyDescent="0.25">
      <c r="A254" s="26"/>
    </row>
    <row r="255" spans="1:1" ht="13.5" customHeight="1" x14ac:dyDescent="0.25">
      <c r="A255" s="26"/>
    </row>
    <row r="256" spans="1:1" ht="13.5" customHeight="1" x14ac:dyDescent="0.25">
      <c r="A256" s="26"/>
    </row>
    <row r="257" spans="1:1" ht="13.5" customHeight="1" x14ac:dyDescent="0.25">
      <c r="A257" s="26"/>
    </row>
    <row r="258" spans="1:1" ht="13.5" customHeight="1" x14ac:dyDescent="0.25">
      <c r="A258" s="26"/>
    </row>
    <row r="259" spans="1:1" ht="13.5" customHeight="1" x14ac:dyDescent="0.25">
      <c r="A259" s="26"/>
    </row>
    <row r="260" spans="1:1" ht="13.5" customHeight="1" x14ac:dyDescent="0.25">
      <c r="A260" s="26"/>
    </row>
    <row r="261" spans="1:1" ht="13.5" customHeight="1" x14ac:dyDescent="0.25">
      <c r="A261" s="26"/>
    </row>
    <row r="262" spans="1:1" ht="13.5" customHeight="1" x14ac:dyDescent="0.25">
      <c r="A262" s="26"/>
    </row>
    <row r="263" spans="1:1" ht="13.5" customHeight="1" x14ac:dyDescent="0.25">
      <c r="A263" s="26"/>
    </row>
    <row r="264" spans="1:1" ht="13.5" customHeight="1" x14ac:dyDescent="0.25">
      <c r="A264" s="26"/>
    </row>
    <row r="265" spans="1:1" ht="13.5" customHeight="1" x14ac:dyDescent="0.25">
      <c r="A265" s="26"/>
    </row>
    <row r="266" spans="1:1" ht="13.5" customHeight="1" x14ac:dyDescent="0.25">
      <c r="A266" s="26"/>
    </row>
    <row r="267" spans="1:1" ht="13.5" customHeight="1" x14ac:dyDescent="0.25">
      <c r="A267" s="26"/>
    </row>
    <row r="268" spans="1:1" ht="13.5" customHeight="1" x14ac:dyDescent="0.25">
      <c r="A268" s="26"/>
    </row>
    <row r="269" spans="1:1" ht="13.5" customHeight="1" x14ac:dyDescent="0.25">
      <c r="A269" s="26"/>
    </row>
    <row r="270" spans="1:1" ht="13.5" customHeight="1" x14ac:dyDescent="0.25">
      <c r="A270" s="26"/>
    </row>
    <row r="271" spans="1:1" ht="13.5" customHeight="1" x14ac:dyDescent="0.25">
      <c r="A271" s="26"/>
    </row>
    <row r="272" spans="1:1" ht="13.5" customHeight="1" x14ac:dyDescent="0.25">
      <c r="A272" s="26"/>
    </row>
    <row r="273" spans="1:1" ht="13.5" customHeight="1" x14ac:dyDescent="0.25">
      <c r="A273" s="26"/>
    </row>
    <row r="274" spans="1:1" ht="13.5" customHeight="1" x14ac:dyDescent="0.25">
      <c r="A274" s="26"/>
    </row>
    <row r="275" spans="1:1" ht="13.5" customHeight="1" x14ac:dyDescent="0.25">
      <c r="A275" s="26"/>
    </row>
    <row r="276" spans="1:1" ht="13.5" customHeight="1" x14ac:dyDescent="0.25">
      <c r="A276" s="26"/>
    </row>
    <row r="277" spans="1:1" ht="13.5" customHeight="1" x14ac:dyDescent="0.25">
      <c r="A277" s="26"/>
    </row>
    <row r="278" spans="1:1" ht="13.5" customHeight="1" x14ac:dyDescent="0.25">
      <c r="A278" s="26"/>
    </row>
    <row r="279" spans="1:1" ht="13.5" customHeight="1" x14ac:dyDescent="0.25">
      <c r="A279" s="26"/>
    </row>
    <row r="280" spans="1:1" ht="13.5" customHeight="1" x14ac:dyDescent="0.25">
      <c r="A280" s="26"/>
    </row>
    <row r="281" spans="1:1" ht="13.5" customHeight="1" x14ac:dyDescent="0.25">
      <c r="A281" s="26"/>
    </row>
    <row r="282" spans="1:1" ht="13.5" customHeight="1" x14ac:dyDescent="0.25">
      <c r="A282" s="26"/>
    </row>
    <row r="283" spans="1:1" ht="13.5" customHeight="1" x14ac:dyDescent="0.25">
      <c r="A283" s="26"/>
    </row>
    <row r="284" spans="1:1" ht="13.5" customHeight="1" x14ac:dyDescent="0.25">
      <c r="A284" s="26"/>
    </row>
    <row r="285" spans="1:1" ht="13.5" customHeight="1" x14ac:dyDescent="0.25">
      <c r="A285" s="26"/>
    </row>
    <row r="286" spans="1:1" ht="13.5" customHeight="1" x14ac:dyDescent="0.25">
      <c r="A286" s="26"/>
    </row>
    <row r="287" spans="1:1" ht="13.5" customHeight="1" x14ac:dyDescent="0.25">
      <c r="A287" s="26"/>
    </row>
    <row r="288" spans="1:1" ht="13.5" customHeight="1" x14ac:dyDescent="0.25">
      <c r="A288" s="26"/>
    </row>
    <row r="289" spans="1:1" ht="13.5" customHeight="1" x14ac:dyDescent="0.25">
      <c r="A289" s="26"/>
    </row>
    <row r="290" spans="1:1" ht="13.5" customHeight="1" x14ac:dyDescent="0.25">
      <c r="A290" s="26"/>
    </row>
    <row r="291" spans="1:1" ht="13.5" customHeight="1" x14ac:dyDescent="0.25">
      <c r="A291" s="26"/>
    </row>
    <row r="292" spans="1:1" ht="13.5" customHeight="1" x14ac:dyDescent="0.25">
      <c r="A292" s="26"/>
    </row>
    <row r="293" spans="1:1" ht="13.5" customHeight="1" x14ac:dyDescent="0.25">
      <c r="A293" s="26"/>
    </row>
    <row r="294" spans="1:1" ht="13.5" customHeight="1" x14ac:dyDescent="0.25">
      <c r="A294" s="26"/>
    </row>
    <row r="295" spans="1:1" ht="13.5" customHeight="1" x14ac:dyDescent="0.25">
      <c r="A295" s="26"/>
    </row>
    <row r="296" spans="1:1" ht="13.5" customHeight="1" x14ac:dyDescent="0.25">
      <c r="A296" s="26"/>
    </row>
    <row r="297" spans="1:1" ht="13.5" customHeight="1" x14ac:dyDescent="0.25">
      <c r="A297" s="26"/>
    </row>
    <row r="298" spans="1:1" ht="13.5" customHeight="1" x14ac:dyDescent="0.25">
      <c r="A298" s="26"/>
    </row>
    <row r="299" spans="1:1" ht="13.5" customHeight="1" x14ac:dyDescent="0.25">
      <c r="A299" s="26"/>
    </row>
    <row r="300" spans="1:1" ht="13.5" customHeight="1" x14ac:dyDescent="0.25">
      <c r="A300" s="26"/>
    </row>
    <row r="301" spans="1:1" ht="13.5" customHeight="1" x14ac:dyDescent="0.25">
      <c r="A301" s="26"/>
    </row>
    <row r="302" spans="1:1" ht="13.5" customHeight="1" x14ac:dyDescent="0.25">
      <c r="A302" s="26"/>
    </row>
    <row r="303" spans="1:1" ht="13.5" customHeight="1" x14ac:dyDescent="0.25">
      <c r="A303" s="26"/>
    </row>
    <row r="304" spans="1:1" ht="13.5" customHeight="1" x14ac:dyDescent="0.25">
      <c r="A304" s="26"/>
    </row>
    <row r="305" spans="1:1" ht="13.5" customHeight="1" x14ac:dyDescent="0.25">
      <c r="A305" s="26"/>
    </row>
    <row r="306" spans="1:1" ht="13.5" customHeight="1" x14ac:dyDescent="0.25">
      <c r="A306" s="26"/>
    </row>
    <row r="307" spans="1:1" ht="13.5" customHeight="1" x14ac:dyDescent="0.25">
      <c r="A307" s="26"/>
    </row>
    <row r="308" spans="1:1" ht="13.5" customHeight="1" x14ac:dyDescent="0.25">
      <c r="A308" s="26"/>
    </row>
    <row r="309" spans="1:1" ht="13.5" customHeight="1" x14ac:dyDescent="0.25">
      <c r="A309" s="26"/>
    </row>
    <row r="310" spans="1:1" ht="13.5" customHeight="1" x14ac:dyDescent="0.25">
      <c r="A310" s="26"/>
    </row>
    <row r="311" spans="1:1" ht="13.5" customHeight="1" x14ac:dyDescent="0.25">
      <c r="A311" s="26"/>
    </row>
    <row r="312" spans="1:1" ht="13.5" customHeight="1" x14ac:dyDescent="0.25">
      <c r="A312" s="26"/>
    </row>
    <row r="313" spans="1:1" ht="13.5" customHeight="1" x14ac:dyDescent="0.25">
      <c r="A313" s="26"/>
    </row>
    <row r="314" spans="1:1" ht="13.5" customHeight="1" x14ac:dyDescent="0.25">
      <c r="A314" s="26"/>
    </row>
    <row r="315" spans="1:1" ht="13.5" customHeight="1" x14ac:dyDescent="0.25">
      <c r="A315" s="26"/>
    </row>
    <row r="316" spans="1:1" ht="13.5" customHeight="1" x14ac:dyDescent="0.25">
      <c r="A316" s="26"/>
    </row>
    <row r="317" spans="1:1" ht="13.5" customHeight="1" x14ac:dyDescent="0.25">
      <c r="A317" s="26"/>
    </row>
    <row r="318" spans="1:1" ht="13.5" customHeight="1" x14ac:dyDescent="0.25">
      <c r="A318" s="26"/>
    </row>
    <row r="319" spans="1:1" ht="13.5" customHeight="1" x14ac:dyDescent="0.25">
      <c r="A319" s="26"/>
    </row>
    <row r="320" spans="1:1" ht="13.5" customHeight="1" x14ac:dyDescent="0.25">
      <c r="A320" s="26"/>
    </row>
    <row r="321" spans="1:1" ht="13.5" customHeight="1" x14ac:dyDescent="0.25">
      <c r="A321" s="26"/>
    </row>
    <row r="322" spans="1:1" ht="13.5" customHeight="1" x14ac:dyDescent="0.25">
      <c r="A322" s="26"/>
    </row>
    <row r="323" spans="1:1" ht="13.5" customHeight="1" x14ac:dyDescent="0.25">
      <c r="A323" s="26"/>
    </row>
    <row r="324" spans="1:1" ht="13.5" customHeight="1" x14ac:dyDescent="0.25">
      <c r="A324" s="26"/>
    </row>
    <row r="325" spans="1:1" ht="13.5" customHeight="1" x14ac:dyDescent="0.25">
      <c r="A325" s="26"/>
    </row>
    <row r="326" spans="1:1" ht="13.5" customHeight="1" x14ac:dyDescent="0.25">
      <c r="A326" s="26"/>
    </row>
    <row r="327" spans="1:1" ht="13.5" customHeight="1" x14ac:dyDescent="0.25">
      <c r="A327" s="26"/>
    </row>
    <row r="328" spans="1:1" ht="13.5" customHeight="1" x14ac:dyDescent="0.25">
      <c r="A328" s="26"/>
    </row>
    <row r="329" spans="1:1" ht="13.5" customHeight="1" x14ac:dyDescent="0.25">
      <c r="A329" s="26"/>
    </row>
    <row r="330" spans="1:1" ht="13.5" customHeight="1" x14ac:dyDescent="0.25">
      <c r="A330" s="26"/>
    </row>
    <row r="331" spans="1:1" ht="13.5" customHeight="1" x14ac:dyDescent="0.25">
      <c r="A331" s="26"/>
    </row>
    <row r="332" spans="1:1" ht="13.5" customHeight="1" x14ac:dyDescent="0.25">
      <c r="A332" s="26"/>
    </row>
    <row r="333" spans="1:1" ht="13.5" customHeight="1" x14ac:dyDescent="0.25">
      <c r="A333" s="26"/>
    </row>
    <row r="334" spans="1:1" ht="13.5" customHeight="1" x14ac:dyDescent="0.25">
      <c r="A334" s="26"/>
    </row>
    <row r="335" spans="1:1" ht="13.5" customHeight="1" x14ac:dyDescent="0.25">
      <c r="A335" s="26"/>
    </row>
    <row r="336" spans="1:1" ht="13.5" customHeight="1" x14ac:dyDescent="0.25">
      <c r="A336" s="26"/>
    </row>
    <row r="337" spans="1:1" ht="13.5" customHeight="1" x14ac:dyDescent="0.25">
      <c r="A337" s="26"/>
    </row>
    <row r="338" spans="1:1" ht="13.5" customHeight="1" x14ac:dyDescent="0.25">
      <c r="A338" s="26"/>
    </row>
    <row r="339" spans="1:1" ht="13.5" customHeight="1" x14ac:dyDescent="0.25">
      <c r="A339" s="26"/>
    </row>
    <row r="340" spans="1:1" ht="13.5" customHeight="1" x14ac:dyDescent="0.25">
      <c r="A340" s="26"/>
    </row>
    <row r="341" spans="1:1" ht="13.5" customHeight="1" x14ac:dyDescent="0.25">
      <c r="A341" s="26"/>
    </row>
    <row r="342" spans="1:1" ht="13.5" customHeight="1" x14ac:dyDescent="0.25">
      <c r="A342" s="26"/>
    </row>
    <row r="343" spans="1:1" ht="13.5" customHeight="1" x14ac:dyDescent="0.25">
      <c r="A343" s="26"/>
    </row>
    <row r="344" spans="1:1" ht="13.5" customHeight="1" x14ac:dyDescent="0.25">
      <c r="A344" s="26"/>
    </row>
    <row r="345" spans="1:1" ht="13.5" customHeight="1" x14ac:dyDescent="0.25">
      <c r="A345" s="26"/>
    </row>
    <row r="346" spans="1:1" ht="13.5" customHeight="1" x14ac:dyDescent="0.25">
      <c r="A346" s="26"/>
    </row>
    <row r="347" spans="1:1" ht="13.5" customHeight="1" x14ac:dyDescent="0.25">
      <c r="A347" s="26"/>
    </row>
    <row r="348" spans="1:1" ht="13.5" customHeight="1" x14ac:dyDescent="0.25">
      <c r="A348" s="26"/>
    </row>
    <row r="349" spans="1:1" ht="13.5" customHeight="1" x14ac:dyDescent="0.25">
      <c r="A349" s="26"/>
    </row>
    <row r="350" spans="1:1" ht="13.5" customHeight="1" x14ac:dyDescent="0.25">
      <c r="A350" s="26"/>
    </row>
    <row r="351" spans="1:1" ht="13.5" customHeight="1" x14ac:dyDescent="0.25">
      <c r="A351" s="26"/>
    </row>
    <row r="352" spans="1:1" ht="13.5" customHeight="1" x14ac:dyDescent="0.25">
      <c r="A352" s="26"/>
    </row>
    <row r="353" spans="1:1" ht="13.5" customHeight="1" x14ac:dyDescent="0.25">
      <c r="A353" s="26"/>
    </row>
    <row r="354" spans="1:1" ht="13.5" customHeight="1" x14ac:dyDescent="0.25">
      <c r="A354" s="26"/>
    </row>
    <row r="355" spans="1:1" ht="13.5" customHeight="1" x14ac:dyDescent="0.25">
      <c r="A355" s="26"/>
    </row>
    <row r="356" spans="1:1" ht="13.5" customHeight="1" x14ac:dyDescent="0.25">
      <c r="A356" s="26"/>
    </row>
    <row r="357" spans="1:1" ht="13.5" customHeight="1" x14ac:dyDescent="0.25">
      <c r="A357" s="26"/>
    </row>
    <row r="358" spans="1:1" ht="13.5" customHeight="1" x14ac:dyDescent="0.25">
      <c r="A358" s="26"/>
    </row>
    <row r="359" spans="1:1" ht="13.5" customHeight="1" x14ac:dyDescent="0.25">
      <c r="A359" s="26"/>
    </row>
    <row r="360" spans="1:1" ht="13.5" customHeight="1" x14ac:dyDescent="0.25">
      <c r="A360" s="26"/>
    </row>
    <row r="361" spans="1:1" ht="13.5" customHeight="1" x14ac:dyDescent="0.25">
      <c r="A361" s="26"/>
    </row>
    <row r="362" spans="1:1" ht="13.5" customHeight="1" x14ac:dyDescent="0.25">
      <c r="A362" s="26"/>
    </row>
    <row r="363" spans="1:1" ht="13.5" customHeight="1" x14ac:dyDescent="0.25">
      <c r="A363" s="26"/>
    </row>
    <row r="364" spans="1:1" ht="13.5" customHeight="1" x14ac:dyDescent="0.25">
      <c r="A364" s="26"/>
    </row>
    <row r="365" spans="1:1" ht="13.5" customHeight="1" x14ac:dyDescent="0.25">
      <c r="A365" s="26"/>
    </row>
    <row r="366" spans="1:1" ht="13.5" customHeight="1" x14ac:dyDescent="0.25">
      <c r="A366" s="26"/>
    </row>
    <row r="367" spans="1:1" ht="13.5" customHeight="1" x14ac:dyDescent="0.25">
      <c r="A367" s="26"/>
    </row>
    <row r="368" spans="1:1" ht="13.5" customHeight="1" x14ac:dyDescent="0.25">
      <c r="A368" s="26"/>
    </row>
    <row r="369" spans="1:1" ht="13.5" customHeight="1" x14ac:dyDescent="0.25">
      <c r="A369" s="26"/>
    </row>
    <row r="370" spans="1:1" ht="13.5" customHeight="1" x14ac:dyDescent="0.25">
      <c r="A370" s="26"/>
    </row>
    <row r="371" spans="1:1" ht="13.5" customHeight="1" x14ac:dyDescent="0.25">
      <c r="A371" s="26"/>
    </row>
    <row r="372" spans="1:1" ht="13.5" customHeight="1" x14ac:dyDescent="0.25">
      <c r="A372" s="26"/>
    </row>
    <row r="373" spans="1:1" ht="13.5" customHeight="1" x14ac:dyDescent="0.25">
      <c r="A373" s="26"/>
    </row>
    <row r="374" spans="1:1" ht="13.5" customHeight="1" x14ac:dyDescent="0.25">
      <c r="A374" s="26"/>
    </row>
    <row r="375" spans="1:1" ht="13.5" customHeight="1" x14ac:dyDescent="0.25">
      <c r="A375" s="26"/>
    </row>
    <row r="376" spans="1:1" ht="13.5" customHeight="1" x14ac:dyDescent="0.25">
      <c r="A376" s="26"/>
    </row>
    <row r="377" spans="1:1" ht="13.5" customHeight="1" x14ac:dyDescent="0.25">
      <c r="A377" s="26"/>
    </row>
    <row r="378" spans="1:1" ht="13.5" customHeight="1" x14ac:dyDescent="0.25">
      <c r="A378" s="26"/>
    </row>
    <row r="379" spans="1:1" ht="13.5" customHeight="1" x14ac:dyDescent="0.25">
      <c r="A379" s="26"/>
    </row>
    <row r="380" spans="1:1" ht="13.5" customHeight="1" x14ac:dyDescent="0.25">
      <c r="A380" s="26"/>
    </row>
    <row r="381" spans="1:1" ht="13.5" customHeight="1" x14ac:dyDescent="0.25">
      <c r="A381" s="26"/>
    </row>
    <row r="382" spans="1:1" ht="13.5" customHeight="1" x14ac:dyDescent="0.25">
      <c r="A382" s="26"/>
    </row>
    <row r="383" spans="1:1" ht="13.5" customHeight="1" x14ac:dyDescent="0.25">
      <c r="A383" s="26"/>
    </row>
    <row r="384" spans="1:1" ht="13.5" customHeight="1" x14ac:dyDescent="0.25">
      <c r="A384" s="26"/>
    </row>
    <row r="385" spans="1:1" ht="13.5" customHeight="1" x14ac:dyDescent="0.25">
      <c r="A385" s="26"/>
    </row>
    <row r="386" spans="1:1" ht="13.5" customHeight="1" x14ac:dyDescent="0.25">
      <c r="A386" s="26"/>
    </row>
    <row r="387" spans="1:1" ht="13.5" customHeight="1" x14ac:dyDescent="0.25">
      <c r="A387" s="26"/>
    </row>
    <row r="388" spans="1:1" ht="13.5" customHeight="1" x14ac:dyDescent="0.25">
      <c r="A388" s="26"/>
    </row>
    <row r="389" spans="1:1" ht="13.5" customHeight="1" x14ac:dyDescent="0.25">
      <c r="A389" s="26"/>
    </row>
    <row r="390" spans="1:1" ht="13.5" customHeight="1" x14ac:dyDescent="0.25">
      <c r="A390" s="26"/>
    </row>
    <row r="391" spans="1:1" ht="13.5" customHeight="1" x14ac:dyDescent="0.25">
      <c r="A391" s="26"/>
    </row>
    <row r="392" spans="1:1" ht="13.5" customHeight="1" x14ac:dyDescent="0.25">
      <c r="A392" s="26"/>
    </row>
    <row r="393" spans="1:1" ht="13.5" customHeight="1" x14ac:dyDescent="0.25">
      <c r="A393" s="26"/>
    </row>
    <row r="394" spans="1:1" ht="13.5" customHeight="1" x14ac:dyDescent="0.25">
      <c r="A394" s="26"/>
    </row>
    <row r="395" spans="1:1" ht="13.5" customHeight="1" x14ac:dyDescent="0.25">
      <c r="A395" s="26"/>
    </row>
    <row r="396" spans="1:1" ht="13.5" customHeight="1" x14ac:dyDescent="0.25">
      <c r="A396" s="26"/>
    </row>
    <row r="397" spans="1:1" ht="13.5" customHeight="1" x14ac:dyDescent="0.25">
      <c r="A397" s="26"/>
    </row>
    <row r="398" spans="1:1" ht="13.5" customHeight="1" x14ac:dyDescent="0.25">
      <c r="A398" s="26"/>
    </row>
    <row r="399" spans="1:1" ht="13.5" customHeight="1" x14ac:dyDescent="0.25">
      <c r="A399" s="26"/>
    </row>
    <row r="400" spans="1:1" ht="13.5" customHeight="1" x14ac:dyDescent="0.25">
      <c r="A400" s="26"/>
    </row>
    <row r="401" spans="1:1" ht="13.5" customHeight="1" x14ac:dyDescent="0.25">
      <c r="A401" s="26"/>
    </row>
    <row r="402" spans="1:1" ht="13.5" customHeight="1" x14ac:dyDescent="0.25">
      <c r="A402" s="26"/>
    </row>
    <row r="403" spans="1:1" ht="13.5" customHeight="1" x14ac:dyDescent="0.25">
      <c r="A403" s="26"/>
    </row>
    <row r="404" spans="1:1" ht="13.5" customHeight="1" x14ac:dyDescent="0.25">
      <c r="A404" s="26"/>
    </row>
    <row r="405" spans="1:1" ht="13.5" customHeight="1" x14ac:dyDescent="0.25">
      <c r="A405" s="26"/>
    </row>
    <row r="406" spans="1:1" ht="13.5" customHeight="1" x14ac:dyDescent="0.25">
      <c r="A406" s="26"/>
    </row>
    <row r="407" spans="1:1" ht="13.5" customHeight="1" x14ac:dyDescent="0.25">
      <c r="A407" s="26"/>
    </row>
    <row r="408" spans="1:1" ht="13.5" customHeight="1" x14ac:dyDescent="0.25">
      <c r="A408" s="26"/>
    </row>
    <row r="409" spans="1:1" ht="13.5" customHeight="1" x14ac:dyDescent="0.25">
      <c r="A409" s="26"/>
    </row>
    <row r="410" spans="1:1" ht="13.5" customHeight="1" x14ac:dyDescent="0.25">
      <c r="A410" s="26"/>
    </row>
    <row r="411" spans="1:1" ht="13.5" customHeight="1" x14ac:dyDescent="0.25">
      <c r="A411" s="26"/>
    </row>
    <row r="412" spans="1:1" ht="13.5" customHeight="1" x14ac:dyDescent="0.25">
      <c r="A412" s="26"/>
    </row>
    <row r="413" spans="1:1" ht="13.5" customHeight="1" x14ac:dyDescent="0.25">
      <c r="A413" s="26"/>
    </row>
    <row r="414" spans="1:1" ht="13.5" customHeight="1" x14ac:dyDescent="0.25">
      <c r="A414" s="26"/>
    </row>
    <row r="415" spans="1:1" ht="13.5" customHeight="1" x14ac:dyDescent="0.25">
      <c r="A415" s="26"/>
    </row>
    <row r="416" spans="1:1" ht="13.5" customHeight="1" x14ac:dyDescent="0.25">
      <c r="A416" s="26"/>
    </row>
    <row r="417" spans="1:1" ht="13.5" customHeight="1" x14ac:dyDescent="0.25">
      <c r="A417" s="26"/>
    </row>
    <row r="418" spans="1:1" ht="13.5" customHeight="1" x14ac:dyDescent="0.25">
      <c r="A418" s="26"/>
    </row>
    <row r="419" spans="1:1" ht="13.5" customHeight="1" x14ac:dyDescent="0.25">
      <c r="A419" s="26"/>
    </row>
    <row r="420" spans="1:1" ht="13.5" customHeight="1" x14ac:dyDescent="0.25">
      <c r="A420" s="26"/>
    </row>
    <row r="421" spans="1:1" ht="13.5" customHeight="1" x14ac:dyDescent="0.25">
      <c r="A421" s="26"/>
    </row>
    <row r="422" spans="1:1" ht="13.5" customHeight="1" x14ac:dyDescent="0.25">
      <c r="A422" s="26"/>
    </row>
    <row r="423" spans="1:1" ht="13.5" customHeight="1" x14ac:dyDescent="0.25">
      <c r="A423" s="26"/>
    </row>
    <row r="424" spans="1:1" ht="13.5" customHeight="1" x14ac:dyDescent="0.25">
      <c r="A424" s="26"/>
    </row>
    <row r="425" spans="1:1" ht="13.5" customHeight="1" x14ac:dyDescent="0.25">
      <c r="A425" s="26"/>
    </row>
    <row r="426" spans="1:1" ht="13.5" customHeight="1" x14ac:dyDescent="0.25">
      <c r="A426" s="26"/>
    </row>
    <row r="427" spans="1:1" ht="13.5" customHeight="1" x14ac:dyDescent="0.25">
      <c r="A427" s="26"/>
    </row>
    <row r="428" spans="1:1" ht="13.5" customHeight="1" x14ac:dyDescent="0.25">
      <c r="A428" s="26"/>
    </row>
    <row r="429" spans="1:1" ht="13.5" customHeight="1" x14ac:dyDescent="0.25">
      <c r="A429" s="26"/>
    </row>
    <row r="430" spans="1:1" ht="13.5" customHeight="1" x14ac:dyDescent="0.25">
      <c r="A430" s="26"/>
    </row>
    <row r="431" spans="1:1" ht="13.5" customHeight="1" x14ac:dyDescent="0.25">
      <c r="A431" s="26"/>
    </row>
    <row r="432" spans="1:1" ht="13.5" customHeight="1" x14ac:dyDescent="0.25">
      <c r="A432" s="26"/>
    </row>
    <row r="433" spans="1:1" ht="13.5" customHeight="1" x14ac:dyDescent="0.25">
      <c r="A433" s="26"/>
    </row>
    <row r="434" spans="1:1" ht="13.5" customHeight="1" x14ac:dyDescent="0.25">
      <c r="A434" s="26"/>
    </row>
    <row r="435" spans="1:1" ht="13.5" customHeight="1" x14ac:dyDescent="0.25">
      <c r="A435" s="26"/>
    </row>
    <row r="436" spans="1:1" ht="13.5" customHeight="1" x14ac:dyDescent="0.25">
      <c r="A436" s="26"/>
    </row>
    <row r="437" spans="1:1" ht="13.5" customHeight="1" x14ac:dyDescent="0.25">
      <c r="A437" s="26"/>
    </row>
    <row r="438" spans="1:1" ht="13.5" customHeight="1" x14ac:dyDescent="0.25">
      <c r="A438" s="26"/>
    </row>
    <row r="439" spans="1:1" ht="13.5" customHeight="1" x14ac:dyDescent="0.25">
      <c r="A439" s="26"/>
    </row>
    <row r="440" spans="1:1" ht="13.5" customHeight="1" x14ac:dyDescent="0.25">
      <c r="A440" s="26"/>
    </row>
    <row r="441" spans="1:1" ht="13.5" customHeight="1" x14ac:dyDescent="0.25">
      <c r="A441" s="26"/>
    </row>
    <row r="442" spans="1:1" ht="13.5" customHeight="1" x14ac:dyDescent="0.25">
      <c r="A442" s="26"/>
    </row>
    <row r="443" spans="1:1" ht="13.5" customHeight="1" x14ac:dyDescent="0.25">
      <c r="A443" s="26"/>
    </row>
    <row r="444" spans="1:1" ht="13.5" customHeight="1" x14ac:dyDescent="0.25">
      <c r="A444" s="26"/>
    </row>
    <row r="445" spans="1:1" ht="13.5" customHeight="1" x14ac:dyDescent="0.25">
      <c r="A445" s="26"/>
    </row>
    <row r="446" spans="1:1" ht="13.5" customHeight="1" x14ac:dyDescent="0.25">
      <c r="A446" s="26"/>
    </row>
    <row r="447" spans="1:1" ht="13.5" customHeight="1" x14ac:dyDescent="0.25">
      <c r="A447" s="26"/>
    </row>
    <row r="448" spans="1:1" ht="13.5" customHeight="1" x14ac:dyDescent="0.25">
      <c r="A448" s="26"/>
    </row>
    <row r="449" spans="1:1" ht="13.5" customHeight="1" x14ac:dyDescent="0.25">
      <c r="A449" s="26"/>
    </row>
    <row r="450" spans="1:1" ht="13.5" customHeight="1" x14ac:dyDescent="0.25">
      <c r="A450" s="26"/>
    </row>
    <row r="451" spans="1:1" ht="13.5" customHeight="1" x14ac:dyDescent="0.25">
      <c r="A451" s="26"/>
    </row>
    <row r="452" spans="1:1" ht="13.5" customHeight="1" x14ac:dyDescent="0.25">
      <c r="A452" s="26"/>
    </row>
    <row r="453" spans="1:1" ht="13.5" customHeight="1" x14ac:dyDescent="0.25">
      <c r="A453" s="26"/>
    </row>
    <row r="454" spans="1:1" ht="13.5" customHeight="1" x14ac:dyDescent="0.25">
      <c r="A454" s="26"/>
    </row>
    <row r="455" spans="1:1" ht="13.5" customHeight="1" x14ac:dyDescent="0.25">
      <c r="A455" s="26"/>
    </row>
    <row r="456" spans="1:1" ht="13.5" customHeight="1" x14ac:dyDescent="0.25">
      <c r="A456" s="26"/>
    </row>
    <row r="457" spans="1:1" ht="13.5" customHeight="1" x14ac:dyDescent="0.25">
      <c r="A457" s="26"/>
    </row>
    <row r="458" spans="1:1" ht="13.5" customHeight="1" x14ac:dyDescent="0.25">
      <c r="A458" s="26"/>
    </row>
    <row r="459" spans="1:1" ht="13.5" customHeight="1" x14ac:dyDescent="0.25">
      <c r="A459" s="26"/>
    </row>
    <row r="460" spans="1:1" ht="13.5" customHeight="1" x14ac:dyDescent="0.25">
      <c r="A460" s="26"/>
    </row>
    <row r="461" spans="1:1" ht="13.5" customHeight="1" x14ac:dyDescent="0.25">
      <c r="A461" s="26"/>
    </row>
    <row r="462" spans="1:1" ht="13.5" customHeight="1" x14ac:dyDescent="0.25">
      <c r="A462" s="26"/>
    </row>
    <row r="463" spans="1:1" ht="13.5" customHeight="1" x14ac:dyDescent="0.25">
      <c r="A463" s="26"/>
    </row>
    <row r="464" spans="1:1" ht="13.5" customHeight="1" x14ac:dyDescent="0.25">
      <c r="A464" s="26"/>
    </row>
    <row r="465" spans="1:1" ht="13.5" customHeight="1" x14ac:dyDescent="0.25">
      <c r="A465" s="26"/>
    </row>
    <row r="466" spans="1:1" ht="13.5" customHeight="1" x14ac:dyDescent="0.25">
      <c r="A466" s="26"/>
    </row>
    <row r="467" spans="1:1" ht="13.5" customHeight="1" x14ac:dyDescent="0.25">
      <c r="A467" s="26"/>
    </row>
    <row r="468" spans="1:1" ht="13.5" customHeight="1" x14ac:dyDescent="0.25">
      <c r="A468" s="26"/>
    </row>
    <row r="469" spans="1:1" ht="13.5" customHeight="1" x14ac:dyDescent="0.25">
      <c r="A469" s="26"/>
    </row>
    <row r="470" spans="1:1" ht="13.5" customHeight="1" x14ac:dyDescent="0.25">
      <c r="A470" s="26"/>
    </row>
    <row r="471" spans="1:1" ht="13.5" customHeight="1" x14ac:dyDescent="0.25">
      <c r="A471" s="26"/>
    </row>
    <row r="472" spans="1:1" ht="13.5" customHeight="1" x14ac:dyDescent="0.25">
      <c r="A472" s="26"/>
    </row>
    <row r="473" spans="1:1" ht="13.5" customHeight="1" x14ac:dyDescent="0.25">
      <c r="A473" s="26"/>
    </row>
    <row r="474" spans="1:1" ht="13.5" customHeight="1" x14ac:dyDescent="0.25">
      <c r="A474" s="26"/>
    </row>
    <row r="475" spans="1:1" ht="13.5" customHeight="1" x14ac:dyDescent="0.25">
      <c r="A475" s="26"/>
    </row>
    <row r="476" spans="1:1" ht="13.5" customHeight="1" x14ac:dyDescent="0.25">
      <c r="A476" s="26"/>
    </row>
    <row r="477" spans="1:1" ht="13.5" customHeight="1" x14ac:dyDescent="0.25">
      <c r="A477" s="26"/>
    </row>
    <row r="478" spans="1:1" ht="13.5" customHeight="1" x14ac:dyDescent="0.25">
      <c r="A478" s="26"/>
    </row>
    <row r="479" spans="1:1" ht="13.5" customHeight="1" x14ac:dyDescent="0.25">
      <c r="A479" s="26"/>
    </row>
    <row r="480" spans="1:1" ht="13.5" customHeight="1" x14ac:dyDescent="0.25">
      <c r="A480" s="26"/>
    </row>
    <row r="481" spans="1:1" ht="13.5" customHeight="1" x14ac:dyDescent="0.25">
      <c r="A481" s="26"/>
    </row>
    <row r="482" spans="1:1" ht="13.5" customHeight="1" x14ac:dyDescent="0.25">
      <c r="A482" s="26"/>
    </row>
    <row r="483" spans="1:1" ht="13.5" customHeight="1" x14ac:dyDescent="0.25">
      <c r="A483" s="26"/>
    </row>
    <row r="484" spans="1:1" ht="13.5" customHeight="1" x14ac:dyDescent="0.25">
      <c r="A484" s="26"/>
    </row>
    <row r="485" spans="1:1" ht="13.5" customHeight="1" x14ac:dyDescent="0.25">
      <c r="A485" s="26"/>
    </row>
    <row r="486" spans="1:1" ht="13.5" customHeight="1" x14ac:dyDescent="0.25">
      <c r="A486" s="26"/>
    </row>
    <row r="487" spans="1:1" ht="13.5" customHeight="1" x14ac:dyDescent="0.25">
      <c r="A487" s="26"/>
    </row>
    <row r="488" spans="1:1" ht="13.5" customHeight="1" x14ac:dyDescent="0.25">
      <c r="A488" s="26"/>
    </row>
    <row r="489" spans="1:1" ht="13.5" customHeight="1" x14ac:dyDescent="0.25">
      <c r="A489" s="26"/>
    </row>
    <row r="490" spans="1:1" ht="13.5" customHeight="1" x14ac:dyDescent="0.25">
      <c r="A490" s="26"/>
    </row>
    <row r="491" spans="1:1" ht="13.5" customHeight="1" x14ac:dyDescent="0.25">
      <c r="A491" s="26"/>
    </row>
    <row r="492" spans="1:1" ht="13.5" customHeight="1" x14ac:dyDescent="0.25">
      <c r="A492" s="26"/>
    </row>
    <row r="493" spans="1:1" ht="13.5" customHeight="1" x14ac:dyDescent="0.25">
      <c r="A493" s="26"/>
    </row>
    <row r="494" spans="1:1" ht="13.5" customHeight="1" x14ac:dyDescent="0.25">
      <c r="A494" s="26"/>
    </row>
    <row r="495" spans="1:1" ht="13.5" customHeight="1" x14ac:dyDescent="0.25">
      <c r="A495" s="26"/>
    </row>
    <row r="496" spans="1:1" ht="13.5" customHeight="1" x14ac:dyDescent="0.25">
      <c r="A496" s="26"/>
    </row>
    <row r="497" spans="1:1" ht="13.5" customHeight="1" x14ac:dyDescent="0.25">
      <c r="A497" s="26"/>
    </row>
    <row r="498" spans="1:1" ht="13.5" customHeight="1" x14ac:dyDescent="0.25">
      <c r="A498" s="26"/>
    </row>
    <row r="499" spans="1:1" ht="13.5" customHeight="1" x14ac:dyDescent="0.25">
      <c r="A499" s="26"/>
    </row>
    <row r="500" spans="1:1" ht="13.5" customHeight="1" x14ac:dyDescent="0.25">
      <c r="A500" s="26"/>
    </row>
    <row r="501" spans="1:1" ht="13.5" customHeight="1" x14ac:dyDescent="0.25">
      <c r="A501" s="26"/>
    </row>
    <row r="502" spans="1:1" ht="13.5" customHeight="1" x14ac:dyDescent="0.25">
      <c r="A502" s="26"/>
    </row>
    <row r="503" spans="1:1" ht="13.5" customHeight="1" x14ac:dyDescent="0.25">
      <c r="A503" s="26"/>
    </row>
    <row r="504" spans="1:1" ht="13.5" customHeight="1" x14ac:dyDescent="0.25">
      <c r="A504" s="26"/>
    </row>
    <row r="505" spans="1:1" ht="13.5" customHeight="1" x14ac:dyDescent="0.25">
      <c r="A505" s="26"/>
    </row>
    <row r="506" spans="1:1" ht="13.5" customHeight="1" x14ac:dyDescent="0.25">
      <c r="A506" s="26"/>
    </row>
    <row r="507" spans="1:1" ht="13.5" customHeight="1" x14ac:dyDescent="0.25">
      <c r="A507" s="26"/>
    </row>
    <row r="508" spans="1:1" ht="13.5" customHeight="1" x14ac:dyDescent="0.25">
      <c r="A508" s="26"/>
    </row>
    <row r="509" spans="1:1" ht="13.5" customHeight="1" x14ac:dyDescent="0.25">
      <c r="A509" s="26"/>
    </row>
    <row r="510" spans="1:1" ht="13.5" customHeight="1" x14ac:dyDescent="0.25">
      <c r="A510" s="26"/>
    </row>
    <row r="511" spans="1:1" ht="13.5" customHeight="1" x14ac:dyDescent="0.25">
      <c r="A511" s="26"/>
    </row>
    <row r="512" spans="1:1" ht="13.5" customHeight="1" x14ac:dyDescent="0.25">
      <c r="A512" s="26"/>
    </row>
    <row r="513" spans="1:1" ht="13.5" customHeight="1" x14ac:dyDescent="0.25">
      <c r="A513" s="26"/>
    </row>
    <row r="514" spans="1:1" ht="13.5" customHeight="1" x14ac:dyDescent="0.25">
      <c r="A514" s="26"/>
    </row>
    <row r="515" spans="1:1" ht="13.5" customHeight="1" x14ac:dyDescent="0.25">
      <c r="A515" s="26"/>
    </row>
    <row r="516" spans="1:1" ht="13.5" customHeight="1" x14ac:dyDescent="0.25">
      <c r="A516" s="26"/>
    </row>
    <row r="517" spans="1:1" ht="13.5" customHeight="1" x14ac:dyDescent="0.25">
      <c r="A517" s="26"/>
    </row>
    <row r="518" spans="1:1" ht="13.5" customHeight="1" x14ac:dyDescent="0.25">
      <c r="A518" s="26"/>
    </row>
    <row r="519" spans="1:1" ht="13.5" customHeight="1" x14ac:dyDescent="0.25">
      <c r="A519" s="26"/>
    </row>
    <row r="520" spans="1:1" ht="13.5" customHeight="1" x14ac:dyDescent="0.25">
      <c r="A520" s="26"/>
    </row>
    <row r="521" spans="1:1" ht="13.5" customHeight="1" x14ac:dyDescent="0.25">
      <c r="A521" s="26"/>
    </row>
    <row r="522" spans="1:1" ht="13.5" customHeight="1" x14ac:dyDescent="0.25">
      <c r="A522" s="26"/>
    </row>
    <row r="523" spans="1:1" ht="13.5" customHeight="1" x14ac:dyDescent="0.25">
      <c r="A523" s="26"/>
    </row>
    <row r="524" spans="1:1" ht="13.5" customHeight="1" x14ac:dyDescent="0.25">
      <c r="A524" s="26"/>
    </row>
    <row r="525" spans="1:1" ht="13.5" customHeight="1" x14ac:dyDescent="0.25">
      <c r="A525" s="26"/>
    </row>
    <row r="526" spans="1:1" ht="13.5" customHeight="1" x14ac:dyDescent="0.25">
      <c r="A526" s="26"/>
    </row>
    <row r="527" spans="1:1" ht="13.5" customHeight="1" x14ac:dyDescent="0.25">
      <c r="A527" s="26"/>
    </row>
    <row r="528" spans="1:1" ht="13.5" customHeight="1" x14ac:dyDescent="0.25">
      <c r="A528" s="26"/>
    </row>
    <row r="529" spans="1:1" ht="13.5" customHeight="1" x14ac:dyDescent="0.25">
      <c r="A529" s="26"/>
    </row>
    <row r="530" spans="1:1" ht="13.5" customHeight="1" x14ac:dyDescent="0.25">
      <c r="A530" s="26"/>
    </row>
    <row r="531" spans="1:1" ht="13.5" customHeight="1" x14ac:dyDescent="0.25">
      <c r="A531" s="26"/>
    </row>
    <row r="532" spans="1:1" ht="13.5" customHeight="1" x14ac:dyDescent="0.25">
      <c r="A532" s="26"/>
    </row>
    <row r="533" spans="1:1" ht="13.5" customHeight="1" x14ac:dyDescent="0.25">
      <c r="A533" s="26"/>
    </row>
    <row r="534" spans="1:1" ht="13.5" customHeight="1" x14ac:dyDescent="0.25">
      <c r="A534" s="26"/>
    </row>
    <row r="535" spans="1:1" ht="13.5" customHeight="1" x14ac:dyDescent="0.25">
      <c r="A535" s="26"/>
    </row>
    <row r="536" spans="1:1" ht="13.5" customHeight="1" x14ac:dyDescent="0.25">
      <c r="A536" s="26"/>
    </row>
    <row r="537" spans="1:1" ht="13.5" customHeight="1" x14ac:dyDescent="0.25">
      <c r="A537" s="26"/>
    </row>
    <row r="538" spans="1:1" ht="13.5" customHeight="1" x14ac:dyDescent="0.25">
      <c r="A538" s="26"/>
    </row>
    <row r="539" spans="1:1" ht="13.5" customHeight="1" x14ac:dyDescent="0.25">
      <c r="A539" s="26"/>
    </row>
    <row r="540" spans="1:1" ht="13.5" customHeight="1" x14ac:dyDescent="0.25">
      <c r="A540" s="26"/>
    </row>
    <row r="541" spans="1:1" ht="13.5" customHeight="1" x14ac:dyDescent="0.25">
      <c r="A541" s="26"/>
    </row>
    <row r="542" spans="1:1" ht="13.5" customHeight="1" x14ac:dyDescent="0.25">
      <c r="A542" s="26"/>
    </row>
    <row r="543" spans="1:1" ht="13.5" customHeight="1" x14ac:dyDescent="0.25">
      <c r="A543" s="26"/>
    </row>
    <row r="544" spans="1:1" ht="13.5" customHeight="1" x14ac:dyDescent="0.25">
      <c r="A544" s="26"/>
    </row>
    <row r="545" spans="1:1" ht="13.5" customHeight="1" x14ac:dyDescent="0.25">
      <c r="A545" s="26"/>
    </row>
    <row r="546" spans="1:1" ht="13.5" customHeight="1" x14ac:dyDescent="0.25">
      <c r="A546" s="26"/>
    </row>
    <row r="547" spans="1:1" ht="13.5" customHeight="1" x14ac:dyDescent="0.25">
      <c r="A547" s="26"/>
    </row>
    <row r="548" spans="1:1" ht="13.5" customHeight="1" x14ac:dyDescent="0.25">
      <c r="A548" s="26"/>
    </row>
    <row r="549" spans="1:1" ht="13.5" customHeight="1" x14ac:dyDescent="0.25">
      <c r="A549" s="26"/>
    </row>
    <row r="550" spans="1:1" ht="13.5" customHeight="1" x14ac:dyDescent="0.25">
      <c r="A550" s="26"/>
    </row>
    <row r="551" spans="1:1" ht="13.5" customHeight="1" x14ac:dyDescent="0.25">
      <c r="A551" s="26"/>
    </row>
    <row r="552" spans="1:1" ht="13.5" customHeight="1" x14ac:dyDescent="0.25">
      <c r="A552" s="26"/>
    </row>
    <row r="553" spans="1:1" ht="13.5" customHeight="1" x14ac:dyDescent="0.25">
      <c r="A553" s="26"/>
    </row>
    <row r="554" spans="1:1" ht="13.5" customHeight="1" x14ac:dyDescent="0.25">
      <c r="A554" s="26"/>
    </row>
    <row r="555" spans="1:1" ht="13.5" customHeight="1" x14ac:dyDescent="0.25">
      <c r="A555" s="26"/>
    </row>
    <row r="556" spans="1:1" ht="13.5" customHeight="1" x14ac:dyDescent="0.25">
      <c r="A556" s="26"/>
    </row>
    <row r="557" spans="1:1" ht="13.5" customHeight="1" x14ac:dyDescent="0.25">
      <c r="A557" s="26"/>
    </row>
    <row r="558" spans="1:1" ht="13.5" customHeight="1" x14ac:dyDescent="0.25">
      <c r="A558" s="26"/>
    </row>
    <row r="559" spans="1:1" ht="13.5" customHeight="1" x14ac:dyDescent="0.25">
      <c r="A559" s="26"/>
    </row>
    <row r="560" spans="1:1" ht="13.5" customHeight="1" x14ac:dyDescent="0.25">
      <c r="A560" s="26"/>
    </row>
    <row r="561" spans="1:1" ht="13.5" customHeight="1" x14ac:dyDescent="0.25">
      <c r="A561" s="26"/>
    </row>
    <row r="562" spans="1:1" ht="13.5" customHeight="1" x14ac:dyDescent="0.25">
      <c r="A562" s="26"/>
    </row>
    <row r="563" spans="1:1" ht="13.5" customHeight="1" x14ac:dyDescent="0.25">
      <c r="A563" s="26"/>
    </row>
    <row r="564" spans="1:1" ht="13.5" customHeight="1" x14ac:dyDescent="0.25">
      <c r="A564" s="26"/>
    </row>
    <row r="565" spans="1:1" ht="13.5" customHeight="1" x14ac:dyDescent="0.25">
      <c r="A565" s="26"/>
    </row>
    <row r="566" spans="1:1" ht="13.5" customHeight="1" x14ac:dyDescent="0.25">
      <c r="A566" s="26"/>
    </row>
    <row r="567" spans="1:1" ht="13.5" customHeight="1" x14ac:dyDescent="0.25">
      <c r="A567" s="26"/>
    </row>
    <row r="568" spans="1:1" ht="13.5" customHeight="1" x14ac:dyDescent="0.25">
      <c r="A568" s="26"/>
    </row>
    <row r="569" spans="1:1" ht="13.5" customHeight="1" x14ac:dyDescent="0.25">
      <c r="A569" s="26"/>
    </row>
    <row r="570" spans="1:1" ht="13.5" customHeight="1" x14ac:dyDescent="0.25">
      <c r="A570" s="26"/>
    </row>
    <row r="571" spans="1:1" ht="13.5" customHeight="1" x14ac:dyDescent="0.25">
      <c r="A571" s="26"/>
    </row>
    <row r="572" spans="1:1" ht="13.5" customHeight="1" x14ac:dyDescent="0.25">
      <c r="A572" s="26"/>
    </row>
    <row r="573" spans="1:1" ht="13.5" customHeight="1" x14ac:dyDescent="0.25">
      <c r="A573" s="26"/>
    </row>
    <row r="574" spans="1:1" ht="13.5" customHeight="1" x14ac:dyDescent="0.25">
      <c r="A574" s="26"/>
    </row>
    <row r="575" spans="1:1" ht="13.5" customHeight="1" x14ac:dyDescent="0.25">
      <c r="A575" s="26"/>
    </row>
    <row r="576" spans="1:1" ht="13.5" customHeight="1" x14ac:dyDescent="0.25">
      <c r="A576" s="26"/>
    </row>
    <row r="577" spans="1:1" ht="13.5" customHeight="1" x14ac:dyDescent="0.25">
      <c r="A577" s="26"/>
    </row>
    <row r="578" spans="1:1" ht="13.5" customHeight="1" x14ac:dyDescent="0.25">
      <c r="A578" s="26"/>
    </row>
    <row r="579" spans="1:1" ht="13.5" customHeight="1" x14ac:dyDescent="0.25">
      <c r="A579" s="26"/>
    </row>
    <row r="580" spans="1:1" ht="13.5" customHeight="1" x14ac:dyDescent="0.25">
      <c r="A580" s="26"/>
    </row>
    <row r="581" spans="1:1" ht="13.5" customHeight="1" x14ac:dyDescent="0.25">
      <c r="A581" s="26"/>
    </row>
    <row r="582" spans="1:1" ht="13.5" customHeight="1" x14ac:dyDescent="0.25">
      <c r="A582" s="26"/>
    </row>
    <row r="583" spans="1:1" ht="13.5" customHeight="1" x14ac:dyDescent="0.25">
      <c r="A583" s="26"/>
    </row>
    <row r="584" spans="1:1" ht="13.5" customHeight="1" x14ac:dyDescent="0.25">
      <c r="A584" s="26"/>
    </row>
    <row r="585" spans="1:1" ht="13.5" customHeight="1" x14ac:dyDescent="0.25">
      <c r="A585" s="26"/>
    </row>
    <row r="586" spans="1:1" ht="13.5" customHeight="1" x14ac:dyDescent="0.25">
      <c r="A586" s="26"/>
    </row>
    <row r="587" spans="1:1" ht="13.5" customHeight="1" x14ac:dyDescent="0.25">
      <c r="A587" s="26"/>
    </row>
    <row r="588" spans="1:1" ht="13.5" customHeight="1" x14ac:dyDescent="0.25">
      <c r="A588" s="26"/>
    </row>
    <row r="589" spans="1:1" ht="13.5" customHeight="1" x14ac:dyDescent="0.25">
      <c r="A589" s="26"/>
    </row>
    <row r="590" spans="1:1" ht="13.5" customHeight="1" x14ac:dyDescent="0.25">
      <c r="A590" s="26"/>
    </row>
    <row r="591" spans="1:1" ht="13.5" customHeight="1" x14ac:dyDescent="0.25">
      <c r="A591" s="26"/>
    </row>
    <row r="592" spans="1:1" ht="13.5" customHeight="1" x14ac:dyDescent="0.25">
      <c r="A592" s="26"/>
    </row>
    <row r="593" spans="1:1" ht="13.5" customHeight="1" x14ac:dyDescent="0.25">
      <c r="A593" s="26"/>
    </row>
    <row r="594" spans="1:1" ht="13.5" customHeight="1" x14ac:dyDescent="0.25">
      <c r="A594" s="26"/>
    </row>
    <row r="595" spans="1:1" ht="13.5" customHeight="1" x14ac:dyDescent="0.25">
      <c r="A595" s="26"/>
    </row>
    <row r="596" spans="1:1" ht="13.5" customHeight="1" x14ac:dyDescent="0.25">
      <c r="A596" s="26"/>
    </row>
    <row r="597" spans="1:1" ht="13.5" customHeight="1" x14ac:dyDescent="0.25">
      <c r="A597" s="26"/>
    </row>
    <row r="598" spans="1:1" ht="13.5" customHeight="1" x14ac:dyDescent="0.25">
      <c r="A598" s="26"/>
    </row>
    <row r="599" spans="1:1" ht="13.5" customHeight="1" x14ac:dyDescent="0.25">
      <c r="A599" s="26"/>
    </row>
    <row r="600" spans="1:1" ht="13.5" customHeight="1" x14ac:dyDescent="0.25">
      <c r="A600" s="26"/>
    </row>
    <row r="601" spans="1:1" ht="13.5" customHeight="1" x14ac:dyDescent="0.25">
      <c r="A601" s="26"/>
    </row>
    <row r="602" spans="1:1" ht="13.5" customHeight="1" x14ac:dyDescent="0.25">
      <c r="A602" s="26"/>
    </row>
    <row r="603" spans="1:1" ht="13.5" customHeight="1" x14ac:dyDescent="0.25">
      <c r="A603" s="26"/>
    </row>
    <row r="604" spans="1:1" ht="13.5" customHeight="1" x14ac:dyDescent="0.25">
      <c r="A604" s="26"/>
    </row>
    <row r="605" spans="1:1" ht="13.5" customHeight="1" x14ac:dyDescent="0.25">
      <c r="A605" s="26"/>
    </row>
    <row r="606" spans="1:1" ht="13.5" customHeight="1" x14ac:dyDescent="0.25">
      <c r="A606" s="26"/>
    </row>
    <row r="607" spans="1:1" ht="13.5" customHeight="1" x14ac:dyDescent="0.25">
      <c r="A607" s="26"/>
    </row>
    <row r="608" spans="1:1" ht="13.5" customHeight="1" x14ac:dyDescent="0.25">
      <c r="A608" s="26"/>
    </row>
    <row r="609" spans="1:1" ht="13.5" customHeight="1" x14ac:dyDescent="0.25">
      <c r="A609" s="26"/>
    </row>
    <row r="610" spans="1:1" ht="13.5" customHeight="1" x14ac:dyDescent="0.25">
      <c r="A610" s="26"/>
    </row>
    <row r="611" spans="1:1" ht="13.5" customHeight="1" x14ac:dyDescent="0.25">
      <c r="A611" s="26"/>
    </row>
    <row r="612" spans="1:1" ht="13.5" customHeight="1" x14ac:dyDescent="0.25">
      <c r="A612" s="26"/>
    </row>
    <row r="613" spans="1:1" ht="13.5" customHeight="1" x14ac:dyDescent="0.25">
      <c r="A613" s="26"/>
    </row>
    <row r="614" spans="1:1" ht="13.5" customHeight="1" x14ac:dyDescent="0.25">
      <c r="A614" s="26"/>
    </row>
    <row r="615" spans="1:1" ht="13.5" customHeight="1" x14ac:dyDescent="0.25">
      <c r="A615" s="26"/>
    </row>
    <row r="616" spans="1:1" ht="13.5" customHeight="1" x14ac:dyDescent="0.25">
      <c r="A616" s="26"/>
    </row>
    <row r="617" spans="1:1" ht="13.5" customHeight="1" x14ac:dyDescent="0.25">
      <c r="A617" s="26"/>
    </row>
    <row r="618" spans="1:1" ht="13.5" customHeight="1" x14ac:dyDescent="0.25">
      <c r="A618" s="26"/>
    </row>
    <row r="619" spans="1:1" ht="13.5" customHeight="1" x14ac:dyDescent="0.25">
      <c r="A619" s="26"/>
    </row>
    <row r="620" spans="1:1" ht="13.5" customHeight="1" x14ac:dyDescent="0.25">
      <c r="A620" s="26"/>
    </row>
    <row r="621" spans="1:1" ht="13.5" customHeight="1" x14ac:dyDescent="0.25">
      <c r="A621" s="26"/>
    </row>
    <row r="622" spans="1:1" ht="13.5" customHeight="1" x14ac:dyDescent="0.25">
      <c r="A622" s="26"/>
    </row>
    <row r="623" spans="1:1" ht="13.5" customHeight="1" x14ac:dyDescent="0.25">
      <c r="A623" s="26"/>
    </row>
    <row r="624" spans="1:1" ht="13.5" customHeight="1" x14ac:dyDescent="0.25">
      <c r="A624" s="26"/>
    </row>
    <row r="625" spans="1:1" ht="13.5" customHeight="1" x14ac:dyDescent="0.25">
      <c r="A625" s="26"/>
    </row>
    <row r="626" spans="1:1" ht="13.5" customHeight="1" x14ac:dyDescent="0.25">
      <c r="A626" s="26"/>
    </row>
    <row r="627" spans="1:1" ht="13.5" customHeight="1" x14ac:dyDescent="0.25">
      <c r="A627" s="26"/>
    </row>
    <row r="628" spans="1:1" ht="13.5" customHeight="1" x14ac:dyDescent="0.25">
      <c r="A628" s="26"/>
    </row>
    <row r="629" spans="1:1" ht="13.5" customHeight="1" x14ac:dyDescent="0.25">
      <c r="A629" s="26"/>
    </row>
    <row r="630" spans="1:1" ht="13.5" customHeight="1" x14ac:dyDescent="0.25">
      <c r="A630" s="26"/>
    </row>
    <row r="631" spans="1:1" ht="13.5" customHeight="1" x14ac:dyDescent="0.25">
      <c r="A631" s="26"/>
    </row>
    <row r="632" spans="1:1" ht="13.5" customHeight="1" x14ac:dyDescent="0.25">
      <c r="A632" s="26"/>
    </row>
    <row r="633" spans="1:1" ht="13.5" customHeight="1" x14ac:dyDescent="0.25">
      <c r="A633" s="26"/>
    </row>
    <row r="634" spans="1:1" ht="13.5" customHeight="1" x14ac:dyDescent="0.25">
      <c r="A634" s="26"/>
    </row>
    <row r="635" spans="1:1" ht="13.5" customHeight="1" x14ac:dyDescent="0.25">
      <c r="A635" s="26"/>
    </row>
    <row r="636" spans="1:1" ht="13.5" customHeight="1" x14ac:dyDescent="0.25">
      <c r="A636" s="26"/>
    </row>
    <row r="637" spans="1:1" ht="13.5" customHeight="1" x14ac:dyDescent="0.25">
      <c r="A637" s="26"/>
    </row>
    <row r="638" spans="1:1" ht="13.5" customHeight="1" x14ac:dyDescent="0.25">
      <c r="A638" s="26"/>
    </row>
    <row r="639" spans="1:1" ht="13.5" customHeight="1" x14ac:dyDescent="0.25">
      <c r="A639" s="26"/>
    </row>
    <row r="640" spans="1:1" ht="13.5" customHeight="1" x14ac:dyDescent="0.25">
      <c r="A640" s="26"/>
    </row>
    <row r="641" spans="1:1" ht="13.5" customHeight="1" x14ac:dyDescent="0.25">
      <c r="A641" s="26"/>
    </row>
    <row r="642" spans="1:1" ht="13.5" customHeight="1" x14ac:dyDescent="0.25">
      <c r="A642" s="26"/>
    </row>
    <row r="643" spans="1:1" ht="13.5" customHeight="1" x14ac:dyDescent="0.25">
      <c r="A643" s="26"/>
    </row>
    <row r="644" spans="1:1" ht="13.5" customHeight="1" x14ac:dyDescent="0.25">
      <c r="A644" s="26"/>
    </row>
    <row r="645" spans="1:1" ht="13.5" customHeight="1" x14ac:dyDescent="0.25">
      <c r="A645" s="26"/>
    </row>
    <row r="646" spans="1:1" ht="13.5" customHeight="1" x14ac:dyDescent="0.25">
      <c r="A646" s="26"/>
    </row>
    <row r="647" spans="1:1" ht="13.5" customHeight="1" x14ac:dyDescent="0.25">
      <c r="A647" s="26"/>
    </row>
    <row r="648" spans="1:1" ht="13.5" customHeight="1" x14ac:dyDescent="0.25">
      <c r="A648" s="26"/>
    </row>
    <row r="649" spans="1:1" ht="13.5" customHeight="1" x14ac:dyDescent="0.25">
      <c r="A649" s="26"/>
    </row>
    <row r="650" spans="1:1" ht="13.5" customHeight="1" x14ac:dyDescent="0.25">
      <c r="A650" s="26"/>
    </row>
    <row r="651" spans="1:1" ht="13.5" customHeight="1" x14ac:dyDescent="0.25">
      <c r="A651" s="26"/>
    </row>
    <row r="652" spans="1:1" ht="13.5" customHeight="1" x14ac:dyDescent="0.25">
      <c r="A652" s="26"/>
    </row>
    <row r="653" spans="1:1" ht="13.5" customHeight="1" x14ac:dyDescent="0.25">
      <c r="A653" s="26"/>
    </row>
    <row r="654" spans="1:1" ht="13.5" customHeight="1" x14ac:dyDescent="0.25">
      <c r="A654" s="26"/>
    </row>
    <row r="655" spans="1:1" ht="13.5" customHeight="1" x14ac:dyDescent="0.25">
      <c r="A655" s="26"/>
    </row>
    <row r="656" spans="1:1" ht="13.5" customHeight="1" x14ac:dyDescent="0.25">
      <c r="A656" s="26"/>
    </row>
    <row r="657" spans="1:1" ht="13.5" customHeight="1" x14ac:dyDescent="0.25">
      <c r="A657" s="26"/>
    </row>
    <row r="658" spans="1:1" ht="13.5" customHeight="1" x14ac:dyDescent="0.25">
      <c r="A658" s="26"/>
    </row>
    <row r="659" spans="1:1" ht="13.5" customHeight="1" x14ac:dyDescent="0.25">
      <c r="A659" s="26"/>
    </row>
    <row r="660" spans="1:1" ht="13.5" customHeight="1" x14ac:dyDescent="0.25">
      <c r="A660" s="26"/>
    </row>
    <row r="661" spans="1:1" ht="13.5" customHeight="1" x14ac:dyDescent="0.25">
      <c r="A661" s="26"/>
    </row>
    <row r="662" spans="1:1" ht="13.5" customHeight="1" x14ac:dyDescent="0.25">
      <c r="A662" s="26"/>
    </row>
    <row r="663" spans="1:1" ht="13.5" customHeight="1" x14ac:dyDescent="0.25">
      <c r="A663" s="26"/>
    </row>
    <row r="664" spans="1:1" ht="13.5" customHeight="1" x14ac:dyDescent="0.25">
      <c r="A664" s="26"/>
    </row>
    <row r="665" spans="1:1" ht="13.5" customHeight="1" x14ac:dyDescent="0.25">
      <c r="A665" s="26"/>
    </row>
    <row r="666" spans="1:1" ht="13.5" customHeight="1" x14ac:dyDescent="0.25">
      <c r="A666" s="26"/>
    </row>
    <row r="667" spans="1:1" ht="13.5" customHeight="1" x14ac:dyDescent="0.25">
      <c r="A667" s="26"/>
    </row>
    <row r="668" spans="1:1" ht="13.5" customHeight="1" x14ac:dyDescent="0.25">
      <c r="A668" s="26"/>
    </row>
    <row r="669" spans="1:1" ht="13.5" customHeight="1" x14ac:dyDescent="0.25">
      <c r="A669" s="26"/>
    </row>
    <row r="670" spans="1:1" ht="13.5" customHeight="1" x14ac:dyDescent="0.25">
      <c r="A670" s="26"/>
    </row>
    <row r="671" spans="1:1" ht="13.5" customHeight="1" x14ac:dyDescent="0.25">
      <c r="A671" s="26"/>
    </row>
    <row r="672" spans="1:1" ht="13.5" customHeight="1" x14ac:dyDescent="0.25">
      <c r="A672" s="26"/>
    </row>
    <row r="673" spans="1:1" ht="13.5" customHeight="1" x14ac:dyDescent="0.25">
      <c r="A673" s="26"/>
    </row>
    <row r="674" spans="1:1" ht="13.5" customHeight="1" x14ac:dyDescent="0.25">
      <c r="A674" s="26"/>
    </row>
    <row r="675" spans="1:1" ht="13.5" customHeight="1" x14ac:dyDescent="0.25">
      <c r="A675" s="26"/>
    </row>
    <row r="676" spans="1:1" ht="13.5" customHeight="1" x14ac:dyDescent="0.25">
      <c r="A676" s="26"/>
    </row>
    <row r="677" spans="1:1" ht="13.5" customHeight="1" x14ac:dyDescent="0.25">
      <c r="A677" s="26"/>
    </row>
    <row r="678" spans="1:1" ht="13.5" customHeight="1" x14ac:dyDescent="0.25">
      <c r="A678" s="26"/>
    </row>
    <row r="679" spans="1:1" ht="13.5" customHeight="1" x14ac:dyDescent="0.25">
      <c r="A679" s="26"/>
    </row>
    <row r="680" spans="1:1" ht="13.5" customHeight="1" x14ac:dyDescent="0.25">
      <c r="A680" s="26"/>
    </row>
    <row r="681" spans="1:1" ht="13.5" customHeight="1" x14ac:dyDescent="0.25">
      <c r="A681" s="26"/>
    </row>
    <row r="682" spans="1:1" ht="13.5" customHeight="1" x14ac:dyDescent="0.25">
      <c r="A682" s="26"/>
    </row>
    <row r="683" spans="1:1" ht="13.5" customHeight="1" x14ac:dyDescent="0.25">
      <c r="A683" s="26"/>
    </row>
    <row r="684" spans="1:1" ht="13.5" customHeight="1" x14ac:dyDescent="0.25">
      <c r="A684" s="26"/>
    </row>
    <row r="685" spans="1:1" ht="13.5" customHeight="1" x14ac:dyDescent="0.25">
      <c r="A685" s="26"/>
    </row>
    <row r="686" spans="1:1" ht="13.5" customHeight="1" x14ac:dyDescent="0.25">
      <c r="A686" s="26"/>
    </row>
    <row r="687" spans="1:1" ht="13.5" customHeight="1" x14ac:dyDescent="0.25">
      <c r="A687" s="26"/>
    </row>
    <row r="688" spans="1:1" ht="13.5" customHeight="1" x14ac:dyDescent="0.25">
      <c r="A688" s="26"/>
    </row>
    <row r="689" spans="1:1" ht="13.5" customHeight="1" x14ac:dyDescent="0.25">
      <c r="A689" s="26"/>
    </row>
    <row r="690" spans="1:1" ht="13.5" customHeight="1" x14ac:dyDescent="0.25">
      <c r="A690" s="26"/>
    </row>
    <row r="691" spans="1:1" ht="13.5" customHeight="1" x14ac:dyDescent="0.25">
      <c r="A691" s="26"/>
    </row>
    <row r="692" spans="1:1" ht="13.5" customHeight="1" x14ac:dyDescent="0.25">
      <c r="A692" s="26"/>
    </row>
    <row r="693" spans="1:1" ht="13.5" customHeight="1" x14ac:dyDescent="0.25">
      <c r="A693" s="26"/>
    </row>
    <row r="694" spans="1:1" ht="13.5" customHeight="1" x14ac:dyDescent="0.25">
      <c r="A694" s="26"/>
    </row>
    <row r="695" spans="1:1" ht="13.5" customHeight="1" x14ac:dyDescent="0.25">
      <c r="A695" s="26"/>
    </row>
    <row r="696" spans="1:1" ht="13.5" customHeight="1" x14ac:dyDescent="0.25">
      <c r="A696" s="26"/>
    </row>
    <row r="697" spans="1:1" ht="13.5" customHeight="1" x14ac:dyDescent="0.25">
      <c r="A697" s="26"/>
    </row>
    <row r="698" spans="1:1" ht="13.5" customHeight="1" x14ac:dyDescent="0.25">
      <c r="A698" s="26"/>
    </row>
    <row r="699" spans="1:1" ht="13.5" customHeight="1" x14ac:dyDescent="0.25">
      <c r="A699" s="26"/>
    </row>
    <row r="700" spans="1:1" ht="13.5" customHeight="1" x14ac:dyDescent="0.25">
      <c r="A700" s="26"/>
    </row>
    <row r="701" spans="1:1" ht="13.5" customHeight="1" x14ac:dyDescent="0.25">
      <c r="A701" s="26"/>
    </row>
    <row r="702" spans="1:1" ht="13.5" customHeight="1" x14ac:dyDescent="0.25">
      <c r="A702" s="26"/>
    </row>
    <row r="703" spans="1:1" ht="13.5" customHeight="1" x14ac:dyDescent="0.25">
      <c r="A703" s="26"/>
    </row>
    <row r="704" spans="1:1" ht="13.5" customHeight="1" x14ac:dyDescent="0.25">
      <c r="A704" s="26"/>
    </row>
    <row r="705" spans="1:1" ht="13.5" customHeight="1" x14ac:dyDescent="0.25">
      <c r="A705" s="26"/>
    </row>
    <row r="706" spans="1:1" ht="13.5" customHeight="1" x14ac:dyDescent="0.25">
      <c r="A706" s="26"/>
    </row>
    <row r="707" spans="1:1" ht="13.5" customHeight="1" x14ac:dyDescent="0.25">
      <c r="A707" s="26"/>
    </row>
    <row r="708" spans="1:1" ht="13.5" customHeight="1" x14ac:dyDescent="0.25">
      <c r="A708" s="26"/>
    </row>
    <row r="709" spans="1:1" ht="13.5" customHeight="1" x14ac:dyDescent="0.25">
      <c r="A709" s="26"/>
    </row>
    <row r="710" spans="1:1" ht="13.5" customHeight="1" x14ac:dyDescent="0.25">
      <c r="A710" s="26"/>
    </row>
    <row r="711" spans="1:1" ht="13.5" customHeight="1" x14ac:dyDescent="0.25">
      <c r="A711" s="26"/>
    </row>
    <row r="712" spans="1:1" ht="13.5" customHeight="1" x14ac:dyDescent="0.25">
      <c r="A712" s="26"/>
    </row>
    <row r="713" spans="1:1" ht="13.5" customHeight="1" x14ac:dyDescent="0.25">
      <c r="A713" s="26"/>
    </row>
    <row r="714" spans="1:1" ht="13.5" customHeight="1" x14ac:dyDescent="0.25">
      <c r="A714" s="26"/>
    </row>
    <row r="715" spans="1:1" ht="13.5" customHeight="1" x14ac:dyDescent="0.25">
      <c r="A715" s="26"/>
    </row>
    <row r="716" spans="1:1" ht="13.5" customHeight="1" x14ac:dyDescent="0.25">
      <c r="A716" s="26"/>
    </row>
    <row r="717" spans="1:1" ht="13.5" customHeight="1" x14ac:dyDescent="0.25">
      <c r="A717" s="26"/>
    </row>
    <row r="718" spans="1:1" ht="13.5" customHeight="1" x14ac:dyDescent="0.25">
      <c r="A718" s="26"/>
    </row>
    <row r="719" spans="1:1" ht="13.5" customHeight="1" x14ac:dyDescent="0.25">
      <c r="A719" s="26"/>
    </row>
    <row r="720" spans="1:1" ht="13.5" customHeight="1" x14ac:dyDescent="0.25">
      <c r="A720" s="26"/>
    </row>
    <row r="721" spans="1:1" ht="13.5" customHeight="1" x14ac:dyDescent="0.25">
      <c r="A721" s="26"/>
    </row>
    <row r="722" spans="1:1" ht="13.5" customHeight="1" x14ac:dyDescent="0.25">
      <c r="A722" s="26"/>
    </row>
    <row r="723" spans="1:1" ht="13.5" customHeight="1" x14ac:dyDescent="0.25">
      <c r="A723" s="26"/>
    </row>
    <row r="724" spans="1:1" ht="13.5" customHeight="1" x14ac:dyDescent="0.25">
      <c r="A724" s="26"/>
    </row>
    <row r="725" spans="1:1" ht="13.5" customHeight="1" x14ac:dyDescent="0.25">
      <c r="A725" s="26"/>
    </row>
    <row r="726" spans="1:1" ht="13.5" customHeight="1" x14ac:dyDescent="0.25">
      <c r="A726" s="26"/>
    </row>
    <row r="727" spans="1:1" ht="13.5" customHeight="1" x14ac:dyDescent="0.25">
      <c r="A727" s="26"/>
    </row>
    <row r="728" spans="1:1" ht="13.5" customHeight="1" x14ac:dyDescent="0.25">
      <c r="A728" s="26"/>
    </row>
    <row r="729" spans="1:1" ht="13.5" customHeight="1" x14ac:dyDescent="0.25">
      <c r="A729" s="26"/>
    </row>
    <row r="730" spans="1:1" ht="13.5" customHeight="1" x14ac:dyDescent="0.25">
      <c r="A730" s="26"/>
    </row>
    <row r="731" spans="1:1" ht="13.5" customHeight="1" x14ac:dyDescent="0.25">
      <c r="A731" s="26"/>
    </row>
    <row r="732" spans="1:1" ht="13.5" customHeight="1" x14ac:dyDescent="0.25">
      <c r="A732" s="26"/>
    </row>
    <row r="733" spans="1:1" ht="13.5" customHeight="1" x14ac:dyDescent="0.25">
      <c r="A733" s="26"/>
    </row>
    <row r="734" spans="1:1" ht="13.5" customHeight="1" x14ac:dyDescent="0.25">
      <c r="A734" s="26"/>
    </row>
    <row r="735" spans="1:1" ht="13.5" customHeight="1" x14ac:dyDescent="0.25">
      <c r="A735" s="26"/>
    </row>
    <row r="736" spans="1:1" ht="13.5" customHeight="1" x14ac:dyDescent="0.25">
      <c r="A736" s="26"/>
    </row>
    <row r="737" spans="1:1" ht="13.5" customHeight="1" x14ac:dyDescent="0.25">
      <c r="A737" s="26"/>
    </row>
    <row r="738" spans="1:1" ht="13.5" customHeight="1" x14ac:dyDescent="0.25">
      <c r="A738" s="26"/>
    </row>
    <row r="739" spans="1:1" ht="13.5" customHeight="1" x14ac:dyDescent="0.25">
      <c r="A739" s="26"/>
    </row>
    <row r="740" spans="1:1" ht="13.5" customHeight="1" x14ac:dyDescent="0.25">
      <c r="A740" s="26"/>
    </row>
    <row r="741" spans="1:1" ht="13.5" customHeight="1" x14ac:dyDescent="0.25">
      <c r="A741" s="26"/>
    </row>
    <row r="742" spans="1:1" ht="13.5" customHeight="1" x14ac:dyDescent="0.25">
      <c r="A742" s="26"/>
    </row>
    <row r="743" spans="1:1" ht="13.5" customHeight="1" x14ac:dyDescent="0.25">
      <c r="A743" s="26"/>
    </row>
    <row r="744" spans="1:1" ht="13.5" customHeight="1" x14ac:dyDescent="0.25">
      <c r="A744" s="26"/>
    </row>
    <row r="745" spans="1:1" ht="13.5" customHeight="1" x14ac:dyDescent="0.25">
      <c r="A745" s="26"/>
    </row>
    <row r="746" spans="1:1" ht="13.5" customHeight="1" x14ac:dyDescent="0.25">
      <c r="A746" s="26"/>
    </row>
    <row r="747" spans="1:1" ht="13.5" customHeight="1" x14ac:dyDescent="0.25">
      <c r="A747" s="26"/>
    </row>
    <row r="748" spans="1:1" ht="13.5" customHeight="1" x14ac:dyDescent="0.25">
      <c r="A748" s="26"/>
    </row>
    <row r="749" spans="1:1" ht="13.5" customHeight="1" x14ac:dyDescent="0.25">
      <c r="A749" s="26"/>
    </row>
    <row r="750" spans="1:1" ht="13.5" customHeight="1" x14ac:dyDescent="0.25">
      <c r="A750" s="26"/>
    </row>
    <row r="751" spans="1:1" ht="13.5" customHeight="1" x14ac:dyDescent="0.25">
      <c r="A751" s="26"/>
    </row>
    <row r="752" spans="1:1" ht="13.5" customHeight="1" x14ac:dyDescent="0.25">
      <c r="A752" s="26"/>
    </row>
    <row r="753" spans="1:1" ht="13.5" customHeight="1" x14ac:dyDescent="0.25">
      <c r="A753" s="26"/>
    </row>
    <row r="754" spans="1:1" ht="13.5" customHeight="1" x14ac:dyDescent="0.25">
      <c r="A754" s="26"/>
    </row>
    <row r="755" spans="1:1" ht="13.5" customHeight="1" x14ac:dyDescent="0.25">
      <c r="A755" s="26"/>
    </row>
    <row r="756" spans="1:1" ht="13.5" customHeight="1" x14ac:dyDescent="0.25">
      <c r="A756" s="26"/>
    </row>
    <row r="757" spans="1:1" ht="13.5" customHeight="1" x14ac:dyDescent="0.25">
      <c r="A757" s="26"/>
    </row>
    <row r="758" spans="1:1" ht="13.5" customHeight="1" x14ac:dyDescent="0.25">
      <c r="A758" s="26"/>
    </row>
    <row r="759" spans="1:1" ht="13.5" customHeight="1" x14ac:dyDescent="0.25">
      <c r="A759" s="26"/>
    </row>
    <row r="760" spans="1:1" ht="13.5" customHeight="1" x14ac:dyDescent="0.25">
      <c r="A760" s="26"/>
    </row>
    <row r="761" spans="1:1" ht="13.5" customHeight="1" x14ac:dyDescent="0.25">
      <c r="A761" s="26"/>
    </row>
    <row r="762" spans="1:1" ht="13.5" customHeight="1" x14ac:dyDescent="0.25">
      <c r="A762" s="26"/>
    </row>
    <row r="763" spans="1:1" ht="13.5" customHeight="1" x14ac:dyDescent="0.25">
      <c r="A763" s="26"/>
    </row>
    <row r="764" spans="1:1" ht="13.5" customHeight="1" x14ac:dyDescent="0.25">
      <c r="A764" s="26"/>
    </row>
    <row r="765" spans="1:1" ht="13.5" customHeight="1" x14ac:dyDescent="0.25">
      <c r="A765" s="26"/>
    </row>
    <row r="766" spans="1:1" ht="13.5" customHeight="1" x14ac:dyDescent="0.25">
      <c r="A766" s="26"/>
    </row>
    <row r="767" spans="1:1" ht="13.5" customHeight="1" x14ac:dyDescent="0.25">
      <c r="A767" s="26"/>
    </row>
    <row r="768" spans="1:1" ht="13.5" customHeight="1" x14ac:dyDescent="0.25">
      <c r="A768" s="26"/>
    </row>
    <row r="769" spans="1:1" ht="13.5" customHeight="1" x14ac:dyDescent="0.25">
      <c r="A769" s="26"/>
    </row>
    <row r="770" spans="1:1" ht="13.5" customHeight="1" x14ac:dyDescent="0.25">
      <c r="A770" s="26"/>
    </row>
    <row r="771" spans="1:1" ht="13.5" customHeight="1" x14ac:dyDescent="0.25">
      <c r="A771" s="26"/>
    </row>
    <row r="772" spans="1:1" ht="13.5" customHeight="1" x14ac:dyDescent="0.25">
      <c r="A772" s="26"/>
    </row>
    <row r="773" spans="1:1" ht="13.5" customHeight="1" x14ac:dyDescent="0.25">
      <c r="A773" s="26"/>
    </row>
    <row r="774" spans="1:1" ht="13.5" customHeight="1" x14ac:dyDescent="0.25">
      <c r="A774" s="26"/>
    </row>
    <row r="775" spans="1:1" ht="13.5" customHeight="1" x14ac:dyDescent="0.25">
      <c r="A775" s="26"/>
    </row>
    <row r="776" spans="1:1" ht="13.5" customHeight="1" x14ac:dyDescent="0.25">
      <c r="A776" s="26"/>
    </row>
    <row r="777" spans="1:1" ht="13.5" customHeight="1" x14ac:dyDescent="0.25">
      <c r="A777" s="26"/>
    </row>
    <row r="778" spans="1:1" ht="13.5" customHeight="1" x14ac:dyDescent="0.25">
      <c r="A778" s="26"/>
    </row>
    <row r="779" spans="1:1" ht="13.5" customHeight="1" x14ac:dyDescent="0.25">
      <c r="A779" s="26"/>
    </row>
    <row r="780" spans="1:1" ht="13.5" customHeight="1" x14ac:dyDescent="0.25">
      <c r="A780" s="26"/>
    </row>
    <row r="781" spans="1:1" ht="13.5" customHeight="1" x14ac:dyDescent="0.25">
      <c r="A781" s="26"/>
    </row>
    <row r="782" spans="1:1" ht="13.5" customHeight="1" x14ac:dyDescent="0.25">
      <c r="A782" s="26"/>
    </row>
    <row r="783" spans="1:1" ht="13.5" customHeight="1" x14ac:dyDescent="0.25">
      <c r="A783" s="26"/>
    </row>
    <row r="784" spans="1:1" ht="13.5" customHeight="1" x14ac:dyDescent="0.25">
      <c r="A784" s="26"/>
    </row>
    <row r="785" spans="1:1" ht="13.5" customHeight="1" x14ac:dyDescent="0.25">
      <c r="A785" s="26"/>
    </row>
    <row r="786" spans="1:1" ht="13.5" customHeight="1" x14ac:dyDescent="0.25">
      <c r="A786" s="26"/>
    </row>
    <row r="787" spans="1:1" ht="13.5" customHeight="1" x14ac:dyDescent="0.25">
      <c r="A787" s="26"/>
    </row>
    <row r="788" spans="1:1" ht="13.5" customHeight="1" x14ac:dyDescent="0.25">
      <c r="A788" s="26"/>
    </row>
    <row r="789" spans="1:1" ht="13.5" customHeight="1" x14ac:dyDescent="0.25">
      <c r="A789" s="26"/>
    </row>
    <row r="790" spans="1:1" ht="13.5" customHeight="1" x14ac:dyDescent="0.25">
      <c r="A790" s="26"/>
    </row>
    <row r="791" spans="1:1" ht="13.5" customHeight="1" x14ac:dyDescent="0.25">
      <c r="A791" s="26"/>
    </row>
    <row r="792" spans="1:1" ht="13.5" customHeight="1" x14ac:dyDescent="0.25">
      <c r="A792" s="26"/>
    </row>
    <row r="793" spans="1:1" ht="13.5" customHeight="1" x14ac:dyDescent="0.25">
      <c r="A793" s="26"/>
    </row>
    <row r="794" spans="1:1" ht="13.5" customHeight="1" x14ac:dyDescent="0.25">
      <c r="A794" s="26"/>
    </row>
    <row r="795" spans="1:1" ht="13.5" customHeight="1" x14ac:dyDescent="0.25">
      <c r="A795" s="26"/>
    </row>
    <row r="796" spans="1:1" ht="13.5" customHeight="1" x14ac:dyDescent="0.25">
      <c r="A796" s="26"/>
    </row>
    <row r="797" spans="1:1" ht="13.5" customHeight="1" x14ac:dyDescent="0.25">
      <c r="A797" s="26"/>
    </row>
    <row r="798" spans="1:1" ht="13.5" customHeight="1" x14ac:dyDescent="0.25">
      <c r="A798" s="26"/>
    </row>
    <row r="799" spans="1:1" ht="13.5" customHeight="1" x14ac:dyDescent="0.25">
      <c r="A799" s="26"/>
    </row>
    <row r="800" spans="1:1" ht="13.5" customHeight="1" x14ac:dyDescent="0.25">
      <c r="A800" s="26"/>
    </row>
    <row r="801" spans="1:1" ht="13.5" customHeight="1" x14ac:dyDescent="0.25">
      <c r="A801" s="26"/>
    </row>
    <row r="802" spans="1:1" ht="13.5" customHeight="1" x14ac:dyDescent="0.25">
      <c r="A802" s="26"/>
    </row>
    <row r="803" spans="1:1" ht="13.5" customHeight="1" x14ac:dyDescent="0.25">
      <c r="A803" s="26"/>
    </row>
    <row r="804" spans="1:1" ht="13.5" customHeight="1" x14ac:dyDescent="0.25">
      <c r="A804" s="26"/>
    </row>
    <row r="805" spans="1:1" ht="13.5" customHeight="1" x14ac:dyDescent="0.25">
      <c r="A805" s="26"/>
    </row>
    <row r="806" spans="1:1" ht="13.5" customHeight="1" x14ac:dyDescent="0.25">
      <c r="A806" s="26"/>
    </row>
    <row r="807" spans="1:1" ht="13.5" customHeight="1" x14ac:dyDescent="0.25">
      <c r="A807" s="26"/>
    </row>
    <row r="808" spans="1:1" ht="13.5" customHeight="1" x14ac:dyDescent="0.25">
      <c r="A808" s="26"/>
    </row>
    <row r="809" spans="1:1" ht="13.5" customHeight="1" x14ac:dyDescent="0.25">
      <c r="A809" s="26"/>
    </row>
    <row r="810" spans="1:1" ht="13.5" customHeight="1" x14ac:dyDescent="0.25">
      <c r="A810" s="26"/>
    </row>
    <row r="811" spans="1:1" ht="13.5" customHeight="1" x14ac:dyDescent="0.25">
      <c r="A811" s="26"/>
    </row>
    <row r="812" spans="1:1" ht="13.5" customHeight="1" x14ac:dyDescent="0.25">
      <c r="A812" s="26"/>
    </row>
    <row r="813" spans="1:1" ht="13.5" customHeight="1" x14ac:dyDescent="0.25">
      <c r="A813" s="26"/>
    </row>
    <row r="814" spans="1:1" ht="13.5" customHeight="1" x14ac:dyDescent="0.25">
      <c r="A814" s="26"/>
    </row>
    <row r="815" spans="1:1" ht="13.5" customHeight="1" x14ac:dyDescent="0.25">
      <c r="A815" s="26"/>
    </row>
    <row r="816" spans="1:1" ht="13.5" customHeight="1" x14ac:dyDescent="0.25">
      <c r="A816" s="26"/>
    </row>
    <row r="817" spans="1:1" ht="13.5" customHeight="1" x14ac:dyDescent="0.25">
      <c r="A817" s="26"/>
    </row>
    <row r="818" spans="1:1" ht="13.5" customHeight="1" x14ac:dyDescent="0.25">
      <c r="A818" s="26"/>
    </row>
    <row r="819" spans="1:1" ht="13.5" customHeight="1" x14ac:dyDescent="0.25">
      <c r="A819" s="26"/>
    </row>
    <row r="820" spans="1:1" ht="13.5" customHeight="1" x14ac:dyDescent="0.25">
      <c r="A820" s="26"/>
    </row>
    <row r="821" spans="1:1" ht="13.5" customHeight="1" x14ac:dyDescent="0.25">
      <c r="A821" s="26"/>
    </row>
    <row r="822" spans="1:1" ht="13.5" customHeight="1" x14ac:dyDescent="0.25">
      <c r="A822" s="26"/>
    </row>
    <row r="823" spans="1:1" ht="13.5" customHeight="1" x14ac:dyDescent="0.25">
      <c r="A823" s="26"/>
    </row>
    <row r="824" spans="1:1" ht="13.5" customHeight="1" x14ac:dyDescent="0.25">
      <c r="A824" s="26"/>
    </row>
    <row r="825" spans="1:1" ht="13.5" customHeight="1" x14ac:dyDescent="0.25">
      <c r="A825" s="26"/>
    </row>
    <row r="826" spans="1:1" ht="13.5" customHeight="1" x14ac:dyDescent="0.25">
      <c r="A826" s="26"/>
    </row>
    <row r="827" spans="1:1" ht="13.5" customHeight="1" x14ac:dyDescent="0.25">
      <c r="A827" s="26"/>
    </row>
    <row r="828" spans="1:1" ht="13.5" customHeight="1" x14ac:dyDescent="0.25">
      <c r="A828" s="26"/>
    </row>
    <row r="829" spans="1:1" ht="13.5" customHeight="1" x14ac:dyDescent="0.25">
      <c r="A829" s="26"/>
    </row>
    <row r="830" spans="1:1" ht="13.5" customHeight="1" x14ac:dyDescent="0.25">
      <c r="A830" s="26"/>
    </row>
    <row r="831" spans="1:1" ht="13.5" customHeight="1" x14ac:dyDescent="0.25">
      <c r="A831" s="26"/>
    </row>
    <row r="832" spans="1:1" ht="13.5" customHeight="1" x14ac:dyDescent="0.25">
      <c r="A832" s="26"/>
    </row>
    <row r="833" spans="1:1" ht="13.5" customHeight="1" x14ac:dyDescent="0.25">
      <c r="A833" s="26"/>
    </row>
    <row r="834" spans="1:1" ht="13.5" customHeight="1" x14ac:dyDescent="0.25">
      <c r="A834" s="26"/>
    </row>
    <row r="835" spans="1:1" ht="13.5" customHeight="1" x14ac:dyDescent="0.25">
      <c r="A835" s="26"/>
    </row>
    <row r="836" spans="1:1" ht="13.5" customHeight="1" x14ac:dyDescent="0.25">
      <c r="A836" s="26"/>
    </row>
    <row r="837" spans="1:1" ht="13.5" customHeight="1" x14ac:dyDescent="0.25">
      <c r="A837" s="26"/>
    </row>
    <row r="838" spans="1:1" ht="13.5" customHeight="1" x14ac:dyDescent="0.25">
      <c r="A838" s="26"/>
    </row>
    <row r="839" spans="1:1" ht="13.5" customHeight="1" x14ac:dyDescent="0.25">
      <c r="A839" s="26"/>
    </row>
    <row r="840" spans="1:1" ht="13.5" customHeight="1" x14ac:dyDescent="0.25">
      <c r="A840" s="26"/>
    </row>
    <row r="841" spans="1:1" ht="13.5" customHeight="1" x14ac:dyDescent="0.25">
      <c r="A841" s="26"/>
    </row>
    <row r="842" spans="1:1" ht="13.5" customHeight="1" x14ac:dyDescent="0.25">
      <c r="A842" s="26"/>
    </row>
    <row r="843" spans="1:1" ht="13.5" customHeight="1" x14ac:dyDescent="0.25">
      <c r="A843" s="26"/>
    </row>
    <row r="844" spans="1:1" ht="13.5" customHeight="1" x14ac:dyDescent="0.25">
      <c r="A844" s="26"/>
    </row>
    <row r="845" spans="1:1" ht="13.5" customHeight="1" x14ac:dyDescent="0.25">
      <c r="A845" s="26"/>
    </row>
    <row r="846" spans="1:1" ht="13.5" customHeight="1" x14ac:dyDescent="0.25">
      <c r="A846" s="26"/>
    </row>
    <row r="847" spans="1:1" ht="13.5" customHeight="1" x14ac:dyDescent="0.25">
      <c r="A847" s="26"/>
    </row>
    <row r="848" spans="1:1" ht="13.5" customHeight="1" x14ac:dyDescent="0.25">
      <c r="A848" s="26"/>
    </row>
    <row r="849" spans="1:1" ht="13.5" customHeight="1" x14ac:dyDescent="0.25">
      <c r="A849" s="26"/>
    </row>
    <row r="850" spans="1:1" ht="13.5" customHeight="1" x14ac:dyDescent="0.25">
      <c r="A850" s="26"/>
    </row>
    <row r="851" spans="1:1" ht="13.5" customHeight="1" x14ac:dyDescent="0.25">
      <c r="A851" s="26"/>
    </row>
    <row r="852" spans="1:1" ht="13.5" customHeight="1" x14ac:dyDescent="0.25">
      <c r="A852" s="26"/>
    </row>
    <row r="853" spans="1:1" ht="13.5" customHeight="1" x14ac:dyDescent="0.25">
      <c r="A853" s="26"/>
    </row>
    <row r="854" spans="1:1" ht="13.5" customHeight="1" x14ac:dyDescent="0.25">
      <c r="A854" s="26"/>
    </row>
    <row r="855" spans="1:1" ht="13.5" customHeight="1" x14ac:dyDescent="0.25">
      <c r="A855" s="26"/>
    </row>
    <row r="856" spans="1:1" ht="13.5" customHeight="1" x14ac:dyDescent="0.25">
      <c r="A856" s="26"/>
    </row>
    <row r="857" spans="1:1" ht="13.5" customHeight="1" x14ac:dyDescent="0.25">
      <c r="A857" s="26"/>
    </row>
    <row r="858" spans="1:1" ht="13.5" customHeight="1" x14ac:dyDescent="0.25">
      <c r="A858" s="26"/>
    </row>
    <row r="859" spans="1:1" ht="13.5" customHeight="1" x14ac:dyDescent="0.25">
      <c r="A859" s="26"/>
    </row>
    <row r="860" spans="1:1" ht="13.5" customHeight="1" x14ac:dyDescent="0.25">
      <c r="A860" s="26"/>
    </row>
    <row r="861" spans="1:1" ht="13.5" customHeight="1" x14ac:dyDescent="0.25">
      <c r="A861" s="26"/>
    </row>
    <row r="862" spans="1:1" ht="13.5" customHeight="1" x14ac:dyDescent="0.25">
      <c r="A862" s="26"/>
    </row>
    <row r="863" spans="1:1" ht="13.5" customHeight="1" x14ac:dyDescent="0.25">
      <c r="A863" s="26"/>
    </row>
    <row r="864" spans="1:1" ht="13.5" customHeight="1" x14ac:dyDescent="0.25">
      <c r="A864" s="26"/>
    </row>
    <row r="865" spans="1:1" ht="13.5" customHeight="1" x14ac:dyDescent="0.25">
      <c r="A865" s="26"/>
    </row>
    <row r="866" spans="1:1" ht="13.5" customHeight="1" x14ac:dyDescent="0.25">
      <c r="A866" s="26"/>
    </row>
    <row r="867" spans="1:1" ht="13.5" customHeight="1" x14ac:dyDescent="0.25">
      <c r="A867" s="26"/>
    </row>
    <row r="868" spans="1:1" ht="13.5" customHeight="1" x14ac:dyDescent="0.25">
      <c r="A868" s="26"/>
    </row>
    <row r="869" spans="1:1" ht="13.5" customHeight="1" x14ac:dyDescent="0.25">
      <c r="A869" s="26"/>
    </row>
    <row r="870" spans="1:1" ht="13.5" customHeight="1" x14ac:dyDescent="0.25">
      <c r="A870" s="26"/>
    </row>
    <row r="871" spans="1:1" ht="13.5" customHeight="1" x14ac:dyDescent="0.25">
      <c r="A871" s="26"/>
    </row>
    <row r="872" spans="1:1" ht="13.5" customHeight="1" x14ac:dyDescent="0.25">
      <c r="A872" s="26"/>
    </row>
    <row r="873" spans="1:1" ht="13.5" customHeight="1" x14ac:dyDescent="0.25">
      <c r="A873" s="26"/>
    </row>
    <row r="874" spans="1:1" ht="13.5" customHeight="1" x14ac:dyDescent="0.25">
      <c r="A874" s="26"/>
    </row>
    <row r="875" spans="1:1" ht="13.5" customHeight="1" x14ac:dyDescent="0.25">
      <c r="A875" s="26"/>
    </row>
    <row r="876" spans="1:1" ht="13.5" customHeight="1" x14ac:dyDescent="0.25">
      <c r="A876" s="26"/>
    </row>
    <row r="877" spans="1:1" ht="13.5" customHeight="1" x14ac:dyDescent="0.25">
      <c r="A877" s="26"/>
    </row>
    <row r="878" spans="1:1" ht="13.5" customHeight="1" x14ac:dyDescent="0.25">
      <c r="A878" s="26"/>
    </row>
    <row r="879" spans="1:1" ht="13.5" customHeight="1" x14ac:dyDescent="0.25">
      <c r="A879" s="26"/>
    </row>
    <row r="880" spans="1:1" ht="13.5" customHeight="1" x14ac:dyDescent="0.25">
      <c r="A880" s="26"/>
    </row>
    <row r="881" spans="1:1" ht="13.5" customHeight="1" x14ac:dyDescent="0.25">
      <c r="A881" s="26"/>
    </row>
    <row r="882" spans="1:1" ht="13.5" customHeight="1" x14ac:dyDescent="0.25">
      <c r="A882" s="26"/>
    </row>
    <row r="883" spans="1:1" ht="13.5" customHeight="1" x14ac:dyDescent="0.25">
      <c r="A883" s="26"/>
    </row>
    <row r="884" spans="1:1" ht="13.5" customHeight="1" x14ac:dyDescent="0.25">
      <c r="A884" s="26"/>
    </row>
    <row r="885" spans="1:1" ht="13.5" customHeight="1" x14ac:dyDescent="0.25">
      <c r="A885" s="26"/>
    </row>
    <row r="886" spans="1:1" ht="13.5" customHeight="1" x14ac:dyDescent="0.25">
      <c r="A886" s="26"/>
    </row>
    <row r="887" spans="1:1" ht="13.5" customHeight="1" x14ac:dyDescent="0.25">
      <c r="A887" s="26"/>
    </row>
    <row r="888" spans="1:1" ht="13.5" customHeight="1" x14ac:dyDescent="0.25">
      <c r="A888" s="26"/>
    </row>
    <row r="889" spans="1:1" ht="13.5" customHeight="1" x14ac:dyDescent="0.25">
      <c r="A889" s="26"/>
    </row>
    <row r="890" spans="1:1" ht="13.5" customHeight="1" x14ac:dyDescent="0.25">
      <c r="A890" s="26"/>
    </row>
    <row r="891" spans="1:1" ht="13.5" customHeight="1" x14ac:dyDescent="0.25">
      <c r="A891" s="26"/>
    </row>
    <row r="892" spans="1:1" ht="13.5" customHeight="1" x14ac:dyDescent="0.25">
      <c r="A892" s="26"/>
    </row>
    <row r="893" spans="1:1" ht="13.5" customHeight="1" x14ac:dyDescent="0.25">
      <c r="A893" s="26"/>
    </row>
    <row r="894" spans="1:1" ht="13.5" customHeight="1" x14ac:dyDescent="0.25">
      <c r="A894" s="26"/>
    </row>
    <row r="895" spans="1:1" ht="13.5" customHeight="1" x14ac:dyDescent="0.25">
      <c r="A895" s="26"/>
    </row>
    <row r="896" spans="1:1" ht="13.5" customHeight="1" x14ac:dyDescent="0.25">
      <c r="A896" s="26"/>
    </row>
    <row r="897" spans="1:1" ht="13.5" customHeight="1" x14ac:dyDescent="0.25">
      <c r="A897" s="26"/>
    </row>
    <row r="898" spans="1:1" ht="13.5" customHeight="1" x14ac:dyDescent="0.25">
      <c r="A898" s="26"/>
    </row>
    <row r="899" spans="1:1" ht="13.5" customHeight="1" x14ac:dyDescent="0.25">
      <c r="A899" s="26"/>
    </row>
    <row r="900" spans="1:1" ht="13.5" customHeight="1" x14ac:dyDescent="0.25">
      <c r="A900" s="26"/>
    </row>
    <row r="901" spans="1:1" ht="13.5" customHeight="1" x14ac:dyDescent="0.25">
      <c r="A901" s="26"/>
    </row>
    <row r="902" spans="1:1" ht="13.5" customHeight="1" x14ac:dyDescent="0.25">
      <c r="A902" s="26"/>
    </row>
    <row r="903" spans="1:1" ht="13.5" customHeight="1" x14ac:dyDescent="0.25">
      <c r="A903" s="26"/>
    </row>
    <row r="904" spans="1:1" ht="13.5" customHeight="1" x14ac:dyDescent="0.25">
      <c r="A904" s="26"/>
    </row>
    <row r="905" spans="1:1" ht="13.5" customHeight="1" x14ac:dyDescent="0.25">
      <c r="A905" s="26"/>
    </row>
    <row r="906" spans="1:1" ht="13.5" customHeight="1" x14ac:dyDescent="0.25">
      <c r="A906" s="26"/>
    </row>
    <row r="907" spans="1:1" ht="13.5" customHeight="1" x14ac:dyDescent="0.25">
      <c r="A907" s="26"/>
    </row>
    <row r="908" spans="1:1" ht="13.5" customHeight="1" x14ac:dyDescent="0.25">
      <c r="A908" s="26"/>
    </row>
    <row r="909" spans="1:1" ht="13.5" customHeight="1" x14ac:dyDescent="0.25">
      <c r="A909" s="26"/>
    </row>
    <row r="910" spans="1:1" ht="13.5" customHeight="1" x14ac:dyDescent="0.25">
      <c r="A910" s="26"/>
    </row>
    <row r="911" spans="1:1" ht="13.5" customHeight="1" x14ac:dyDescent="0.25">
      <c r="A911" s="26"/>
    </row>
    <row r="912" spans="1:1" ht="13.5" customHeight="1" x14ac:dyDescent="0.25">
      <c r="A912" s="26"/>
    </row>
    <row r="913" spans="1:1" ht="13.5" customHeight="1" x14ac:dyDescent="0.25">
      <c r="A913" s="26"/>
    </row>
    <row r="914" spans="1:1" ht="13.5" customHeight="1" x14ac:dyDescent="0.25">
      <c r="A914" s="26"/>
    </row>
    <row r="915" spans="1:1" ht="13.5" customHeight="1" x14ac:dyDescent="0.25">
      <c r="A915" s="26"/>
    </row>
    <row r="916" spans="1:1" ht="13.5" customHeight="1" x14ac:dyDescent="0.25">
      <c r="A916" s="26"/>
    </row>
    <row r="917" spans="1:1" ht="13.5" customHeight="1" x14ac:dyDescent="0.25">
      <c r="A917" s="26"/>
    </row>
    <row r="918" spans="1:1" ht="13.5" customHeight="1" x14ac:dyDescent="0.25">
      <c r="A918" s="26"/>
    </row>
    <row r="919" spans="1:1" ht="13.5" customHeight="1" x14ac:dyDescent="0.25">
      <c r="A919" s="26"/>
    </row>
    <row r="920" spans="1:1" ht="13.5" customHeight="1" x14ac:dyDescent="0.25">
      <c r="A920" s="26"/>
    </row>
    <row r="921" spans="1:1" ht="13.5" customHeight="1" x14ac:dyDescent="0.25">
      <c r="A921" s="26"/>
    </row>
    <row r="922" spans="1:1" ht="13.5" customHeight="1" x14ac:dyDescent="0.25">
      <c r="A922" s="26"/>
    </row>
    <row r="923" spans="1:1" ht="13.5" customHeight="1" x14ac:dyDescent="0.25">
      <c r="A923" s="26"/>
    </row>
    <row r="924" spans="1:1" ht="13.5" customHeight="1" x14ac:dyDescent="0.25">
      <c r="A924" s="26"/>
    </row>
    <row r="925" spans="1:1" ht="13.5" customHeight="1" x14ac:dyDescent="0.25">
      <c r="A925" s="26"/>
    </row>
    <row r="926" spans="1:1" ht="13.5" customHeight="1" x14ac:dyDescent="0.25">
      <c r="A926" s="26"/>
    </row>
    <row r="927" spans="1:1" ht="13.5" customHeight="1" x14ac:dyDescent="0.25">
      <c r="A927" s="26"/>
    </row>
    <row r="928" spans="1:1" ht="13.5" customHeight="1" x14ac:dyDescent="0.25">
      <c r="A928" s="26"/>
    </row>
    <row r="929" spans="1:1" ht="13.5" customHeight="1" x14ac:dyDescent="0.25">
      <c r="A929" s="26"/>
    </row>
    <row r="930" spans="1:1" ht="13.5" customHeight="1" x14ac:dyDescent="0.25">
      <c r="A930" s="26"/>
    </row>
    <row r="931" spans="1:1" ht="13.5" customHeight="1" x14ac:dyDescent="0.25">
      <c r="A931" s="26"/>
    </row>
    <row r="932" spans="1:1" ht="13.5" customHeight="1" x14ac:dyDescent="0.25">
      <c r="A932" s="26"/>
    </row>
    <row r="933" spans="1:1" ht="13.5" customHeight="1" x14ac:dyDescent="0.25">
      <c r="A933" s="26"/>
    </row>
    <row r="934" spans="1:1" ht="13.5" customHeight="1" x14ac:dyDescent="0.25">
      <c r="A934" s="26"/>
    </row>
    <row r="935" spans="1:1" ht="13.5" customHeight="1" x14ac:dyDescent="0.25">
      <c r="A935" s="26"/>
    </row>
    <row r="936" spans="1:1" ht="13.5" customHeight="1" x14ac:dyDescent="0.25">
      <c r="A936" s="26"/>
    </row>
    <row r="937" spans="1:1" ht="13.5" customHeight="1" x14ac:dyDescent="0.25">
      <c r="A937" s="26"/>
    </row>
    <row r="938" spans="1:1" ht="13.5" customHeight="1" x14ac:dyDescent="0.25">
      <c r="A938" s="26"/>
    </row>
    <row r="939" spans="1:1" ht="13.5" customHeight="1" x14ac:dyDescent="0.25">
      <c r="A939" s="26"/>
    </row>
    <row r="940" spans="1:1" ht="13.5" customHeight="1" x14ac:dyDescent="0.25">
      <c r="A940" s="26"/>
    </row>
    <row r="941" spans="1:1" ht="13.5" customHeight="1" x14ac:dyDescent="0.25">
      <c r="A941" s="26"/>
    </row>
    <row r="942" spans="1:1" ht="13.5" customHeight="1" x14ac:dyDescent="0.25">
      <c r="A942" s="26"/>
    </row>
    <row r="943" spans="1:1" ht="13.5" customHeight="1" x14ac:dyDescent="0.25">
      <c r="A943" s="26"/>
    </row>
    <row r="944" spans="1:1" ht="13.5" customHeight="1" x14ac:dyDescent="0.25">
      <c r="A944" s="26"/>
    </row>
    <row r="945" spans="1:1" ht="13.5" customHeight="1" x14ac:dyDescent="0.25">
      <c r="A945" s="26"/>
    </row>
    <row r="946" spans="1:1" ht="13.5" customHeight="1" x14ac:dyDescent="0.25">
      <c r="A946" s="26"/>
    </row>
    <row r="947" spans="1:1" ht="13.5" customHeight="1" x14ac:dyDescent="0.25">
      <c r="A947" s="26"/>
    </row>
    <row r="948" spans="1:1" ht="13.5" customHeight="1" x14ac:dyDescent="0.25">
      <c r="A948" s="26"/>
    </row>
    <row r="949" spans="1:1" ht="13.5" customHeight="1" x14ac:dyDescent="0.25">
      <c r="A949" s="26"/>
    </row>
    <row r="950" spans="1:1" ht="13.5" customHeight="1" x14ac:dyDescent="0.25">
      <c r="A950" s="26"/>
    </row>
    <row r="951" spans="1:1" ht="13.5" customHeight="1" x14ac:dyDescent="0.25">
      <c r="A951" s="26"/>
    </row>
    <row r="952" spans="1:1" ht="13.5" customHeight="1" x14ac:dyDescent="0.25">
      <c r="A952" s="26"/>
    </row>
    <row r="953" spans="1:1" ht="13.5" customHeight="1" x14ac:dyDescent="0.25">
      <c r="A953" s="26"/>
    </row>
    <row r="954" spans="1:1" ht="13.5" customHeight="1" x14ac:dyDescent="0.25">
      <c r="A954" s="26"/>
    </row>
    <row r="955" spans="1:1" ht="13.5" customHeight="1" x14ac:dyDescent="0.25">
      <c r="A955" s="26"/>
    </row>
    <row r="956" spans="1:1" ht="13.5" customHeight="1" x14ac:dyDescent="0.25">
      <c r="A956" s="26"/>
    </row>
    <row r="957" spans="1:1" ht="13.5" customHeight="1" x14ac:dyDescent="0.25">
      <c r="A957" s="26"/>
    </row>
    <row r="958" spans="1:1" ht="13.5" customHeight="1" x14ac:dyDescent="0.25">
      <c r="A958" s="26"/>
    </row>
    <row r="959" spans="1:1" ht="13.5" customHeight="1" x14ac:dyDescent="0.25">
      <c r="A959" s="26"/>
    </row>
    <row r="960" spans="1:1" ht="13.5" customHeight="1" x14ac:dyDescent="0.25">
      <c r="A960" s="26"/>
    </row>
    <row r="961" spans="1:1" ht="13.5" customHeight="1" x14ac:dyDescent="0.25">
      <c r="A961" s="26"/>
    </row>
    <row r="962" spans="1:1" ht="13.5" customHeight="1" x14ac:dyDescent="0.25">
      <c r="A962" s="26"/>
    </row>
    <row r="963" spans="1:1" ht="13.5" customHeight="1" x14ac:dyDescent="0.25">
      <c r="A963" s="26"/>
    </row>
    <row r="964" spans="1:1" ht="13.5" customHeight="1" x14ac:dyDescent="0.25">
      <c r="A964" s="26"/>
    </row>
    <row r="965" spans="1:1" ht="13.5" customHeight="1" x14ac:dyDescent="0.25">
      <c r="A965" s="26"/>
    </row>
    <row r="966" spans="1:1" ht="13.5" customHeight="1" x14ac:dyDescent="0.25">
      <c r="A966" s="26"/>
    </row>
    <row r="967" spans="1:1" ht="13.5" customHeight="1" x14ac:dyDescent="0.25">
      <c r="A967" s="26"/>
    </row>
    <row r="968" spans="1:1" ht="13.5" customHeight="1" x14ac:dyDescent="0.25">
      <c r="A968" s="26"/>
    </row>
    <row r="969" spans="1:1" ht="13.5" customHeight="1" x14ac:dyDescent="0.25">
      <c r="A969" s="26"/>
    </row>
    <row r="970" spans="1:1" ht="13.5" customHeight="1" x14ac:dyDescent="0.25">
      <c r="A970" s="26"/>
    </row>
    <row r="971" spans="1:1" ht="13.5" customHeight="1" x14ac:dyDescent="0.25">
      <c r="A971" s="26"/>
    </row>
    <row r="972" spans="1:1" ht="13.5" customHeight="1" x14ac:dyDescent="0.25">
      <c r="A972" s="26"/>
    </row>
    <row r="973" spans="1:1" ht="13.5" customHeight="1" x14ac:dyDescent="0.25">
      <c r="A973" s="26"/>
    </row>
    <row r="974" spans="1:1" ht="13.5" customHeight="1" x14ac:dyDescent="0.25">
      <c r="A974" s="26"/>
    </row>
    <row r="975" spans="1:1" ht="13.5" customHeight="1" x14ac:dyDescent="0.25">
      <c r="A975" s="26"/>
    </row>
    <row r="976" spans="1:1" ht="13.5" customHeight="1" x14ac:dyDescent="0.25">
      <c r="A976" s="26"/>
    </row>
    <row r="977" spans="1:1" ht="13.5" customHeight="1" x14ac:dyDescent="0.25">
      <c r="A977" s="26"/>
    </row>
    <row r="978" spans="1:1" ht="13.5" customHeight="1" x14ac:dyDescent="0.25">
      <c r="A978" s="26"/>
    </row>
    <row r="979" spans="1:1" ht="13.5" customHeight="1" x14ac:dyDescent="0.25">
      <c r="A979" s="26"/>
    </row>
    <row r="980" spans="1:1" ht="13.5" customHeight="1" x14ac:dyDescent="0.25">
      <c r="A980" s="26"/>
    </row>
    <row r="981" spans="1:1" ht="13.5" customHeight="1" x14ac:dyDescent="0.25">
      <c r="A981" s="26"/>
    </row>
    <row r="982" spans="1:1" ht="13.5" customHeight="1" x14ac:dyDescent="0.25">
      <c r="A982" s="26"/>
    </row>
    <row r="983" spans="1:1" ht="13.5" customHeight="1" x14ac:dyDescent="0.25">
      <c r="A983" s="26"/>
    </row>
    <row r="984" spans="1:1" ht="13.5" customHeight="1" x14ac:dyDescent="0.25">
      <c r="A984" s="26"/>
    </row>
    <row r="985" spans="1:1" ht="13.5" customHeight="1" x14ac:dyDescent="0.25">
      <c r="A985" s="26"/>
    </row>
    <row r="986" spans="1:1" ht="13.5" customHeight="1" x14ac:dyDescent="0.25">
      <c r="A986" s="26"/>
    </row>
    <row r="987" spans="1:1" ht="13.5" customHeight="1" x14ac:dyDescent="0.25">
      <c r="A987" s="26"/>
    </row>
    <row r="988" spans="1:1" ht="13.5" customHeight="1" x14ac:dyDescent="0.25">
      <c r="A988" s="26"/>
    </row>
    <row r="989" spans="1:1" ht="13.5" customHeight="1" x14ac:dyDescent="0.25">
      <c r="A989" s="26"/>
    </row>
    <row r="990" spans="1:1" ht="13.5" customHeight="1" x14ac:dyDescent="0.25">
      <c r="A990" s="26"/>
    </row>
    <row r="991" spans="1:1" ht="13.5" customHeight="1" x14ac:dyDescent="0.25">
      <c r="A991" s="26"/>
    </row>
    <row r="992" spans="1:1" ht="13.5" customHeight="1" x14ac:dyDescent="0.25">
      <c r="A992" s="26"/>
    </row>
    <row r="993" spans="1:1" ht="13.5" customHeight="1" x14ac:dyDescent="0.25">
      <c r="A993" s="26"/>
    </row>
    <row r="994" spans="1:1" ht="13.5" customHeight="1" x14ac:dyDescent="0.25">
      <c r="A994" s="26"/>
    </row>
    <row r="995" spans="1:1" ht="13.5" customHeight="1" x14ac:dyDescent="0.25">
      <c r="A995" s="26"/>
    </row>
    <row r="996" spans="1:1" ht="13.5" customHeight="1" x14ac:dyDescent="0.25">
      <c r="A996" s="26"/>
    </row>
    <row r="997" spans="1:1" ht="13.5" customHeight="1" x14ac:dyDescent="0.25">
      <c r="A997" s="26"/>
    </row>
    <row r="998" spans="1:1" ht="13.5" customHeight="1" x14ac:dyDescent="0.25">
      <c r="A998" s="26"/>
    </row>
    <row r="999" spans="1:1" ht="13.5" customHeight="1" x14ac:dyDescent="0.25">
      <c r="A999" s="26"/>
    </row>
    <row r="1000" spans="1:1" ht="13.5" customHeight="1" x14ac:dyDescent="0.25">
      <c r="A1000" s="26"/>
    </row>
  </sheetData>
  <sortState ref="C2:E1000">
    <sortCondition ref="C85"/>
  </sortState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zoomScale="85" zoomScaleNormal="85" workbookViewId="0">
      <selection activeCell="R11" sqref="R11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20"/>
  <sheetViews>
    <sheetView zoomScale="70" zoomScaleNormal="70" workbookViewId="0">
      <pane ySplit="1" topLeftCell="A275" activePane="bottomLeft" state="frozen"/>
      <selection activeCell="E305" sqref="E305"/>
      <selection pane="bottomLeft" activeCell="E311" sqref="E311"/>
    </sheetView>
  </sheetViews>
  <sheetFormatPr defaultColWidth="8.85546875" defaultRowHeight="15" x14ac:dyDescent="0.25"/>
  <cols>
    <col min="1" max="1" width="71.7109375" style="93" customWidth="1"/>
    <col min="2" max="3" width="8.85546875" style="93"/>
    <col min="4" max="4" width="9.85546875" style="93" bestFit="1" customWidth="1"/>
    <col min="5" max="5" width="26.7109375" style="96" bestFit="1" customWidth="1"/>
    <col min="6" max="6" width="20" style="95" bestFit="1" customWidth="1"/>
    <col min="7" max="7" width="8.85546875" style="93"/>
    <col min="8" max="8" width="8.85546875" style="94"/>
    <col min="9" max="10" width="8.85546875" style="93"/>
    <col min="11" max="11" width="8.85546875" style="94"/>
    <col min="12" max="12" width="15.140625" style="93" customWidth="1"/>
    <col min="13" max="16384" width="8.85546875" style="93"/>
  </cols>
  <sheetData>
    <row r="1" spans="1:13" s="101" customFormat="1" x14ac:dyDescent="0.25">
      <c r="A1" s="118" t="s">
        <v>219</v>
      </c>
      <c r="B1" s="93"/>
      <c r="C1" s="93"/>
      <c r="D1" s="117" t="s">
        <v>3</v>
      </c>
      <c r="E1" s="116" t="s">
        <v>218</v>
      </c>
      <c r="F1" s="115" t="s">
        <v>217</v>
      </c>
      <c r="H1" s="114"/>
      <c r="K1" s="102"/>
      <c r="L1" s="93" t="s">
        <v>13</v>
      </c>
      <c r="M1" s="93"/>
    </row>
    <row r="2" spans="1:13" s="101" customFormat="1" x14ac:dyDescent="0.25">
      <c r="A2" s="113" t="s">
        <v>216</v>
      </c>
      <c r="B2" s="93"/>
      <c r="C2" s="93"/>
      <c r="D2" s="99">
        <f t="shared" ref="D2:D65" si="0">L12</f>
        <v>33604</v>
      </c>
      <c r="E2" s="105">
        <v>50.239639157605602</v>
      </c>
      <c r="F2" s="97">
        <f>M12</f>
        <v>67.5</v>
      </c>
      <c r="H2" s="102"/>
      <c r="K2" s="102"/>
      <c r="L2" s="93" t="s">
        <v>20</v>
      </c>
      <c r="M2" s="93"/>
    </row>
    <row r="3" spans="1:13" s="101" customFormat="1" x14ac:dyDescent="0.25">
      <c r="A3" s="111" t="s">
        <v>215</v>
      </c>
      <c r="B3" s="93"/>
      <c r="C3" s="93"/>
      <c r="D3" s="99">
        <f t="shared" si="0"/>
        <v>33635</v>
      </c>
      <c r="E3" s="105">
        <v>47.31605779341055</v>
      </c>
      <c r="F3" s="97">
        <f t="shared" ref="F3:F66" si="1">M13</f>
        <v>68.8</v>
      </c>
      <c r="H3" s="102"/>
      <c r="K3" s="102"/>
      <c r="L3" s="93" t="s">
        <v>27</v>
      </c>
      <c r="M3" s="93"/>
    </row>
    <row r="4" spans="1:13" s="101" customFormat="1" x14ac:dyDescent="0.25">
      <c r="A4" s="112" t="s">
        <v>214</v>
      </c>
      <c r="B4" s="93"/>
      <c r="C4" s="93"/>
      <c r="D4" s="99">
        <f t="shared" si="0"/>
        <v>33664</v>
      </c>
      <c r="E4" s="105">
        <v>56.498220583893541</v>
      </c>
      <c r="F4" s="97">
        <f t="shared" si="1"/>
        <v>76</v>
      </c>
      <c r="H4" s="102"/>
      <c r="K4" s="102"/>
      <c r="L4" s="93" t="s">
        <v>31</v>
      </c>
      <c r="M4" s="93"/>
    </row>
    <row r="5" spans="1:13" s="101" customFormat="1" x14ac:dyDescent="0.25">
      <c r="A5" s="111" t="s">
        <v>213</v>
      </c>
      <c r="B5" s="93"/>
      <c r="C5" s="93"/>
      <c r="D5" s="99">
        <f t="shared" si="0"/>
        <v>33695</v>
      </c>
      <c r="E5" s="105">
        <v>65.055379738059841</v>
      </c>
      <c r="F5" s="97">
        <f t="shared" si="1"/>
        <v>77.2</v>
      </c>
      <c r="H5" s="102"/>
      <c r="K5" s="102"/>
      <c r="L5" s="93" t="s">
        <v>33</v>
      </c>
      <c r="M5" s="93"/>
    </row>
    <row r="6" spans="1:13" s="101" customFormat="1" ht="75" x14ac:dyDescent="0.25">
      <c r="A6" s="110" t="s">
        <v>212</v>
      </c>
      <c r="B6" s="93"/>
      <c r="C6" s="93"/>
      <c r="D6" s="99">
        <f t="shared" si="0"/>
        <v>33725</v>
      </c>
      <c r="E6" s="105">
        <v>71.901859653365491</v>
      </c>
      <c r="F6" s="97">
        <f t="shared" si="1"/>
        <v>79.2</v>
      </c>
      <c r="H6" s="102"/>
      <c r="K6" s="102"/>
      <c r="L6" s="93" t="s">
        <v>35</v>
      </c>
      <c r="M6" s="93"/>
    </row>
    <row r="7" spans="1:13" s="101" customFormat="1" x14ac:dyDescent="0.25">
      <c r="A7" s="122" t="s">
        <v>294</v>
      </c>
      <c r="B7" s="93"/>
      <c r="C7" s="93"/>
      <c r="D7" s="99">
        <f t="shared" si="0"/>
        <v>33756</v>
      </c>
      <c r="E7" s="105">
        <v>71.901859653365491</v>
      </c>
      <c r="F7" s="97">
        <f t="shared" si="1"/>
        <v>80.400000000000006</v>
      </c>
      <c r="H7" s="102"/>
      <c r="K7" s="102"/>
      <c r="L7" s="93"/>
      <c r="M7" s="93"/>
    </row>
    <row r="8" spans="1:13" s="101" customFormat="1" x14ac:dyDescent="0.25">
      <c r="A8" s="93"/>
      <c r="B8" s="93"/>
      <c r="C8" s="93"/>
      <c r="D8" s="99">
        <f t="shared" si="0"/>
        <v>33786</v>
      </c>
      <c r="E8" s="105">
        <v>61.168858776212595</v>
      </c>
      <c r="F8" s="97">
        <f t="shared" si="1"/>
        <v>76.599999999999994</v>
      </c>
      <c r="H8" s="102"/>
      <c r="K8" s="102"/>
      <c r="L8" s="93" t="s">
        <v>210</v>
      </c>
      <c r="M8" s="93" t="s">
        <v>211</v>
      </c>
    </row>
    <row r="9" spans="1:13" s="101" customFormat="1" x14ac:dyDescent="0.25">
      <c r="A9" s="93"/>
      <c r="B9" s="93"/>
      <c r="C9" s="93"/>
      <c r="D9" s="99">
        <f t="shared" si="0"/>
        <v>33817</v>
      </c>
      <c r="E9" s="105">
        <v>59.016094365338482</v>
      </c>
      <c r="F9" s="97">
        <f t="shared" si="1"/>
        <v>76.099999999999994</v>
      </c>
      <c r="H9" s="102"/>
      <c r="K9" s="102"/>
      <c r="L9" s="93"/>
      <c r="M9" s="93"/>
    </row>
    <row r="10" spans="1:13" s="101" customFormat="1" x14ac:dyDescent="0.25">
      <c r="A10" s="93"/>
      <c r="B10" s="93"/>
      <c r="C10" s="93"/>
      <c r="D10" s="99">
        <f t="shared" si="0"/>
        <v>33848</v>
      </c>
      <c r="E10" s="105">
        <v>57.338577532554382</v>
      </c>
      <c r="F10" s="97">
        <f t="shared" si="1"/>
        <v>75.599999999999994</v>
      </c>
      <c r="H10" s="102"/>
      <c r="K10" s="102"/>
      <c r="L10" s="63" t="s">
        <v>175</v>
      </c>
      <c r="M10" s="63"/>
    </row>
    <row r="11" spans="1:13" s="101" customFormat="1" x14ac:dyDescent="0.25">
      <c r="A11" s="93"/>
      <c r="B11" s="93"/>
      <c r="C11" s="93"/>
      <c r="D11" s="99">
        <f t="shared" si="0"/>
        <v>33878</v>
      </c>
      <c r="E11" s="105">
        <v>54.629901330405822</v>
      </c>
      <c r="F11" s="97">
        <f t="shared" si="1"/>
        <v>73.3</v>
      </c>
      <c r="H11" s="102"/>
      <c r="K11" s="102"/>
      <c r="L11" s="63" t="s">
        <v>41</v>
      </c>
      <c r="M11" s="63" t="s">
        <v>210</v>
      </c>
    </row>
    <row r="12" spans="1:13" s="101" customFormat="1" x14ac:dyDescent="0.25">
      <c r="A12" s="93"/>
      <c r="B12" s="93"/>
      <c r="C12" s="93"/>
      <c r="D12" s="99">
        <f t="shared" si="0"/>
        <v>33909</v>
      </c>
      <c r="E12" s="105">
        <v>65.597112381914414</v>
      </c>
      <c r="F12" s="97">
        <f t="shared" si="1"/>
        <v>85.3</v>
      </c>
      <c r="H12" s="102"/>
      <c r="K12" s="102"/>
      <c r="L12" s="64">
        <v>33604</v>
      </c>
      <c r="M12" s="65">
        <v>67.5</v>
      </c>
    </row>
    <row r="13" spans="1:13" s="101" customFormat="1" x14ac:dyDescent="0.25">
      <c r="A13" s="93"/>
      <c r="B13" s="93"/>
      <c r="C13" s="93"/>
      <c r="D13" s="99">
        <f t="shared" si="0"/>
        <v>33939</v>
      </c>
      <c r="E13" s="105">
        <v>78.053080912612202</v>
      </c>
      <c r="F13" s="97">
        <f t="shared" si="1"/>
        <v>91</v>
      </c>
      <c r="H13" s="102"/>
      <c r="K13" s="102"/>
      <c r="L13" s="64">
        <v>33635</v>
      </c>
      <c r="M13" s="65">
        <v>68.8</v>
      </c>
    </row>
    <row r="14" spans="1:13" s="101" customFormat="1" x14ac:dyDescent="0.25">
      <c r="A14" s="93"/>
      <c r="B14" s="93"/>
      <c r="C14" s="93"/>
      <c r="D14" s="99">
        <f t="shared" si="0"/>
        <v>33970</v>
      </c>
      <c r="E14" s="105">
        <v>76.714847767656153</v>
      </c>
      <c r="F14" s="97">
        <f t="shared" si="1"/>
        <v>89.3</v>
      </c>
      <c r="H14" s="102"/>
      <c r="K14" s="102"/>
      <c r="L14" s="64">
        <v>33664</v>
      </c>
      <c r="M14" s="65">
        <v>76</v>
      </c>
    </row>
    <row r="15" spans="1:13" s="101" customFormat="1" x14ac:dyDescent="0.25">
      <c r="A15" s="93"/>
      <c r="B15" s="93"/>
      <c r="C15" s="93"/>
      <c r="D15" s="99">
        <f t="shared" si="0"/>
        <v>34001</v>
      </c>
      <c r="E15" s="105">
        <v>68.487604945971427</v>
      </c>
      <c r="F15" s="97">
        <f t="shared" si="1"/>
        <v>86.6</v>
      </c>
      <c r="H15" s="102"/>
      <c r="K15" s="102"/>
      <c r="L15" s="64">
        <v>33695</v>
      </c>
      <c r="M15" s="65">
        <v>77.2</v>
      </c>
    </row>
    <row r="16" spans="1:13" s="101" customFormat="1" x14ac:dyDescent="0.25">
      <c r="A16" s="93"/>
      <c r="B16" s="93"/>
      <c r="C16" s="93"/>
      <c r="D16" s="99">
        <f t="shared" si="0"/>
        <v>34029</v>
      </c>
      <c r="E16" s="105">
        <v>63.238171100318802</v>
      </c>
      <c r="F16" s="97">
        <f t="shared" si="1"/>
        <v>85.9</v>
      </c>
      <c r="H16" s="102"/>
      <c r="K16" s="102"/>
      <c r="L16" s="64">
        <v>33725</v>
      </c>
      <c r="M16" s="65">
        <v>79.2</v>
      </c>
    </row>
    <row r="17" spans="1:13" s="101" customFormat="1" x14ac:dyDescent="0.25">
      <c r="A17" s="93"/>
      <c r="B17" s="93"/>
      <c r="C17" s="93"/>
      <c r="D17" s="99">
        <f t="shared" si="0"/>
        <v>34060</v>
      </c>
      <c r="E17" s="105">
        <v>67.550943808201012</v>
      </c>
      <c r="F17" s="97">
        <f t="shared" si="1"/>
        <v>85.6</v>
      </c>
      <c r="H17" s="102"/>
      <c r="K17" s="102"/>
      <c r="L17" s="64">
        <v>33756</v>
      </c>
      <c r="M17" s="65">
        <v>80.400000000000006</v>
      </c>
    </row>
    <row r="18" spans="1:13" s="101" customFormat="1" x14ac:dyDescent="0.25">
      <c r="A18" s="93"/>
      <c r="B18" s="93"/>
      <c r="C18" s="93"/>
      <c r="D18" s="99">
        <f t="shared" si="0"/>
        <v>34090</v>
      </c>
      <c r="E18" s="105">
        <v>61.871256341990566</v>
      </c>
      <c r="F18" s="97">
        <f t="shared" si="1"/>
        <v>80.3</v>
      </c>
      <c r="H18" s="102"/>
      <c r="K18" s="102"/>
      <c r="L18" s="64">
        <v>33786</v>
      </c>
      <c r="M18" s="65">
        <v>76.599999999999994</v>
      </c>
    </row>
    <row r="19" spans="1:13" s="101" customFormat="1" x14ac:dyDescent="0.25">
      <c r="A19" s="93"/>
      <c r="B19" s="93"/>
      <c r="C19" s="93"/>
      <c r="D19" s="99">
        <f t="shared" si="0"/>
        <v>34121</v>
      </c>
      <c r="E19" s="105">
        <v>58.592791923486246</v>
      </c>
      <c r="F19" s="97">
        <f t="shared" si="1"/>
        <v>81.5</v>
      </c>
      <c r="H19" s="102"/>
      <c r="K19" s="102"/>
      <c r="L19" s="64">
        <v>33817</v>
      </c>
      <c r="M19" s="65">
        <v>76.099999999999994</v>
      </c>
    </row>
    <row r="20" spans="1:13" s="101" customFormat="1" x14ac:dyDescent="0.25">
      <c r="A20" s="93"/>
      <c r="B20" s="93"/>
      <c r="C20" s="93"/>
      <c r="D20" s="99">
        <f t="shared" si="0"/>
        <v>34151</v>
      </c>
      <c r="E20" s="105">
        <v>59.201939383114635</v>
      </c>
      <c r="F20" s="97">
        <f t="shared" si="1"/>
        <v>77</v>
      </c>
      <c r="H20" s="102"/>
      <c r="K20" s="102"/>
      <c r="L20" s="64">
        <v>33848</v>
      </c>
      <c r="M20" s="65">
        <v>75.599999999999994</v>
      </c>
    </row>
    <row r="21" spans="1:13" s="101" customFormat="1" x14ac:dyDescent="0.25">
      <c r="A21" s="93"/>
      <c r="B21" s="93"/>
      <c r="C21" s="93"/>
      <c r="D21" s="99">
        <f t="shared" si="0"/>
        <v>34182</v>
      </c>
      <c r="E21" s="105">
        <v>59.337339118753469</v>
      </c>
      <c r="F21" s="97">
        <f t="shared" si="1"/>
        <v>77.3</v>
      </c>
      <c r="H21" s="102"/>
      <c r="K21" s="102"/>
      <c r="L21" s="64">
        <v>33878</v>
      </c>
      <c r="M21" s="65">
        <v>73.3</v>
      </c>
    </row>
    <row r="22" spans="1:13" s="101" customFormat="1" x14ac:dyDescent="0.25">
      <c r="A22" s="93"/>
      <c r="B22" s="93"/>
      <c r="C22" s="93"/>
      <c r="D22" s="99">
        <f t="shared" si="0"/>
        <v>34213</v>
      </c>
      <c r="E22" s="105">
        <v>63.753814839982645</v>
      </c>
      <c r="F22" s="97">
        <f t="shared" si="1"/>
        <v>77.900000000000006</v>
      </c>
      <c r="H22" s="102"/>
      <c r="K22" s="102"/>
      <c r="L22" s="64">
        <v>33909</v>
      </c>
      <c r="M22" s="65">
        <v>85.3</v>
      </c>
    </row>
    <row r="23" spans="1:13" s="101" customFormat="1" x14ac:dyDescent="0.25">
      <c r="A23" s="93"/>
      <c r="B23" s="93"/>
      <c r="C23" s="93"/>
      <c r="D23" s="99">
        <f t="shared" si="0"/>
        <v>34243</v>
      </c>
      <c r="E23" s="105">
        <v>60.523256452503837</v>
      </c>
      <c r="F23" s="97">
        <f t="shared" si="1"/>
        <v>82.7</v>
      </c>
      <c r="H23" s="102"/>
      <c r="K23" s="102"/>
      <c r="L23" s="64">
        <v>33939</v>
      </c>
      <c r="M23" s="65">
        <v>91</v>
      </c>
    </row>
    <row r="24" spans="1:13" s="101" customFormat="1" x14ac:dyDescent="0.25">
      <c r="A24" s="93"/>
      <c r="B24" s="93"/>
      <c r="C24" s="93"/>
      <c r="D24" s="99">
        <f t="shared" si="0"/>
        <v>34274</v>
      </c>
      <c r="E24" s="105">
        <v>71.887189510167701</v>
      </c>
      <c r="F24" s="97">
        <f t="shared" si="1"/>
        <v>81.2</v>
      </c>
      <c r="H24" s="102"/>
      <c r="K24" s="102"/>
      <c r="L24" s="64">
        <v>33970</v>
      </c>
      <c r="M24" s="65">
        <v>89.3</v>
      </c>
    </row>
    <row r="25" spans="1:13" s="101" customFormat="1" x14ac:dyDescent="0.25">
      <c r="A25" s="93"/>
      <c r="B25" s="93"/>
      <c r="C25" s="93"/>
      <c r="D25" s="99">
        <f t="shared" si="0"/>
        <v>34304</v>
      </c>
      <c r="E25" s="105">
        <v>79.763497425813213</v>
      </c>
      <c r="F25" s="97">
        <f t="shared" si="1"/>
        <v>88.2</v>
      </c>
      <c r="H25" s="102"/>
      <c r="K25" s="102"/>
      <c r="L25" s="64">
        <v>34001</v>
      </c>
      <c r="M25" s="65">
        <v>86.6</v>
      </c>
    </row>
    <row r="26" spans="1:13" s="101" customFormat="1" x14ac:dyDescent="0.25">
      <c r="A26" s="93"/>
      <c r="B26" s="93"/>
      <c r="C26" s="93"/>
      <c r="D26" s="99">
        <f t="shared" si="0"/>
        <v>34335</v>
      </c>
      <c r="E26" s="105">
        <v>82.592459180296046</v>
      </c>
      <c r="F26" s="97">
        <f t="shared" si="1"/>
        <v>94.3</v>
      </c>
      <c r="H26" s="102"/>
      <c r="K26" s="102"/>
      <c r="L26" s="64">
        <v>34029</v>
      </c>
      <c r="M26" s="65">
        <v>85.9</v>
      </c>
    </row>
    <row r="27" spans="1:13" s="101" customFormat="1" x14ac:dyDescent="0.25">
      <c r="A27" s="93"/>
      <c r="B27" s="93"/>
      <c r="C27" s="93"/>
      <c r="D27" s="99">
        <f t="shared" si="0"/>
        <v>34366</v>
      </c>
      <c r="E27" s="105">
        <v>79.862343936899677</v>
      </c>
      <c r="F27" s="97">
        <f t="shared" si="1"/>
        <v>93.2</v>
      </c>
      <c r="H27" s="102"/>
      <c r="K27" s="102"/>
      <c r="L27" s="64">
        <v>34060</v>
      </c>
      <c r="M27" s="65">
        <v>85.6</v>
      </c>
    </row>
    <row r="28" spans="1:13" s="101" customFormat="1" x14ac:dyDescent="0.25">
      <c r="A28" s="93"/>
      <c r="B28" s="93"/>
      <c r="C28" s="93"/>
      <c r="D28" s="99">
        <f t="shared" si="0"/>
        <v>34394</v>
      </c>
      <c r="E28" s="105">
        <v>86.726862437746234</v>
      </c>
      <c r="F28" s="97">
        <f t="shared" si="1"/>
        <v>91.5</v>
      </c>
      <c r="H28" s="102"/>
      <c r="K28" s="102"/>
      <c r="L28" s="64">
        <v>34090</v>
      </c>
      <c r="M28" s="65">
        <v>80.3</v>
      </c>
    </row>
    <row r="29" spans="1:13" s="101" customFormat="1" x14ac:dyDescent="0.25">
      <c r="A29" s="93"/>
      <c r="B29" s="93"/>
      <c r="C29" s="93"/>
      <c r="D29" s="99">
        <f t="shared" si="0"/>
        <v>34425</v>
      </c>
      <c r="E29" s="105">
        <v>92.066983554985526</v>
      </c>
      <c r="F29" s="97">
        <f t="shared" si="1"/>
        <v>92.6</v>
      </c>
      <c r="H29" s="102"/>
      <c r="K29" s="102"/>
      <c r="L29" s="64">
        <v>34121</v>
      </c>
      <c r="M29" s="65">
        <v>81.5</v>
      </c>
    </row>
    <row r="30" spans="1:13" s="101" customFormat="1" x14ac:dyDescent="0.25">
      <c r="A30" s="93"/>
      <c r="B30" s="93"/>
      <c r="C30" s="93"/>
      <c r="D30" s="99">
        <f t="shared" si="0"/>
        <v>34455</v>
      </c>
      <c r="E30" s="105">
        <v>88.909197447300727</v>
      </c>
      <c r="F30" s="97">
        <f t="shared" si="1"/>
        <v>92.8</v>
      </c>
      <c r="H30" s="102"/>
      <c r="K30" s="102"/>
      <c r="L30" s="64">
        <v>34151</v>
      </c>
      <c r="M30" s="65">
        <v>77</v>
      </c>
    </row>
    <row r="31" spans="1:13" s="101" customFormat="1" x14ac:dyDescent="0.25">
      <c r="A31" s="93"/>
      <c r="B31" s="93"/>
      <c r="C31" s="93"/>
      <c r="D31" s="99">
        <f t="shared" si="0"/>
        <v>34486</v>
      </c>
      <c r="E31" s="105">
        <v>92.515742074480798</v>
      </c>
      <c r="F31" s="97">
        <f t="shared" si="1"/>
        <v>91.2</v>
      </c>
      <c r="H31" s="102"/>
      <c r="K31" s="102"/>
      <c r="L31" s="64">
        <v>34182</v>
      </c>
      <c r="M31" s="65">
        <v>77.3</v>
      </c>
    </row>
    <row r="32" spans="1:13" s="101" customFormat="1" x14ac:dyDescent="0.25">
      <c r="A32" s="93"/>
      <c r="B32" s="93"/>
      <c r="C32" s="93"/>
      <c r="D32" s="99">
        <f t="shared" si="0"/>
        <v>34516</v>
      </c>
      <c r="E32" s="105">
        <v>91.303303068814273</v>
      </c>
      <c r="F32" s="97">
        <f t="shared" si="1"/>
        <v>89</v>
      </c>
      <c r="H32" s="102"/>
      <c r="K32" s="102"/>
      <c r="L32" s="64">
        <v>34213</v>
      </c>
      <c r="M32" s="65">
        <v>77.900000000000006</v>
      </c>
    </row>
    <row r="33" spans="1:13" s="101" customFormat="1" x14ac:dyDescent="0.25">
      <c r="A33" s="93"/>
      <c r="B33" s="93"/>
      <c r="C33" s="93"/>
      <c r="D33" s="99">
        <f t="shared" si="0"/>
        <v>34547</v>
      </c>
      <c r="E33" s="105">
        <v>90.351319254029903</v>
      </c>
      <c r="F33" s="97">
        <f t="shared" si="1"/>
        <v>91.7</v>
      </c>
      <c r="H33" s="102"/>
      <c r="K33" s="102"/>
      <c r="L33" s="64">
        <v>34243</v>
      </c>
      <c r="M33" s="65">
        <v>82.7</v>
      </c>
    </row>
    <row r="34" spans="1:13" s="101" customFormat="1" x14ac:dyDescent="0.25">
      <c r="A34" s="93"/>
      <c r="B34" s="93"/>
      <c r="C34" s="93"/>
      <c r="D34" s="99">
        <f t="shared" si="0"/>
        <v>34578</v>
      </c>
      <c r="E34" s="105">
        <v>89.508575017479274</v>
      </c>
      <c r="F34" s="97">
        <f t="shared" si="1"/>
        <v>91.5</v>
      </c>
      <c r="H34" s="102"/>
      <c r="K34" s="102"/>
      <c r="L34" s="64">
        <v>34274</v>
      </c>
      <c r="M34" s="65">
        <v>81.2</v>
      </c>
    </row>
    <row r="35" spans="1:13" s="101" customFormat="1" x14ac:dyDescent="0.25">
      <c r="A35" s="93"/>
      <c r="B35" s="93"/>
      <c r="C35" s="93"/>
      <c r="D35" s="99">
        <f t="shared" si="0"/>
        <v>34608</v>
      </c>
      <c r="E35" s="105">
        <v>89.125716780934283</v>
      </c>
      <c r="F35" s="97">
        <f t="shared" si="1"/>
        <v>92.7</v>
      </c>
      <c r="H35" s="102"/>
      <c r="K35" s="102"/>
      <c r="L35" s="64">
        <v>34304</v>
      </c>
      <c r="M35" s="65">
        <v>88.2</v>
      </c>
    </row>
    <row r="36" spans="1:13" s="101" customFormat="1" x14ac:dyDescent="0.25">
      <c r="A36" s="93"/>
      <c r="B36" s="93"/>
      <c r="C36" s="93"/>
      <c r="D36" s="99">
        <f t="shared" si="0"/>
        <v>34639</v>
      </c>
      <c r="E36" s="105">
        <v>100.41628770793491</v>
      </c>
      <c r="F36" s="97">
        <f t="shared" si="1"/>
        <v>91.6</v>
      </c>
      <c r="H36" s="102"/>
      <c r="K36" s="102"/>
      <c r="L36" s="64">
        <v>34335</v>
      </c>
      <c r="M36" s="65">
        <v>94.3</v>
      </c>
    </row>
    <row r="37" spans="1:13" s="101" customFormat="1" x14ac:dyDescent="0.25">
      <c r="A37" s="93"/>
      <c r="B37" s="93"/>
      <c r="C37" s="93"/>
      <c r="D37" s="99">
        <f t="shared" si="0"/>
        <v>34669</v>
      </c>
      <c r="E37" s="105">
        <v>103.41627415013502</v>
      </c>
      <c r="F37" s="97">
        <f t="shared" si="1"/>
        <v>95.1</v>
      </c>
      <c r="H37" s="102"/>
      <c r="K37" s="102"/>
      <c r="L37" s="64">
        <v>34366</v>
      </c>
      <c r="M37" s="65">
        <v>93.2</v>
      </c>
    </row>
    <row r="38" spans="1:13" s="101" customFormat="1" x14ac:dyDescent="0.25">
      <c r="A38" s="93"/>
      <c r="B38" s="93"/>
      <c r="C38" s="93"/>
      <c r="D38" s="99">
        <f t="shared" si="0"/>
        <v>34700</v>
      </c>
      <c r="E38" s="105">
        <v>101.41767645682339</v>
      </c>
      <c r="F38" s="97">
        <f t="shared" si="1"/>
        <v>97.6</v>
      </c>
      <c r="H38" s="102"/>
      <c r="K38" s="102"/>
      <c r="L38" s="64">
        <v>34394</v>
      </c>
      <c r="M38" s="65">
        <v>91.5</v>
      </c>
    </row>
    <row r="39" spans="1:13" s="101" customFormat="1" x14ac:dyDescent="0.25">
      <c r="A39" s="93"/>
      <c r="B39" s="93"/>
      <c r="C39" s="93"/>
      <c r="D39" s="99">
        <f t="shared" si="0"/>
        <v>34731</v>
      </c>
      <c r="E39" s="105">
        <v>99.381843067958471</v>
      </c>
      <c r="F39" s="97">
        <f t="shared" si="1"/>
        <v>95.1</v>
      </c>
      <c r="H39" s="102"/>
      <c r="K39" s="102"/>
      <c r="L39" s="64">
        <v>34425</v>
      </c>
      <c r="M39" s="65">
        <v>92.6</v>
      </c>
    </row>
    <row r="40" spans="1:13" s="101" customFormat="1" x14ac:dyDescent="0.25">
      <c r="A40" s="93"/>
      <c r="B40" s="93"/>
      <c r="C40" s="93"/>
      <c r="D40" s="99">
        <f t="shared" si="0"/>
        <v>34759</v>
      </c>
      <c r="E40" s="105">
        <v>100.18060575717018</v>
      </c>
      <c r="F40" s="97">
        <f t="shared" si="1"/>
        <v>90.3</v>
      </c>
      <c r="H40" s="102"/>
      <c r="K40" s="102"/>
      <c r="L40" s="64">
        <v>34455</v>
      </c>
      <c r="M40" s="65">
        <v>92.8</v>
      </c>
    </row>
    <row r="41" spans="1:13" s="101" customFormat="1" x14ac:dyDescent="0.25">
      <c r="A41" s="93"/>
      <c r="B41" s="93"/>
      <c r="C41" s="93"/>
      <c r="D41" s="99">
        <f t="shared" si="0"/>
        <v>34790</v>
      </c>
      <c r="E41" s="105">
        <v>104.64039535805541</v>
      </c>
      <c r="F41" s="97">
        <f t="shared" si="1"/>
        <v>92.5</v>
      </c>
      <c r="H41" s="102"/>
      <c r="K41" s="102"/>
      <c r="L41" s="64">
        <v>34486</v>
      </c>
      <c r="M41" s="65">
        <v>91.2</v>
      </c>
    </row>
    <row r="42" spans="1:13" s="101" customFormat="1" x14ac:dyDescent="0.25">
      <c r="A42" s="93"/>
      <c r="B42" s="93"/>
      <c r="C42" s="93"/>
      <c r="D42" s="99">
        <f t="shared" si="0"/>
        <v>34820</v>
      </c>
      <c r="E42" s="105">
        <v>101.99906323283743</v>
      </c>
      <c r="F42" s="97">
        <f t="shared" si="1"/>
        <v>89.8</v>
      </c>
      <c r="H42" s="102"/>
      <c r="K42" s="102"/>
      <c r="L42" s="64">
        <v>34516</v>
      </c>
      <c r="M42" s="65">
        <v>89</v>
      </c>
    </row>
    <row r="43" spans="1:13" s="101" customFormat="1" x14ac:dyDescent="0.25">
      <c r="A43" s="93"/>
      <c r="B43" s="93"/>
      <c r="C43" s="93"/>
      <c r="D43" s="99">
        <f t="shared" si="0"/>
        <v>34851</v>
      </c>
      <c r="E43" s="105">
        <v>94.597856705468672</v>
      </c>
      <c r="F43" s="97">
        <f t="shared" si="1"/>
        <v>92.7</v>
      </c>
      <c r="H43" s="102"/>
      <c r="K43" s="102"/>
      <c r="L43" s="64">
        <v>34547</v>
      </c>
      <c r="M43" s="65">
        <v>91.7</v>
      </c>
    </row>
    <row r="44" spans="1:13" s="101" customFormat="1" x14ac:dyDescent="0.25">
      <c r="A44" s="93"/>
      <c r="B44" s="93"/>
      <c r="C44" s="93"/>
      <c r="D44" s="99">
        <f t="shared" si="0"/>
        <v>34881</v>
      </c>
      <c r="E44" s="105">
        <v>101.43595023547175</v>
      </c>
      <c r="F44" s="97">
        <f t="shared" si="1"/>
        <v>94.4</v>
      </c>
      <c r="H44" s="102"/>
      <c r="K44" s="102"/>
      <c r="L44" s="64">
        <v>34578</v>
      </c>
      <c r="M44" s="65">
        <v>91.5</v>
      </c>
    </row>
    <row r="45" spans="1:13" s="101" customFormat="1" x14ac:dyDescent="0.25">
      <c r="A45" s="93"/>
      <c r="B45" s="93"/>
      <c r="C45" s="93"/>
      <c r="D45" s="99">
        <f t="shared" si="0"/>
        <v>34912</v>
      </c>
      <c r="E45" s="105">
        <v>102.38020986076722</v>
      </c>
      <c r="F45" s="97">
        <f t="shared" si="1"/>
        <v>96.2</v>
      </c>
      <c r="H45" s="102"/>
      <c r="K45" s="102"/>
      <c r="L45" s="64">
        <v>34608</v>
      </c>
      <c r="M45" s="65">
        <v>92.7</v>
      </c>
    </row>
    <row r="46" spans="1:13" s="101" customFormat="1" x14ac:dyDescent="0.25">
      <c r="A46" s="93"/>
      <c r="B46" s="93"/>
      <c r="C46" s="93"/>
      <c r="D46" s="99">
        <f t="shared" si="0"/>
        <v>34943</v>
      </c>
      <c r="E46" s="105">
        <v>97.28480417221229</v>
      </c>
      <c r="F46" s="97">
        <f t="shared" si="1"/>
        <v>88.9</v>
      </c>
      <c r="H46" s="102"/>
      <c r="K46" s="102"/>
      <c r="L46" s="64">
        <v>34639</v>
      </c>
      <c r="M46" s="65">
        <v>91.6</v>
      </c>
    </row>
    <row r="47" spans="1:13" s="101" customFormat="1" x14ac:dyDescent="0.25">
      <c r="A47" s="93"/>
      <c r="B47" s="93"/>
      <c r="C47" s="93"/>
      <c r="D47" s="99">
        <f t="shared" si="0"/>
        <v>34973</v>
      </c>
      <c r="E47" s="105">
        <v>96.310545527761448</v>
      </c>
      <c r="F47" s="97">
        <f t="shared" si="1"/>
        <v>90.2</v>
      </c>
      <c r="H47" s="102"/>
      <c r="K47" s="102"/>
      <c r="L47" s="64">
        <v>34669</v>
      </c>
      <c r="M47" s="65">
        <v>95.1</v>
      </c>
    </row>
    <row r="48" spans="1:13" s="101" customFormat="1" x14ac:dyDescent="0.25">
      <c r="A48" s="93"/>
      <c r="B48" s="93"/>
      <c r="C48" s="93"/>
      <c r="D48" s="99">
        <f t="shared" si="0"/>
        <v>35004</v>
      </c>
      <c r="E48" s="105">
        <v>101.60520823205997</v>
      </c>
      <c r="F48" s="97">
        <f t="shared" si="1"/>
        <v>88.2</v>
      </c>
      <c r="H48" s="102"/>
      <c r="K48" s="102"/>
      <c r="L48" s="64">
        <v>34700</v>
      </c>
      <c r="M48" s="65">
        <v>97.6</v>
      </c>
    </row>
    <row r="49" spans="1:13" s="101" customFormat="1" x14ac:dyDescent="0.25">
      <c r="A49" s="93"/>
      <c r="B49" s="93"/>
      <c r="C49" s="93"/>
      <c r="D49" s="99">
        <f t="shared" si="0"/>
        <v>35034</v>
      </c>
      <c r="E49" s="105">
        <v>99.167090341154221</v>
      </c>
      <c r="F49" s="97">
        <f t="shared" si="1"/>
        <v>91</v>
      </c>
      <c r="H49" s="102"/>
      <c r="K49" s="102"/>
      <c r="L49" s="64">
        <v>34731</v>
      </c>
      <c r="M49" s="65">
        <v>95.1</v>
      </c>
    </row>
    <row r="50" spans="1:13" s="101" customFormat="1" x14ac:dyDescent="0.25">
      <c r="A50" s="93"/>
      <c r="B50" s="93"/>
      <c r="C50" s="93"/>
      <c r="D50" s="99">
        <f t="shared" si="0"/>
        <v>35065</v>
      </c>
      <c r="E50" s="105">
        <v>88.405724604792013</v>
      </c>
      <c r="F50" s="97">
        <f t="shared" si="1"/>
        <v>89.3</v>
      </c>
      <c r="H50" s="102"/>
      <c r="K50" s="102"/>
      <c r="L50" s="64">
        <v>34759</v>
      </c>
      <c r="M50" s="65">
        <v>90.3</v>
      </c>
    </row>
    <row r="51" spans="1:13" s="101" customFormat="1" x14ac:dyDescent="0.25">
      <c r="A51" s="93"/>
      <c r="B51" s="93"/>
      <c r="C51" s="93"/>
      <c r="D51" s="99">
        <f t="shared" si="0"/>
        <v>35096</v>
      </c>
      <c r="E51" s="105">
        <v>98.001818714632691</v>
      </c>
      <c r="F51" s="97">
        <f t="shared" si="1"/>
        <v>88.5</v>
      </c>
      <c r="H51" s="102"/>
      <c r="K51" s="102"/>
      <c r="L51" s="64">
        <v>34790</v>
      </c>
      <c r="M51" s="65">
        <v>92.5</v>
      </c>
    </row>
    <row r="52" spans="1:13" s="101" customFormat="1" x14ac:dyDescent="0.25">
      <c r="A52" s="93"/>
      <c r="B52" s="93"/>
      <c r="C52" s="93"/>
      <c r="D52" s="99">
        <f t="shared" si="0"/>
        <v>35125</v>
      </c>
      <c r="E52" s="105">
        <v>98.400103320701831</v>
      </c>
      <c r="F52" s="97">
        <f t="shared" si="1"/>
        <v>93.7</v>
      </c>
      <c r="H52" s="102"/>
      <c r="K52" s="102"/>
      <c r="L52" s="64">
        <v>34820</v>
      </c>
      <c r="M52" s="65">
        <v>89.8</v>
      </c>
    </row>
    <row r="53" spans="1:13" s="101" customFormat="1" x14ac:dyDescent="0.25">
      <c r="A53" s="93"/>
      <c r="B53" s="93"/>
      <c r="C53" s="93"/>
      <c r="D53" s="99">
        <f t="shared" si="0"/>
        <v>35156</v>
      </c>
      <c r="E53" s="105">
        <v>104.82540044655477</v>
      </c>
      <c r="F53" s="97">
        <f t="shared" si="1"/>
        <v>92.7</v>
      </c>
      <c r="H53" s="102"/>
      <c r="K53" s="102"/>
      <c r="L53" s="64">
        <v>34851</v>
      </c>
      <c r="M53" s="65">
        <v>92.7</v>
      </c>
    </row>
    <row r="54" spans="1:13" s="101" customFormat="1" x14ac:dyDescent="0.25">
      <c r="A54" s="93"/>
      <c r="B54" s="93"/>
      <c r="C54" s="93"/>
      <c r="D54" s="99">
        <f t="shared" si="0"/>
        <v>35186</v>
      </c>
      <c r="E54" s="105">
        <v>103.53838524986585</v>
      </c>
      <c r="F54" s="97">
        <f t="shared" si="1"/>
        <v>89.4</v>
      </c>
      <c r="H54" s="102"/>
      <c r="K54" s="102"/>
      <c r="L54" s="64">
        <v>34881</v>
      </c>
      <c r="M54" s="65">
        <v>94.4</v>
      </c>
    </row>
    <row r="55" spans="1:13" s="101" customFormat="1" x14ac:dyDescent="0.25">
      <c r="A55" s="93"/>
      <c r="B55" s="93"/>
      <c r="C55" s="93"/>
      <c r="D55" s="99">
        <f t="shared" si="0"/>
        <v>35217</v>
      </c>
      <c r="E55" s="105">
        <v>100.0675041820036</v>
      </c>
      <c r="F55" s="97">
        <f t="shared" si="1"/>
        <v>92.4</v>
      </c>
      <c r="H55" s="102"/>
      <c r="K55" s="102"/>
      <c r="L55" s="64">
        <v>34912</v>
      </c>
      <c r="M55" s="65">
        <v>96.2</v>
      </c>
    </row>
    <row r="56" spans="1:13" s="101" customFormat="1" x14ac:dyDescent="0.25">
      <c r="A56" s="93"/>
      <c r="B56" s="93"/>
      <c r="C56" s="93"/>
      <c r="D56" s="99">
        <f t="shared" si="0"/>
        <v>35247</v>
      </c>
      <c r="E56" s="105">
        <v>106.98808599891865</v>
      </c>
      <c r="F56" s="97">
        <f t="shared" si="1"/>
        <v>94.7</v>
      </c>
      <c r="H56" s="102"/>
      <c r="K56" s="102"/>
      <c r="L56" s="64">
        <v>34943</v>
      </c>
      <c r="M56" s="65">
        <v>88.9</v>
      </c>
    </row>
    <row r="57" spans="1:13" s="101" customFormat="1" x14ac:dyDescent="0.25">
      <c r="A57" s="93"/>
      <c r="B57" s="93"/>
      <c r="C57" s="93"/>
      <c r="D57" s="99">
        <f t="shared" si="0"/>
        <v>35278</v>
      </c>
      <c r="E57" s="105">
        <v>111.98672421499154</v>
      </c>
      <c r="F57" s="97">
        <f t="shared" si="1"/>
        <v>95.3</v>
      </c>
      <c r="H57" s="102"/>
      <c r="K57" s="102"/>
      <c r="L57" s="64">
        <v>34973</v>
      </c>
      <c r="M57" s="65">
        <v>90.2</v>
      </c>
    </row>
    <row r="58" spans="1:13" s="101" customFormat="1" x14ac:dyDescent="0.25">
      <c r="A58" s="93"/>
      <c r="B58" s="93"/>
      <c r="C58" s="93"/>
      <c r="D58" s="99">
        <f t="shared" si="0"/>
        <v>35309</v>
      </c>
      <c r="E58" s="105">
        <v>111.81345570051182</v>
      </c>
      <c r="F58" s="97">
        <f t="shared" si="1"/>
        <v>94.7</v>
      </c>
      <c r="H58" s="102"/>
      <c r="K58" s="102"/>
      <c r="L58" s="64">
        <v>35004</v>
      </c>
      <c r="M58" s="65">
        <v>88.2</v>
      </c>
    </row>
    <row r="59" spans="1:13" s="101" customFormat="1" x14ac:dyDescent="0.25">
      <c r="A59" s="93"/>
      <c r="B59" s="93"/>
      <c r="C59" s="93"/>
      <c r="D59" s="99">
        <f t="shared" si="0"/>
        <v>35339</v>
      </c>
      <c r="E59" s="105">
        <v>107.28453521442562</v>
      </c>
      <c r="F59" s="97">
        <f t="shared" si="1"/>
        <v>96.5</v>
      </c>
      <c r="H59" s="102"/>
      <c r="K59" s="102"/>
      <c r="L59" s="64">
        <v>35034</v>
      </c>
      <c r="M59" s="65">
        <v>91</v>
      </c>
    </row>
    <row r="60" spans="1:13" s="101" customFormat="1" x14ac:dyDescent="0.25">
      <c r="A60" s="93"/>
      <c r="B60" s="93"/>
      <c r="C60" s="93"/>
      <c r="D60" s="99">
        <f t="shared" si="0"/>
        <v>35370</v>
      </c>
      <c r="E60" s="105">
        <v>109.47077839706046</v>
      </c>
      <c r="F60" s="97">
        <f t="shared" si="1"/>
        <v>99.2</v>
      </c>
      <c r="H60" s="102"/>
      <c r="K60" s="102"/>
      <c r="L60" s="64">
        <v>35065</v>
      </c>
      <c r="M60" s="65">
        <v>89.3</v>
      </c>
    </row>
    <row r="61" spans="1:13" s="101" customFormat="1" x14ac:dyDescent="0.25">
      <c r="A61" s="93"/>
      <c r="B61" s="93"/>
      <c r="C61" s="93"/>
      <c r="D61" s="99">
        <f t="shared" si="0"/>
        <v>35400</v>
      </c>
      <c r="E61" s="105">
        <v>114.24953510252128</v>
      </c>
      <c r="F61" s="97">
        <f t="shared" si="1"/>
        <v>96.9</v>
      </c>
      <c r="H61" s="102"/>
      <c r="K61" s="102"/>
      <c r="L61" s="64">
        <v>35096</v>
      </c>
      <c r="M61" s="65">
        <v>88.5</v>
      </c>
    </row>
    <row r="62" spans="1:13" s="101" customFormat="1" x14ac:dyDescent="0.25">
      <c r="A62" s="93"/>
      <c r="B62" s="93"/>
      <c r="C62" s="93"/>
      <c r="D62" s="99">
        <f t="shared" si="0"/>
        <v>35431</v>
      </c>
      <c r="E62" s="105">
        <v>118.73896379215255</v>
      </c>
      <c r="F62" s="97">
        <f t="shared" si="1"/>
        <v>97.4</v>
      </c>
      <c r="H62" s="102"/>
      <c r="K62" s="102"/>
      <c r="L62" s="64">
        <v>35125</v>
      </c>
      <c r="M62" s="65">
        <v>93.7</v>
      </c>
    </row>
    <row r="63" spans="1:13" s="101" customFormat="1" x14ac:dyDescent="0.25">
      <c r="A63" s="93"/>
      <c r="B63" s="93"/>
      <c r="C63" s="93"/>
      <c r="D63" s="99">
        <f t="shared" si="0"/>
        <v>35462</v>
      </c>
      <c r="E63" s="105">
        <v>118.87145251903408</v>
      </c>
      <c r="F63" s="97">
        <f t="shared" si="1"/>
        <v>99.7</v>
      </c>
      <c r="H63" s="102"/>
      <c r="K63" s="102"/>
      <c r="L63" s="64">
        <v>35156</v>
      </c>
      <c r="M63" s="65">
        <v>92.7</v>
      </c>
    </row>
    <row r="64" spans="1:13" s="101" customFormat="1" x14ac:dyDescent="0.25">
      <c r="A64" s="93"/>
      <c r="B64" s="93"/>
      <c r="C64" s="93"/>
      <c r="D64" s="99">
        <f t="shared" si="0"/>
        <v>35490</v>
      </c>
      <c r="E64" s="105">
        <v>118.53946730161537</v>
      </c>
      <c r="F64" s="97">
        <f t="shared" si="1"/>
        <v>100</v>
      </c>
      <c r="H64" s="102"/>
      <c r="K64" s="102"/>
      <c r="L64" s="64">
        <v>35186</v>
      </c>
      <c r="M64" s="65">
        <v>89.4</v>
      </c>
    </row>
    <row r="65" spans="1:13" s="101" customFormat="1" x14ac:dyDescent="0.25">
      <c r="A65" s="93"/>
      <c r="B65" s="93"/>
      <c r="C65" s="93"/>
      <c r="D65" s="99">
        <f t="shared" si="0"/>
        <v>35521</v>
      </c>
      <c r="E65" s="105">
        <v>118.51869705109721</v>
      </c>
      <c r="F65" s="97">
        <f t="shared" si="1"/>
        <v>101.4</v>
      </c>
      <c r="H65" s="102"/>
      <c r="K65" s="102"/>
      <c r="L65" s="64">
        <v>35217</v>
      </c>
      <c r="M65" s="65">
        <v>92.4</v>
      </c>
    </row>
    <row r="66" spans="1:13" s="101" customFormat="1" x14ac:dyDescent="0.25">
      <c r="A66" s="93"/>
      <c r="B66" s="93"/>
      <c r="C66" s="93"/>
      <c r="D66" s="99">
        <f t="shared" ref="D66:D129" si="2">L76</f>
        <v>35551</v>
      </c>
      <c r="E66" s="105">
        <v>127.88798267222856</v>
      </c>
      <c r="F66" s="97">
        <f t="shared" si="1"/>
        <v>103.2</v>
      </c>
      <c r="H66" s="102"/>
      <c r="K66" s="102"/>
      <c r="L66" s="64">
        <v>35247</v>
      </c>
      <c r="M66" s="65">
        <v>94.7</v>
      </c>
    </row>
    <row r="67" spans="1:13" s="101" customFormat="1" x14ac:dyDescent="0.25">
      <c r="A67" s="93"/>
      <c r="B67" s="93"/>
      <c r="C67" s="93"/>
      <c r="D67" s="99">
        <f t="shared" si="2"/>
        <v>35582</v>
      </c>
      <c r="E67" s="105">
        <v>129.88295775879473</v>
      </c>
      <c r="F67" s="97">
        <f t="shared" ref="F67:F130" si="3">M77</f>
        <v>104.5</v>
      </c>
      <c r="H67" s="102"/>
      <c r="K67" s="102"/>
      <c r="L67" s="64">
        <v>35278</v>
      </c>
      <c r="M67" s="65">
        <v>95.3</v>
      </c>
    </row>
    <row r="68" spans="1:13" s="101" customFormat="1" x14ac:dyDescent="0.25">
      <c r="A68" s="93"/>
      <c r="B68" s="93"/>
      <c r="C68" s="93"/>
      <c r="D68" s="99">
        <f t="shared" si="2"/>
        <v>35612</v>
      </c>
      <c r="E68" s="105">
        <v>126.34673058738349</v>
      </c>
      <c r="F68" s="97">
        <f t="shared" si="3"/>
        <v>107.1</v>
      </c>
      <c r="H68" s="102"/>
      <c r="K68" s="102"/>
      <c r="L68" s="64">
        <v>35309</v>
      </c>
      <c r="M68" s="65">
        <v>94.7</v>
      </c>
    </row>
    <row r="69" spans="1:13" s="101" customFormat="1" x14ac:dyDescent="0.25">
      <c r="A69" s="93"/>
      <c r="B69" s="93"/>
      <c r="C69" s="93"/>
      <c r="D69" s="99">
        <f t="shared" si="2"/>
        <v>35643</v>
      </c>
      <c r="E69" s="105">
        <v>127.61588457717642</v>
      </c>
      <c r="F69" s="97">
        <f t="shared" si="3"/>
        <v>104.4</v>
      </c>
      <c r="H69" s="102"/>
      <c r="K69" s="102"/>
      <c r="L69" s="64">
        <v>35339</v>
      </c>
      <c r="M69" s="65">
        <v>96.5</v>
      </c>
    </row>
    <row r="70" spans="1:13" s="101" customFormat="1" x14ac:dyDescent="0.25">
      <c r="A70" s="93"/>
      <c r="B70" s="93"/>
      <c r="C70" s="93"/>
      <c r="D70" s="99">
        <f t="shared" si="2"/>
        <v>35674</v>
      </c>
      <c r="E70" s="105">
        <v>130.19426365034283</v>
      </c>
      <c r="F70" s="97">
        <f t="shared" si="3"/>
        <v>106</v>
      </c>
      <c r="H70" s="102"/>
      <c r="K70" s="102"/>
      <c r="L70" s="64">
        <v>35370</v>
      </c>
      <c r="M70" s="65">
        <v>99.2</v>
      </c>
    </row>
    <row r="71" spans="1:13" s="101" customFormat="1" x14ac:dyDescent="0.25">
      <c r="A71" s="93"/>
      <c r="B71" s="93"/>
      <c r="C71" s="93"/>
      <c r="D71" s="99">
        <f t="shared" si="2"/>
        <v>35704</v>
      </c>
      <c r="E71" s="105">
        <v>123.39122768419523</v>
      </c>
      <c r="F71" s="97">
        <f t="shared" si="3"/>
        <v>105.6</v>
      </c>
      <c r="H71" s="102"/>
      <c r="K71" s="102"/>
      <c r="L71" s="64">
        <v>35400</v>
      </c>
      <c r="M71" s="65">
        <v>96.9</v>
      </c>
    </row>
    <row r="72" spans="1:13" s="101" customFormat="1" x14ac:dyDescent="0.25">
      <c r="A72" s="93"/>
      <c r="B72" s="93"/>
      <c r="C72" s="93"/>
      <c r="D72" s="99">
        <f t="shared" si="2"/>
        <v>35735</v>
      </c>
      <c r="E72" s="105">
        <v>128.09370856552391</v>
      </c>
      <c r="F72" s="97">
        <f t="shared" si="3"/>
        <v>107.2</v>
      </c>
      <c r="H72" s="102"/>
      <c r="K72" s="102"/>
      <c r="L72" s="64">
        <v>35431</v>
      </c>
      <c r="M72" s="65">
        <v>97.4</v>
      </c>
    </row>
    <row r="73" spans="1:13" s="101" customFormat="1" x14ac:dyDescent="0.25">
      <c r="A73" s="93"/>
      <c r="B73" s="93"/>
      <c r="C73" s="93"/>
      <c r="D73" s="99">
        <f t="shared" si="2"/>
        <v>35765</v>
      </c>
      <c r="E73" s="105">
        <v>136.21165568211828</v>
      </c>
      <c r="F73" s="97">
        <f t="shared" si="3"/>
        <v>102.1</v>
      </c>
      <c r="H73" s="102"/>
      <c r="K73" s="102"/>
      <c r="L73" s="64">
        <v>35462</v>
      </c>
      <c r="M73" s="65">
        <v>99.7</v>
      </c>
    </row>
    <row r="74" spans="1:13" s="101" customFormat="1" x14ac:dyDescent="0.25">
      <c r="A74" s="93"/>
      <c r="B74" s="93"/>
      <c r="C74" s="93"/>
      <c r="D74" s="99">
        <f t="shared" si="2"/>
        <v>35796</v>
      </c>
      <c r="E74" s="105">
        <v>128.3026623825165</v>
      </c>
      <c r="F74" s="97">
        <f t="shared" si="3"/>
        <v>106.6</v>
      </c>
      <c r="H74" s="102"/>
      <c r="K74" s="102"/>
      <c r="L74" s="64">
        <v>35490</v>
      </c>
      <c r="M74" s="65">
        <v>100</v>
      </c>
    </row>
    <row r="75" spans="1:13" s="101" customFormat="1" x14ac:dyDescent="0.25">
      <c r="A75" s="93"/>
      <c r="B75" s="93"/>
      <c r="C75" s="93"/>
      <c r="D75" s="99">
        <f t="shared" si="2"/>
        <v>35827</v>
      </c>
      <c r="E75" s="105">
        <v>137.37604790024054</v>
      </c>
      <c r="F75" s="97">
        <f t="shared" si="3"/>
        <v>110.4</v>
      </c>
      <c r="H75" s="102"/>
      <c r="K75" s="102"/>
      <c r="L75" s="64">
        <v>35521</v>
      </c>
      <c r="M75" s="65">
        <v>101.4</v>
      </c>
    </row>
    <row r="76" spans="1:13" s="101" customFormat="1" x14ac:dyDescent="0.25">
      <c r="A76" s="93"/>
      <c r="B76" s="93"/>
      <c r="C76" s="93"/>
      <c r="D76" s="99">
        <f t="shared" si="2"/>
        <v>35855</v>
      </c>
      <c r="E76" s="105">
        <v>133.80155122124441</v>
      </c>
      <c r="F76" s="97">
        <f t="shared" si="3"/>
        <v>106.5</v>
      </c>
      <c r="H76" s="102"/>
      <c r="K76" s="102"/>
      <c r="L76" s="64">
        <v>35551</v>
      </c>
      <c r="M76" s="65">
        <v>103.2</v>
      </c>
    </row>
    <row r="77" spans="1:13" s="101" customFormat="1" x14ac:dyDescent="0.25">
      <c r="A77" s="93"/>
      <c r="B77" s="93"/>
      <c r="C77" s="93"/>
      <c r="D77" s="99">
        <f t="shared" si="2"/>
        <v>35886</v>
      </c>
      <c r="E77" s="105">
        <v>137.20073329653249</v>
      </c>
      <c r="F77" s="97">
        <f t="shared" si="3"/>
        <v>108.7</v>
      </c>
      <c r="H77" s="102"/>
      <c r="K77" s="102"/>
      <c r="L77" s="64">
        <v>35582</v>
      </c>
      <c r="M77" s="65">
        <v>104.5</v>
      </c>
    </row>
    <row r="78" spans="1:13" s="101" customFormat="1" x14ac:dyDescent="0.25">
      <c r="A78" s="93"/>
      <c r="B78" s="93"/>
      <c r="C78" s="93"/>
      <c r="D78" s="99">
        <f t="shared" si="2"/>
        <v>35916</v>
      </c>
      <c r="E78" s="105">
        <v>136.30946734907388</v>
      </c>
      <c r="F78" s="97">
        <f t="shared" si="3"/>
        <v>106.5</v>
      </c>
      <c r="H78" s="102"/>
      <c r="K78" s="102"/>
      <c r="L78" s="64">
        <v>35612</v>
      </c>
      <c r="M78" s="65">
        <v>107.1</v>
      </c>
    </row>
    <row r="79" spans="1:13" s="101" customFormat="1" x14ac:dyDescent="0.25">
      <c r="A79" s="93"/>
      <c r="B79" s="93"/>
      <c r="C79" s="93"/>
      <c r="D79" s="99">
        <f t="shared" si="2"/>
        <v>35947</v>
      </c>
      <c r="E79" s="105">
        <v>138.22506683383762</v>
      </c>
      <c r="F79" s="97">
        <f t="shared" si="3"/>
        <v>105.6</v>
      </c>
      <c r="H79" s="102"/>
      <c r="K79" s="102"/>
      <c r="L79" s="64">
        <v>35643</v>
      </c>
      <c r="M79" s="65">
        <v>104.4</v>
      </c>
    </row>
    <row r="80" spans="1:13" s="101" customFormat="1" x14ac:dyDescent="0.25">
      <c r="A80" s="93"/>
      <c r="B80" s="93"/>
      <c r="C80" s="93"/>
      <c r="D80" s="99">
        <f t="shared" si="2"/>
        <v>35977</v>
      </c>
      <c r="E80" s="105">
        <v>137.21733916491931</v>
      </c>
      <c r="F80" s="97">
        <f t="shared" si="3"/>
        <v>105.2</v>
      </c>
      <c r="H80" s="102"/>
      <c r="K80" s="102"/>
      <c r="L80" s="64">
        <v>35674</v>
      </c>
      <c r="M80" s="65">
        <v>106</v>
      </c>
    </row>
    <row r="81" spans="1:13" s="101" customFormat="1" x14ac:dyDescent="0.25">
      <c r="A81" s="93"/>
      <c r="B81" s="93"/>
      <c r="C81" s="93"/>
      <c r="D81" s="99">
        <f t="shared" si="2"/>
        <v>36008</v>
      </c>
      <c r="E81" s="105">
        <v>133.1125720963355</v>
      </c>
      <c r="F81" s="97">
        <f t="shared" si="3"/>
        <v>104.4</v>
      </c>
      <c r="H81" s="102"/>
      <c r="K81" s="102"/>
      <c r="L81" s="64">
        <v>35704</v>
      </c>
      <c r="M81" s="65">
        <v>105.6</v>
      </c>
    </row>
    <row r="82" spans="1:13" s="101" customFormat="1" x14ac:dyDescent="0.25">
      <c r="A82" s="93"/>
      <c r="B82" s="93"/>
      <c r="C82" s="93"/>
      <c r="D82" s="99">
        <f t="shared" si="2"/>
        <v>36039</v>
      </c>
      <c r="E82" s="105">
        <v>126.36709452321841</v>
      </c>
      <c r="F82" s="97">
        <f t="shared" si="3"/>
        <v>100.9</v>
      </c>
      <c r="H82" s="102"/>
      <c r="K82" s="102"/>
      <c r="L82" s="64">
        <v>35735</v>
      </c>
      <c r="M82" s="65">
        <v>107.2</v>
      </c>
    </row>
    <row r="83" spans="1:13" s="101" customFormat="1" x14ac:dyDescent="0.25">
      <c r="A83" s="93"/>
      <c r="B83" s="93"/>
      <c r="C83" s="93"/>
      <c r="D83" s="99">
        <f t="shared" si="2"/>
        <v>36069</v>
      </c>
      <c r="E83" s="105">
        <v>119.2942182263896</v>
      </c>
      <c r="F83" s="97">
        <f t="shared" si="3"/>
        <v>97.4</v>
      </c>
      <c r="H83" s="102"/>
      <c r="K83" s="102"/>
      <c r="L83" s="64">
        <v>35765</v>
      </c>
      <c r="M83" s="65">
        <v>102.1</v>
      </c>
    </row>
    <row r="84" spans="1:13" s="101" customFormat="1" x14ac:dyDescent="0.25">
      <c r="A84" s="93"/>
      <c r="B84" s="93"/>
      <c r="C84" s="93"/>
      <c r="D84" s="99">
        <f t="shared" si="2"/>
        <v>36100</v>
      </c>
      <c r="E84" s="105">
        <v>126.38811688665005</v>
      </c>
      <c r="F84" s="97">
        <f t="shared" si="3"/>
        <v>102.7</v>
      </c>
      <c r="H84" s="102"/>
      <c r="K84" s="102"/>
      <c r="L84" s="64">
        <v>35796</v>
      </c>
      <c r="M84" s="65">
        <v>106.6</v>
      </c>
    </row>
    <row r="85" spans="1:13" s="101" customFormat="1" x14ac:dyDescent="0.25">
      <c r="A85" s="93"/>
      <c r="B85" s="93"/>
      <c r="C85" s="93"/>
      <c r="D85" s="99">
        <f t="shared" si="2"/>
        <v>36130</v>
      </c>
      <c r="E85" s="105">
        <v>126.66617041951228</v>
      </c>
      <c r="F85" s="97">
        <f t="shared" si="3"/>
        <v>100.5</v>
      </c>
      <c r="H85" s="102"/>
      <c r="K85" s="102"/>
      <c r="L85" s="64">
        <v>35827</v>
      </c>
      <c r="M85" s="65">
        <v>110.4</v>
      </c>
    </row>
    <row r="86" spans="1:13" s="101" customFormat="1" x14ac:dyDescent="0.25">
      <c r="A86" s="93"/>
      <c r="B86" s="93"/>
      <c r="C86" s="93"/>
      <c r="D86" s="99">
        <f t="shared" si="2"/>
        <v>36161</v>
      </c>
      <c r="E86" s="105">
        <v>128.93305106370042</v>
      </c>
      <c r="F86" s="97">
        <f t="shared" si="3"/>
        <v>103.9</v>
      </c>
      <c r="H86" s="102"/>
      <c r="K86" s="102"/>
      <c r="L86" s="64">
        <v>35855</v>
      </c>
      <c r="M86" s="65">
        <v>106.5</v>
      </c>
    </row>
    <row r="87" spans="1:13" s="101" customFormat="1" x14ac:dyDescent="0.25">
      <c r="A87" s="93"/>
      <c r="B87" s="93"/>
      <c r="C87" s="93"/>
      <c r="D87" s="99">
        <f t="shared" si="2"/>
        <v>36192</v>
      </c>
      <c r="E87" s="105">
        <v>133.1237390548653</v>
      </c>
      <c r="F87" s="97">
        <f t="shared" si="3"/>
        <v>108.1</v>
      </c>
      <c r="H87" s="102"/>
      <c r="K87" s="102"/>
      <c r="L87" s="64">
        <v>35886</v>
      </c>
      <c r="M87" s="65">
        <v>108.7</v>
      </c>
    </row>
    <row r="88" spans="1:13" s="101" customFormat="1" x14ac:dyDescent="0.25">
      <c r="A88" s="93"/>
      <c r="B88" s="93"/>
      <c r="C88" s="93"/>
      <c r="D88" s="99">
        <f t="shared" si="2"/>
        <v>36220</v>
      </c>
      <c r="E88" s="105">
        <v>133.95403708014084</v>
      </c>
      <c r="F88" s="97">
        <f t="shared" si="3"/>
        <v>105.7</v>
      </c>
      <c r="H88" s="102"/>
      <c r="K88" s="102"/>
      <c r="L88" s="64">
        <v>35916</v>
      </c>
      <c r="M88" s="65">
        <v>106.5</v>
      </c>
    </row>
    <row r="89" spans="1:13" s="101" customFormat="1" x14ac:dyDescent="0.25">
      <c r="A89" s="93"/>
      <c r="B89" s="93"/>
      <c r="C89" s="93"/>
      <c r="D89" s="99">
        <f t="shared" si="2"/>
        <v>36251</v>
      </c>
      <c r="E89" s="105">
        <v>135.51542311808419</v>
      </c>
      <c r="F89" s="97">
        <f t="shared" si="3"/>
        <v>104.6</v>
      </c>
      <c r="H89" s="102"/>
      <c r="K89" s="102"/>
      <c r="L89" s="64">
        <v>35947</v>
      </c>
      <c r="M89" s="65">
        <v>105.6</v>
      </c>
    </row>
    <row r="90" spans="1:13" s="101" customFormat="1" x14ac:dyDescent="0.25">
      <c r="A90" s="93"/>
      <c r="B90" s="93"/>
      <c r="C90" s="93"/>
      <c r="D90" s="99">
        <f t="shared" si="2"/>
        <v>36281</v>
      </c>
      <c r="E90" s="105">
        <v>137.67305175078516</v>
      </c>
      <c r="F90" s="97">
        <f t="shared" si="3"/>
        <v>106.8</v>
      </c>
      <c r="H90" s="102"/>
      <c r="K90" s="102"/>
      <c r="L90" s="64">
        <v>35977</v>
      </c>
      <c r="M90" s="65">
        <v>105.2</v>
      </c>
    </row>
    <row r="91" spans="1:13" s="101" customFormat="1" x14ac:dyDescent="0.25">
      <c r="A91" s="93"/>
      <c r="B91" s="93"/>
      <c r="C91" s="93"/>
      <c r="D91" s="99">
        <f t="shared" si="2"/>
        <v>36312</v>
      </c>
      <c r="E91" s="105">
        <v>138.96619323790816</v>
      </c>
      <c r="F91" s="97">
        <f t="shared" si="3"/>
        <v>107.3</v>
      </c>
      <c r="H91" s="102"/>
      <c r="K91" s="102"/>
      <c r="L91" s="64">
        <v>36008</v>
      </c>
      <c r="M91" s="65">
        <v>104.4</v>
      </c>
    </row>
    <row r="92" spans="1:13" s="101" customFormat="1" x14ac:dyDescent="0.25">
      <c r="A92" s="93"/>
      <c r="B92" s="93"/>
      <c r="C92" s="93"/>
      <c r="D92" s="99">
        <f t="shared" si="2"/>
        <v>36342</v>
      </c>
      <c r="E92" s="105">
        <v>136.22113468277274</v>
      </c>
      <c r="F92" s="97">
        <f t="shared" si="3"/>
        <v>106</v>
      </c>
      <c r="H92" s="102"/>
      <c r="K92" s="102"/>
      <c r="L92" s="64">
        <v>36039</v>
      </c>
      <c r="M92" s="65">
        <v>100.9</v>
      </c>
    </row>
    <row r="93" spans="1:13" s="101" customFormat="1" x14ac:dyDescent="0.25">
      <c r="A93" s="93"/>
      <c r="B93" s="93"/>
      <c r="C93" s="93"/>
      <c r="D93" s="99">
        <f t="shared" si="2"/>
        <v>36373</v>
      </c>
      <c r="E93" s="105">
        <v>136.04788476053767</v>
      </c>
      <c r="F93" s="97">
        <f t="shared" si="3"/>
        <v>104.5</v>
      </c>
      <c r="H93" s="102"/>
      <c r="K93" s="102"/>
      <c r="L93" s="64">
        <v>36069</v>
      </c>
      <c r="M93" s="65">
        <v>97.4</v>
      </c>
    </row>
    <row r="94" spans="1:13" s="101" customFormat="1" x14ac:dyDescent="0.25">
      <c r="A94" s="93"/>
      <c r="B94" s="93"/>
      <c r="C94" s="93"/>
      <c r="D94" s="99">
        <f t="shared" si="2"/>
        <v>36404</v>
      </c>
      <c r="E94" s="105">
        <v>134.21227638637237</v>
      </c>
      <c r="F94" s="97">
        <f t="shared" si="3"/>
        <v>107.2</v>
      </c>
      <c r="H94" s="102"/>
      <c r="K94" s="102"/>
      <c r="L94" s="64">
        <v>36100</v>
      </c>
      <c r="M94" s="65">
        <v>102.7</v>
      </c>
    </row>
    <row r="95" spans="1:13" s="101" customFormat="1" x14ac:dyDescent="0.25">
      <c r="A95" s="93"/>
      <c r="B95" s="93"/>
      <c r="C95" s="93"/>
      <c r="D95" s="99">
        <f t="shared" si="2"/>
        <v>36434</v>
      </c>
      <c r="E95" s="105">
        <v>130.45214103468496</v>
      </c>
      <c r="F95" s="97">
        <f t="shared" si="3"/>
        <v>103.2</v>
      </c>
      <c r="H95" s="102"/>
      <c r="K95" s="102"/>
      <c r="L95" s="64">
        <v>36130</v>
      </c>
      <c r="M95" s="65">
        <v>100.5</v>
      </c>
    </row>
    <row r="96" spans="1:13" s="101" customFormat="1" x14ac:dyDescent="0.25">
      <c r="A96" s="93"/>
      <c r="B96" s="93"/>
      <c r="C96" s="93"/>
      <c r="D96" s="99">
        <f t="shared" si="2"/>
        <v>36465</v>
      </c>
      <c r="E96" s="105">
        <v>136.96224846357094</v>
      </c>
      <c r="F96" s="97">
        <f t="shared" si="3"/>
        <v>107.2</v>
      </c>
      <c r="H96" s="102"/>
      <c r="K96" s="102"/>
      <c r="L96" s="64">
        <v>36161</v>
      </c>
      <c r="M96" s="65">
        <v>103.9</v>
      </c>
    </row>
    <row r="97" spans="1:13" s="101" customFormat="1" x14ac:dyDescent="0.25">
      <c r="A97" s="93"/>
      <c r="B97" s="93"/>
      <c r="C97" s="93"/>
      <c r="D97" s="99">
        <f t="shared" si="2"/>
        <v>36495</v>
      </c>
      <c r="E97" s="105">
        <v>141.68968619818119</v>
      </c>
      <c r="F97" s="97">
        <f t="shared" si="3"/>
        <v>105.4</v>
      </c>
      <c r="H97" s="102"/>
      <c r="K97" s="102"/>
      <c r="L97" s="64">
        <v>36192</v>
      </c>
      <c r="M97" s="65">
        <v>108.1</v>
      </c>
    </row>
    <row r="98" spans="1:13" s="101" customFormat="1" x14ac:dyDescent="0.25">
      <c r="A98" s="93"/>
      <c r="B98" s="93"/>
      <c r="C98" s="93"/>
      <c r="D98" s="99">
        <f t="shared" si="2"/>
        <v>36526</v>
      </c>
      <c r="E98" s="105">
        <v>144.71169982165154</v>
      </c>
      <c r="F98" s="97">
        <f t="shared" si="3"/>
        <v>112</v>
      </c>
      <c r="H98" s="102"/>
      <c r="K98" s="102"/>
      <c r="L98" s="64">
        <v>36220</v>
      </c>
      <c r="M98" s="65">
        <v>105.7</v>
      </c>
    </row>
    <row r="99" spans="1:13" s="101" customFormat="1" x14ac:dyDescent="0.25">
      <c r="A99" s="93"/>
      <c r="B99" s="93"/>
      <c r="C99" s="93"/>
      <c r="D99" s="99">
        <f t="shared" si="2"/>
        <v>36557</v>
      </c>
      <c r="E99" s="105">
        <v>140.81417991532879</v>
      </c>
      <c r="F99" s="97">
        <f t="shared" si="3"/>
        <v>111.3</v>
      </c>
      <c r="H99" s="102"/>
      <c r="K99" s="102"/>
      <c r="L99" s="64">
        <v>36251</v>
      </c>
      <c r="M99" s="65">
        <v>104.6</v>
      </c>
    </row>
    <row r="100" spans="1:13" s="101" customFormat="1" x14ac:dyDescent="0.25">
      <c r="A100" s="93"/>
      <c r="B100" s="93"/>
      <c r="C100" s="93"/>
      <c r="D100" s="99">
        <f t="shared" si="2"/>
        <v>36586</v>
      </c>
      <c r="E100" s="105">
        <v>137.0634879112724</v>
      </c>
      <c r="F100" s="97">
        <f t="shared" si="3"/>
        <v>107.1</v>
      </c>
      <c r="H100" s="102"/>
      <c r="K100" s="102"/>
      <c r="L100" s="64">
        <v>36281</v>
      </c>
      <c r="M100" s="65">
        <v>106.8</v>
      </c>
    </row>
    <row r="101" spans="1:13" s="101" customFormat="1" x14ac:dyDescent="0.25">
      <c r="A101" s="93"/>
      <c r="B101" s="93"/>
      <c r="C101" s="93"/>
      <c r="D101" s="99">
        <f t="shared" si="2"/>
        <v>36617</v>
      </c>
      <c r="E101" s="105">
        <v>137.70323451595613</v>
      </c>
      <c r="F101" s="97">
        <f t="shared" si="3"/>
        <v>109.2</v>
      </c>
      <c r="H101" s="102"/>
      <c r="K101" s="102"/>
      <c r="L101" s="64">
        <v>36312</v>
      </c>
      <c r="M101" s="65">
        <v>107.3</v>
      </c>
    </row>
    <row r="102" spans="1:13" s="101" customFormat="1" x14ac:dyDescent="0.25">
      <c r="A102" s="93"/>
      <c r="B102" s="93"/>
      <c r="C102" s="93"/>
      <c r="D102" s="99">
        <f t="shared" si="2"/>
        <v>36647</v>
      </c>
      <c r="E102" s="105">
        <v>144.68813106086543</v>
      </c>
      <c r="F102" s="97">
        <f t="shared" si="3"/>
        <v>110.7</v>
      </c>
      <c r="H102" s="102"/>
      <c r="K102" s="102"/>
      <c r="L102" s="64">
        <v>36342</v>
      </c>
      <c r="M102" s="65">
        <v>106</v>
      </c>
    </row>
    <row r="103" spans="1:13" s="101" customFormat="1" x14ac:dyDescent="0.25">
      <c r="A103" s="93"/>
      <c r="B103" s="93"/>
      <c r="C103" s="93"/>
      <c r="D103" s="99">
        <f t="shared" si="2"/>
        <v>36678</v>
      </c>
      <c r="E103" s="105">
        <v>139.19585532594186</v>
      </c>
      <c r="F103" s="97">
        <f t="shared" si="3"/>
        <v>106.4</v>
      </c>
      <c r="H103" s="102"/>
      <c r="K103" s="102"/>
      <c r="L103" s="64">
        <v>36373</v>
      </c>
      <c r="M103" s="65">
        <v>104.5</v>
      </c>
    </row>
    <row r="104" spans="1:13" s="101" customFormat="1" x14ac:dyDescent="0.25">
      <c r="A104" s="93"/>
      <c r="B104" s="93"/>
      <c r="C104" s="93"/>
      <c r="D104" s="99">
        <f t="shared" si="2"/>
        <v>36708</v>
      </c>
      <c r="E104" s="105">
        <v>142.97987069636969</v>
      </c>
      <c r="F104" s="97">
        <f t="shared" si="3"/>
        <v>108.3</v>
      </c>
      <c r="H104" s="102"/>
      <c r="K104" s="102"/>
      <c r="L104" s="64">
        <v>36404</v>
      </c>
      <c r="M104" s="65">
        <v>107.2</v>
      </c>
    </row>
    <row r="105" spans="1:13" s="101" customFormat="1" x14ac:dyDescent="0.25">
      <c r="A105" s="93"/>
      <c r="B105" s="93"/>
      <c r="C105" s="93"/>
      <c r="D105" s="99">
        <f t="shared" si="2"/>
        <v>36739</v>
      </c>
      <c r="E105" s="105">
        <v>140.84628872378229</v>
      </c>
      <c r="F105" s="97">
        <f t="shared" si="3"/>
        <v>107.3</v>
      </c>
      <c r="H105" s="102"/>
      <c r="K105" s="102"/>
      <c r="L105" s="64">
        <v>36434</v>
      </c>
      <c r="M105" s="65">
        <v>103.2</v>
      </c>
    </row>
    <row r="106" spans="1:13" s="101" customFormat="1" x14ac:dyDescent="0.25">
      <c r="A106" s="93"/>
      <c r="B106" s="93"/>
      <c r="C106" s="93"/>
      <c r="D106" s="99">
        <f t="shared" si="2"/>
        <v>36770</v>
      </c>
      <c r="E106" s="105">
        <v>142.52049475555759</v>
      </c>
      <c r="F106" s="97">
        <f t="shared" si="3"/>
        <v>106.8</v>
      </c>
      <c r="H106" s="102"/>
      <c r="K106" s="102"/>
      <c r="L106" s="64">
        <v>36465</v>
      </c>
      <c r="M106" s="65">
        <v>107.2</v>
      </c>
    </row>
    <row r="107" spans="1:13" s="101" customFormat="1" x14ac:dyDescent="0.25">
      <c r="A107" s="93"/>
      <c r="B107" s="93"/>
      <c r="C107" s="93"/>
      <c r="D107" s="99">
        <f t="shared" si="2"/>
        <v>36800</v>
      </c>
      <c r="E107" s="105">
        <v>135.77141606321669</v>
      </c>
      <c r="F107" s="97">
        <f t="shared" si="3"/>
        <v>105.8</v>
      </c>
      <c r="H107" s="102"/>
      <c r="K107" s="102"/>
      <c r="L107" s="64">
        <v>36495</v>
      </c>
      <c r="M107" s="65">
        <v>105.4</v>
      </c>
    </row>
    <row r="108" spans="1:13" s="101" customFormat="1" x14ac:dyDescent="0.25">
      <c r="A108" s="93"/>
      <c r="B108" s="93"/>
      <c r="C108" s="93"/>
      <c r="D108" s="99">
        <f t="shared" si="2"/>
        <v>36831</v>
      </c>
      <c r="E108" s="105">
        <v>132.59995636931231</v>
      </c>
      <c r="F108" s="97">
        <f t="shared" si="3"/>
        <v>107.6</v>
      </c>
      <c r="H108" s="102"/>
      <c r="K108" s="102"/>
      <c r="L108" s="64">
        <v>36526</v>
      </c>
      <c r="M108" s="65">
        <v>112</v>
      </c>
    </row>
    <row r="109" spans="1:13" s="101" customFormat="1" x14ac:dyDescent="0.25">
      <c r="A109" s="93"/>
      <c r="B109" s="93"/>
      <c r="C109" s="93"/>
      <c r="D109" s="99">
        <f t="shared" si="2"/>
        <v>36861</v>
      </c>
      <c r="E109" s="105">
        <v>128.55277753278193</v>
      </c>
      <c r="F109" s="97">
        <f t="shared" si="3"/>
        <v>98.4</v>
      </c>
      <c r="H109" s="102"/>
      <c r="K109" s="102"/>
      <c r="L109" s="64">
        <v>36557</v>
      </c>
      <c r="M109" s="65">
        <v>111.3</v>
      </c>
    </row>
    <row r="110" spans="1:13" s="101" customFormat="1" x14ac:dyDescent="0.25">
      <c r="A110" s="93"/>
      <c r="B110" s="93"/>
      <c r="C110" s="93"/>
      <c r="D110" s="99">
        <f t="shared" si="2"/>
        <v>36892</v>
      </c>
      <c r="E110" s="105">
        <v>115.73136660174433</v>
      </c>
      <c r="F110" s="97">
        <f t="shared" si="3"/>
        <v>94.7</v>
      </c>
      <c r="H110" s="102"/>
      <c r="K110" s="102"/>
      <c r="L110" s="64">
        <v>36586</v>
      </c>
      <c r="M110" s="65">
        <v>107.1</v>
      </c>
    </row>
    <row r="111" spans="1:13" s="101" customFormat="1" x14ac:dyDescent="0.25">
      <c r="A111" s="93"/>
      <c r="B111" s="93"/>
      <c r="C111" s="93"/>
      <c r="D111" s="99">
        <f t="shared" si="2"/>
        <v>36923</v>
      </c>
      <c r="E111" s="105">
        <v>109.24546972830333</v>
      </c>
      <c r="F111" s="97">
        <f t="shared" si="3"/>
        <v>90.6</v>
      </c>
      <c r="H111" s="102"/>
      <c r="K111" s="102"/>
      <c r="L111" s="64">
        <v>36617</v>
      </c>
      <c r="M111" s="65">
        <v>109.2</v>
      </c>
    </row>
    <row r="112" spans="1:13" s="101" customFormat="1" x14ac:dyDescent="0.25">
      <c r="A112" s="93"/>
      <c r="B112" s="93"/>
      <c r="C112" s="93"/>
      <c r="D112" s="99">
        <f t="shared" si="2"/>
        <v>36951</v>
      </c>
      <c r="E112" s="105">
        <v>116.86716103706189</v>
      </c>
      <c r="F112" s="97">
        <f t="shared" si="3"/>
        <v>91.5</v>
      </c>
      <c r="H112" s="102"/>
      <c r="K112" s="102"/>
      <c r="L112" s="64">
        <v>36647</v>
      </c>
      <c r="M112" s="65">
        <v>110.7</v>
      </c>
    </row>
    <row r="113" spans="1:13" s="101" customFormat="1" x14ac:dyDescent="0.25">
      <c r="A113" s="93"/>
      <c r="B113" s="93"/>
      <c r="C113" s="93"/>
      <c r="D113" s="99">
        <f t="shared" si="2"/>
        <v>36982</v>
      </c>
      <c r="E113" s="105">
        <v>109.85949484383613</v>
      </c>
      <c r="F113" s="97">
        <f t="shared" si="3"/>
        <v>88.4</v>
      </c>
      <c r="H113" s="102"/>
      <c r="K113" s="102"/>
      <c r="L113" s="64">
        <v>36678</v>
      </c>
      <c r="M113" s="65">
        <v>106.4</v>
      </c>
    </row>
    <row r="114" spans="1:13" s="101" customFormat="1" x14ac:dyDescent="0.25">
      <c r="A114" s="93"/>
      <c r="B114" s="93"/>
      <c r="C114" s="93"/>
      <c r="D114" s="99">
        <f t="shared" si="2"/>
        <v>37012</v>
      </c>
      <c r="E114" s="105">
        <v>116.10450000593951</v>
      </c>
      <c r="F114" s="97">
        <f t="shared" si="3"/>
        <v>92</v>
      </c>
      <c r="H114" s="102"/>
      <c r="K114" s="102"/>
      <c r="L114" s="64">
        <v>36708</v>
      </c>
      <c r="M114" s="65">
        <v>108.3</v>
      </c>
    </row>
    <row r="115" spans="1:13" s="101" customFormat="1" x14ac:dyDescent="0.25">
      <c r="A115" s="93"/>
      <c r="B115" s="93"/>
      <c r="C115" s="93"/>
      <c r="D115" s="99">
        <f t="shared" si="2"/>
        <v>37043</v>
      </c>
      <c r="E115" s="105">
        <v>118.8606641953412</v>
      </c>
      <c r="F115" s="97">
        <f t="shared" si="3"/>
        <v>92.6</v>
      </c>
      <c r="H115" s="102"/>
      <c r="K115" s="102"/>
      <c r="L115" s="64">
        <v>36739</v>
      </c>
      <c r="M115" s="65">
        <v>107.3</v>
      </c>
    </row>
    <row r="116" spans="1:13" s="101" customFormat="1" x14ac:dyDescent="0.25">
      <c r="A116" s="93"/>
      <c r="B116" s="93"/>
      <c r="C116" s="93"/>
      <c r="D116" s="99">
        <f t="shared" si="2"/>
        <v>37073</v>
      </c>
      <c r="E116" s="105">
        <v>116.29537284763528</v>
      </c>
      <c r="F116" s="97">
        <f t="shared" si="3"/>
        <v>92.4</v>
      </c>
      <c r="H116" s="102"/>
      <c r="K116" s="102"/>
      <c r="L116" s="64">
        <v>36770</v>
      </c>
      <c r="M116" s="65">
        <v>106.8</v>
      </c>
    </row>
    <row r="117" spans="1:13" s="101" customFormat="1" x14ac:dyDescent="0.25">
      <c r="A117" s="93"/>
      <c r="B117" s="93"/>
      <c r="C117" s="93"/>
      <c r="D117" s="99">
        <f t="shared" si="2"/>
        <v>37104</v>
      </c>
      <c r="E117" s="105">
        <v>114.03293680477557</v>
      </c>
      <c r="F117" s="97">
        <f t="shared" si="3"/>
        <v>91.5</v>
      </c>
      <c r="H117" s="102"/>
      <c r="K117" s="102"/>
      <c r="L117" s="64">
        <v>36800</v>
      </c>
      <c r="M117" s="65">
        <v>105.8</v>
      </c>
    </row>
    <row r="118" spans="1:13" s="101" customFormat="1" x14ac:dyDescent="0.25">
      <c r="A118" s="93"/>
      <c r="B118" s="93"/>
      <c r="C118" s="93"/>
      <c r="D118" s="99">
        <f t="shared" si="2"/>
        <v>37135</v>
      </c>
      <c r="E118" s="105">
        <v>96.998400385868294</v>
      </c>
      <c r="F118" s="97">
        <f t="shared" si="3"/>
        <v>81.8</v>
      </c>
      <c r="H118" s="102"/>
      <c r="K118" s="102"/>
      <c r="L118" s="64">
        <v>36831</v>
      </c>
      <c r="M118" s="65">
        <v>107.6</v>
      </c>
    </row>
    <row r="119" spans="1:13" s="101" customFormat="1" x14ac:dyDescent="0.25">
      <c r="A119" s="93"/>
      <c r="B119" s="93"/>
      <c r="C119" s="93"/>
      <c r="D119" s="99">
        <f t="shared" si="2"/>
        <v>37165</v>
      </c>
      <c r="E119" s="105">
        <v>85.270498490105837</v>
      </c>
      <c r="F119" s="97">
        <f t="shared" si="3"/>
        <v>82.7</v>
      </c>
      <c r="H119" s="102"/>
      <c r="K119" s="102"/>
      <c r="L119" s="64">
        <v>36861</v>
      </c>
      <c r="M119" s="65">
        <v>98.4</v>
      </c>
    </row>
    <row r="120" spans="1:13" s="101" customFormat="1" x14ac:dyDescent="0.25">
      <c r="A120" s="93"/>
      <c r="B120" s="93"/>
      <c r="C120" s="93"/>
      <c r="D120" s="99">
        <f t="shared" si="2"/>
        <v>37196</v>
      </c>
      <c r="E120" s="105">
        <v>84.886722713914864</v>
      </c>
      <c r="F120" s="97">
        <f t="shared" si="3"/>
        <v>83.9</v>
      </c>
      <c r="H120" s="102"/>
      <c r="K120" s="102"/>
      <c r="L120" s="64">
        <v>36892</v>
      </c>
      <c r="M120" s="65">
        <v>94.7</v>
      </c>
    </row>
    <row r="121" spans="1:13" s="101" customFormat="1" x14ac:dyDescent="0.25">
      <c r="A121" s="93"/>
      <c r="B121" s="93"/>
      <c r="C121" s="93"/>
      <c r="D121" s="99">
        <f t="shared" si="2"/>
        <v>37226</v>
      </c>
      <c r="E121" s="105">
        <v>94.565256889026188</v>
      </c>
      <c r="F121" s="97">
        <f t="shared" si="3"/>
        <v>88.8</v>
      </c>
      <c r="H121" s="102"/>
      <c r="K121" s="102"/>
      <c r="L121" s="64">
        <v>36923</v>
      </c>
      <c r="M121" s="65">
        <v>90.6</v>
      </c>
    </row>
    <row r="122" spans="1:13" s="101" customFormat="1" x14ac:dyDescent="0.25">
      <c r="A122" s="93"/>
      <c r="B122" s="93"/>
      <c r="C122" s="93"/>
      <c r="D122" s="99">
        <f t="shared" si="2"/>
        <v>37257</v>
      </c>
      <c r="E122" s="105">
        <v>97.811386283220102</v>
      </c>
      <c r="F122" s="97">
        <f t="shared" si="3"/>
        <v>93</v>
      </c>
      <c r="H122" s="102"/>
      <c r="K122" s="102"/>
      <c r="L122" s="64">
        <v>36951</v>
      </c>
      <c r="M122" s="65">
        <v>91.5</v>
      </c>
    </row>
    <row r="123" spans="1:13" s="101" customFormat="1" x14ac:dyDescent="0.25">
      <c r="A123" s="93"/>
      <c r="B123" s="93"/>
      <c r="C123" s="93"/>
      <c r="D123" s="99">
        <f t="shared" si="2"/>
        <v>37288</v>
      </c>
      <c r="E123" s="105">
        <v>94.980918636269706</v>
      </c>
      <c r="F123" s="97">
        <f t="shared" si="3"/>
        <v>90.7</v>
      </c>
      <c r="H123" s="102"/>
      <c r="K123" s="102"/>
      <c r="L123" s="64">
        <v>36982</v>
      </c>
      <c r="M123" s="65">
        <v>88.4</v>
      </c>
    </row>
    <row r="124" spans="1:13" s="101" customFormat="1" x14ac:dyDescent="0.25">
      <c r="A124" s="93"/>
      <c r="B124" s="93"/>
      <c r="C124" s="93"/>
      <c r="D124" s="99">
        <f t="shared" si="2"/>
        <v>37316</v>
      </c>
      <c r="E124" s="105">
        <v>110.70205747979762</v>
      </c>
      <c r="F124" s="97">
        <f t="shared" si="3"/>
        <v>95.7</v>
      </c>
      <c r="H124" s="102"/>
      <c r="K124" s="102"/>
      <c r="L124" s="64">
        <v>37012</v>
      </c>
      <c r="M124" s="65">
        <v>92</v>
      </c>
    </row>
    <row r="125" spans="1:13" s="101" customFormat="1" x14ac:dyDescent="0.25">
      <c r="A125" s="93"/>
      <c r="B125" s="93"/>
      <c r="C125" s="93"/>
      <c r="D125" s="99">
        <f t="shared" si="2"/>
        <v>37347</v>
      </c>
      <c r="E125" s="105">
        <v>108.49701505647772</v>
      </c>
      <c r="F125" s="97">
        <f t="shared" si="3"/>
        <v>93</v>
      </c>
      <c r="H125" s="102"/>
      <c r="K125" s="102"/>
      <c r="L125" s="64">
        <v>37043</v>
      </c>
      <c r="M125" s="65">
        <v>92.6</v>
      </c>
    </row>
    <row r="126" spans="1:13" s="101" customFormat="1" x14ac:dyDescent="0.25">
      <c r="A126" s="93"/>
      <c r="B126" s="93"/>
      <c r="C126" s="93"/>
      <c r="D126" s="99">
        <f t="shared" si="2"/>
        <v>37377</v>
      </c>
      <c r="E126" s="105">
        <v>110.29420312717397</v>
      </c>
      <c r="F126" s="97">
        <f t="shared" si="3"/>
        <v>96.9</v>
      </c>
      <c r="H126" s="102"/>
      <c r="K126" s="102"/>
      <c r="L126" s="64">
        <v>37073</v>
      </c>
      <c r="M126" s="65">
        <v>92.4</v>
      </c>
    </row>
    <row r="127" spans="1:13" s="101" customFormat="1" x14ac:dyDescent="0.25">
      <c r="A127" s="93"/>
      <c r="B127" s="93"/>
      <c r="C127" s="93"/>
      <c r="D127" s="99">
        <f t="shared" si="2"/>
        <v>37408</v>
      </c>
      <c r="E127" s="105">
        <v>106.26615047523846</v>
      </c>
      <c r="F127" s="97">
        <f t="shared" si="3"/>
        <v>92.4</v>
      </c>
      <c r="H127" s="102"/>
      <c r="K127" s="102"/>
      <c r="L127" s="64">
        <v>37104</v>
      </c>
      <c r="M127" s="65">
        <v>91.5</v>
      </c>
    </row>
    <row r="128" spans="1:13" s="101" customFormat="1" x14ac:dyDescent="0.25">
      <c r="A128" s="93"/>
      <c r="B128" s="93"/>
      <c r="C128" s="93"/>
      <c r="D128" s="99">
        <f t="shared" si="2"/>
        <v>37438</v>
      </c>
      <c r="E128" s="105">
        <v>97.421215720278042</v>
      </c>
      <c r="F128" s="97">
        <f t="shared" si="3"/>
        <v>88.1</v>
      </c>
      <c r="H128" s="102"/>
      <c r="K128" s="102"/>
      <c r="L128" s="64">
        <v>37135</v>
      </c>
      <c r="M128" s="65">
        <v>81.8</v>
      </c>
    </row>
    <row r="129" spans="1:13" s="101" customFormat="1" x14ac:dyDescent="0.25">
      <c r="A129" s="93"/>
      <c r="B129" s="93"/>
      <c r="C129" s="93"/>
      <c r="D129" s="99">
        <f t="shared" si="2"/>
        <v>37469</v>
      </c>
      <c r="E129" s="105">
        <v>94.537119654728897</v>
      </c>
      <c r="F129" s="97">
        <f t="shared" si="3"/>
        <v>87.6</v>
      </c>
      <c r="H129" s="102"/>
      <c r="K129" s="102"/>
      <c r="L129" s="64">
        <v>37165</v>
      </c>
      <c r="M129" s="65">
        <v>82.7</v>
      </c>
    </row>
    <row r="130" spans="1:13" s="101" customFormat="1" x14ac:dyDescent="0.25">
      <c r="A130" s="93"/>
      <c r="B130" s="93"/>
      <c r="C130" s="93"/>
      <c r="D130" s="99">
        <f t="shared" ref="D130:D193" si="4">L140</f>
        <v>37500</v>
      </c>
      <c r="E130" s="105">
        <v>93.725117406966248</v>
      </c>
      <c r="F130" s="97">
        <f t="shared" si="3"/>
        <v>86.1</v>
      </c>
      <c r="H130" s="102"/>
      <c r="K130" s="102"/>
      <c r="L130" s="64">
        <v>37196</v>
      </c>
      <c r="M130" s="65">
        <v>83.9</v>
      </c>
    </row>
    <row r="131" spans="1:13" s="101" customFormat="1" x14ac:dyDescent="0.25">
      <c r="A131" s="93"/>
      <c r="B131" s="93"/>
      <c r="C131" s="93"/>
      <c r="D131" s="99">
        <f t="shared" si="4"/>
        <v>37530</v>
      </c>
      <c r="E131" s="105">
        <v>79.561667412317902</v>
      </c>
      <c r="F131" s="97">
        <f t="shared" ref="F131:F194" si="5">M141</f>
        <v>80.599999999999994</v>
      </c>
      <c r="H131" s="102"/>
      <c r="K131" s="102"/>
      <c r="L131" s="64">
        <v>37226</v>
      </c>
      <c r="M131" s="65">
        <v>88.8</v>
      </c>
    </row>
    <row r="132" spans="1:13" s="101" customFormat="1" x14ac:dyDescent="0.25">
      <c r="A132" s="93"/>
      <c r="B132" s="93"/>
      <c r="C132" s="93"/>
      <c r="D132" s="99">
        <f t="shared" si="4"/>
        <v>37561</v>
      </c>
      <c r="E132" s="105">
        <v>84.898022332262983</v>
      </c>
      <c r="F132" s="97">
        <f t="shared" si="5"/>
        <v>84.2</v>
      </c>
      <c r="H132" s="102"/>
      <c r="K132" s="102"/>
      <c r="L132" s="64">
        <v>37257</v>
      </c>
      <c r="M132" s="65">
        <v>93</v>
      </c>
    </row>
    <row r="133" spans="1:13" s="101" customFormat="1" x14ac:dyDescent="0.25">
      <c r="A133" s="93"/>
      <c r="B133" s="93"/>
      <c r="C133" s="93"/>
      <c r="D133" s="99">
        <f t="shared" si="4"/>
        <v>37591</v>
      </c>
      <c r="E133" s="105">
        <v>80.745652953274359</v>
      </c>
      <c r="F133" s="97">
        <f t="shared" si="5"/>
        <v>86.7</v>
      </c>
      <c r="H133" s="102"/>
      <c r="K133" s="102"/>
      <c r="L133" s="64">
        <v>37288</v>
      </c>
      <c r="M133" s="65">
        <v>90.7</v>
      </c>
    </row>
    <row r="134" spans="1:13" s="101" customFormat="1" x14ac:dyDescent="0.25">
      <c r="A134" s="93"/>
      <c r="B134" s="93"/>
      <c r="C134" s="93"/>
      <c r="D134" s="99">
        <f t="shared" si="4"/>
        <v>37622</v>
      </c>
      <c r="E134" s="109">
        <v>78.750588406373296</v>
      </c>
      <c r="F134" s="97">
        <f t="shared" si="5"/>
        <v>82.4</v>
      </c>
      <c r="H134" s="102"/>
      <c r="K134" s="102"/>
      <c r="L134" s="64">
        <v>37316</v>
      </c>
      <c r="M134" s="65">
        <v>95.7</v>
      </c>
    </row>
    <row r="135" spans="1:13" s="101" customFormat="1" x14ac:dyDescent="0.25">
      <c r="A135" s="93"/>
      <c r="B135" s="93"/>
      <c r="C135" s="93"/>
      <c r="D135" s="99">
        <f t="shared" si="4"/>
        <v>37653</v>
      </c>
      <c r="E135" s="109">
        <v>64.804231451414282</v>
      </c>
      <c r="F135" s="97">
        <f t="shared" si="5"/>
        <v>79.900000000000006</v>
      </c>
      <c r="H135" s="102"/>
      <c r="K135" s="102"/>
      <c r="L135" s="64">
        <v>37347</v>
      </c>
      <c r="M135" s="65">
        <v>93</v>
      </c>
    </row>
    <row r="136" spans="1:13" s="101" customFormat="1" x14ac:dyDescent="0.25">
      <c r="A136" s="93"/>
      <c r="B136" s="93"/>
      <c r="C136" s="93"/>
      <c r="D136" s="99">
        <f t="shared" si="4"/>
        <v>37681</v>
      </c>
      <c r="E136" s="109">
        <v>61.420304923426173</v>
      </c>
      <c r="F136" s="97">
        <f t="shared" si="5"/>
        <v>77.599999999999994</v>
      </c>
      <c r="H136" s="102"/>
      <c r="K136" s="102"/>
      <c r="L136" s="64">
        <v>37377</v>
      </c>
      <c r="M136" s="65">
        <v>96.9</v>
      </c>
    </row>
    <row r="137" spans="1:13" s="101" customFormat="1" x14ac:dyDescent="0.25">
      <c r="A137" s="93"/>
      <c r="B137" s="93"/>
      <c r="C137" s="93"/>
      <c r="D137" s="99">
        <f t="shared" si="4"/>
        <v>37712</v>
      </c>
      <c r="E137" s="109">
        <v>80.953216703724095</v>
      </c>
      <c r="F137" s="97">
        <f t="shared" si="5"/>
        <v>86</v>
      </c>
      <c r="H137" s="102"/>
      <c r="K137" s="102"/>
      <c r="L137" s="64">
        <v>37408</v>
      </c>
      <c r="M137" s="65">
        <v>92.4</v>
      </c>
    </row>
    <row r="138" spans="1:13" s="101" customFormat="1" x14ac:dyDescent="0.25">
      <c r="A138" s="93"/>
      <c r="B138" s="93"/>
      <c r="C138" s="93"/>
      <c r="D138" s="99">
        <f t="shared" si="4"/>
        <v>37742</v>
      </c>
      <c r="E138" s="109">
        <v>83.638025341994734</v>
      </c>
      <c r="F138" s="97">
        <f t="shared" si="5"/>
        <v>92.1</v>
      </c>
      <c r="H138" s="102"/>
      <c r="K138" s="102"/>
      <c r="L138" s="64">
        <v>37438</v>
      </c>
      <c r="M138" s="65">
        <v>88.1</v>
      </c>
    </row>
    <row r="139" spans="1:13" s="101" customFormat="1" x14ac:dyDescent="0.25">
      <c r="A139" s="93"/>
      <c r="B139" s="93"/>
      <c r="C139" s="93"/>
      <c r="D139" s="99">
        <f t="shared" si="4"/>
        <v>37773</v>
      </c>
      <c r="E139" s="109">
        <v>83.519176234309654</v>
      </c>
      <c r="F139" s="97">
        <f t="shared" si="5"/>
        <v>89.7</v>
      </c>
      <c r="H139" s="102"/>
      <c r="K139" s="102"/>
      <c r="L139" s="64">
        <v>37469</v>
      </c>
      <c r="M139" s="65">
        <v>87.6</v>
      </c>
    </row>
    <row r="140" spans="1:13" s="101" customFormat="1" x14ac:dyDescent="0.25">
      <c r="A140" s="93"/>
      <c r="B140" s="93"/>
      <c r="C140" s="93"/>
      <c r="D140" s="99">
        <f t="shared" si="4"/>
        <v>37803</v>
      </c>
      <c r="E140" s="109">
        <v>76.992358555287154</v>
      </c>
      <c r="F140" s="97">
        <f t="shared" si="5"/>
        <v>90.9</v>
      </c>
      <c r="H140" s="102"/>
      <c r="K140" s="102"/>
      <c r="L140" s="64">
        <v>37500</v>
      </c>
      <c r="M140" s="65">
        <v>86.1</v>
      </c>
    </row>
    <row r="141" spans="1:13" s="101" customFormat="1" x14ac:dyDescent="0.25">
      <c r="A141" s="93"/>
      <c r="B141" s="93"/>
      <c r="C141" s="93"/>
      <c r="D141" s="99">
        <f t="shared" si="4"/>
        <v>37834</v>
      </c>
      <c r="E141" s="109">
        <v>81.718592389227496</v>
      </c>
      <c r="F141" s="97">
        <f t="shared" si="5"/>
        <v>89.3</v>
      </c>
      <c r="H141" s="102"/>
      <c r="K141" s="102"/>
      <c r="L141" s="64">
        <v>37530</v>
      </c>
      <c r="M141" s="65">
        <v>80.599999999999994</v>
      </c>
    </row>
    <row r="142" spans="1:13" s="101" customFormat="1" x14ac:dyDescent="0.25">
      <c r="A142" s="93"/>
      <c r="B142" s="93"/>
      <c r="C142" s="93"/>
      <c r="D142" s="99">
        <f t="shared" si="4"/>
        <v>37865</v>
      </c>
      <c r="E142" s="109">
        <v>76.969937717445887</v>
      </c>
      <c r="F142" s="97">
        <f t="shared" si="5"/>
        <v>87.7</v>
      </c>
      <c r="H142" s="102"/>
      <c r="K142" s="102"/>
      <c r="L142" s="64">
        <v>37561</v>
      </c>
      <c r="M142" s="65">
        <v>84.2</v>
      </c>
    </row>
    <row r="143" spans="1:13" s="101" customFormat="1" x14ac:dyDescent="0.25">
      <c r="A143" s="93"/>
      <c r="B143" s="93"/>
      <c r="C143" s="93"/>
      <c r="D143" s="99">
        <f t="shared" si="4"/>
        <v>37895</v>
      </c>
      <c r="E143" s="109">
        <v>81.725071205437501</v>
      </c>
      <c r="F143" s="97">
        <f t="shared" si="5"/>
        <v>89.6</v>
      </c>
      <c r="H143" s="102"/>
      <c r="K143" s="102"/>
      <c r="L143" s="64">
        <v>37591</v>
      </c>
      <c r="M143" s="65">
        <v>86.7</v>
      </c>
    </row>
    <row r="144" spans="1:13" s="101" customFormat="1" x14ac:dyDescent="0.25">
      <c r="A144" s="93"/>
      <c r="B144" s="93"/>
      <c r="C144" s="93"/>
      <c r="D144" s="99">
        <f t="shared" si="4"/>
        <v>37926</v>
      </c>
      <c r="E144" s="109">
        <v>92.450552215290386</v>
      </c>
      <c r="F144" s="97">
        <f t="shared" si="5"/>
        <v>93.7</v>
      </c>
      <c r="H144" s="102"/>
      <c r="K144" s="102"/>
      <c r="L144" s="64">
        <v>37622</v>
      </c>
      <c r="M144" s="65">
        <v>82.4</v>
      </c>
    </row>
    <row r="145" spans="1:13" s="101" customFormat="1" x14ac:dyDescent="0.25">
      <c r="A145" s="93"/>
      <c r="B145" s="93"/>
      <c r="C145" s="93"/>
      <c r="D145" s="99">
        <f t="shared" si="4"/>
        <v>37956</v>
      </c>
      <c r="E145" s="109">
        <v>94.813849308972664</v>
      </c>
      <c r="F145" s="97">
        <f t="shared" si="5"/>
        <v>92.6</v>
      </c>
      <c r="H145" s="102"/>
      <c r="K145" s="102"/>
      <c r="L145" s="64">
        <v>37653</v>
      </c>
      <c r="M145" s="65">
        <v>79.900000000000006</v>
      </c>
    </row>
    <row r="146" spans="1:13" s="101" customFormat="1" x14ac:dyDescent="0.25">
      <c r="A146" s="93"/>
      <c r="B146" s="93"/>
      <c r="C146" s="93"/>
      <c r="D146" s="99">
        <f t="shared" si="4"/>
        <v>37987</v>
      </c>
      <c r="E146" s="109">
        <v>97.665494689841907</v>
      </c>
      <c r="F146" s="97">
        <f t="shared" si="5"/>
        <v>103.8</v>
      </c>
      <c r="H146" s="102"/>
      <c r="K146" s="102"/>
      <c r="L146" s="64">
        <v>37681</v>
      </c>
      <c r="M146" s="65">
        <v>77.599999999999994</v>
      </c>
    </row>
    <row r="147" spans="1:13" s="101" customFormat="1" x14ac:dyDescent="0.25">
      <c r="A147" s="93"/>
      <c r="B147" s="93"/>
      <c r="C147" s="93"/>
      <c r="D147" s="99">
        <f t="shared" si="4"/>
        <v>38018</v>
      </c>
      <c r="E147" s="109">
        <v>88.476523324423056</v>
      </c>
      <c r="F147" s="97">
        <f t="shared" si="5"/>
        <v>94.4</v>
      </c>
      <c r="H147" s="102"/>
      <c r="K147" s="102"/>
      <c r="L147" s="64">
        <v>37712</v>
      </c>
      <c r="M147" s="65">
        <v>86</v>
      </c>
    </row>
    <row r="148" spans="1:13" s="101" customFormat="1" x14ac:dyDescent="0.25">
      <c r="A148" s="93"/>
      <c r="B148" s="93"/>
      <c r="C148" s="93"/>
      <c r="D148" s="99">
        <f t="shared" si="4"/>
        <v>38047</v>
      </c>
      <c r="E148" s="109">
        <v>88.513255576556091</v>
      </c>
      <c r="F148" s="97">
        <f t="shared" si="5"/>
        <v>95.8</v>
      </c>
      <c r="H148" s="102"/>
      <c r="K148" s="102"/>
      <c r="L148" s="64">
        <v>37742</v>
      </c>
      <c r="M148" s="65">
        <v>92.1</v>
      </c>
    </row>
    <row r="149" spans="1:13" s="101" customFormat="1" x14ac:dyDescent="0.25">
      <c r="A149" s="93"/>
      <c r="B149" s="93"/>
      <c r="C149" s="93"/>
      <c r="D149" s="99">
        <f t="shared" si="4"/>
        <v>38078</v>
      </c>
      <c r="E149" s="109">
        <v>93.034396613355284</v>
      </c>
      <c r="F149" s="97">
        <f t="shared" si="5"/>
        <v>94.2</v>
      </c>
      <c r="H149" s="102"/>
      <c r="K149" s="102"/>
      <c r="L149" s="64">
        <v>37773</v>
      </c>
      <c r="M149" s="65">
        <v>89.7</v>
      </c>
    </row>
    <row r="150" spans="1:13" s="101" customFormat="1" x14ac:dyDescent="0.25">
      <c r="A150" s="93"/>
      <c r="B150" s="93"/>
      <c r="C150" s="93"/>
      <c r="D150" s="99">
        <f t="shared" si="4"/>
        <v>38108</v>
      </c>
      <c r="E150" s="109">
        <v>93.050955612467916</v>
      </c>
      <c r="F150" s="97">
        <f t="shared" si="5"/>
        <v>90.2</v>
      </c>
      <c r="H150" s="102"/>
      <c r="K150" s="102"/>
      <c r="L150" s="64">
        <v>37803</v>
      </c>
      <c r="M150" s="65">
        <v>90.9</v>
      </c>
    </row>
    <row r="151" spans="1:13" s="101" customFormat="1" x14ac:dyDescent="0.25">
      <c r="A151" s="93"/>
      <c r="B151" s="93"/>
      <c r="C151" s="93"/>
      <c r="D151" s="99">
        <f t="shared" si="4"/>
        <v>38139</v>
      </c>
      <c r="E151" s="109">
        <v>102.80688384524038</v>
      </c>
      <c r="F151" s="97">
        <f t="shared" si="5"/>
        <v>95.6</v>
      </c>
      <c r="H151" s="102"/>
      <c r="K151" s="102"/>
      <c r="L151" s="64">
        <v>37834</v>
      </c>
      <c r="M151" s="65">
        <v>89.3</v>
      </c>
    </row>
    <row r="152" spans="1:13" s="101" customFormat="1" x14ac:dyDescent="0.25">
      <c r="A152" s="93"/>
      <c r="B152" s="93"/>
      <c r="C152" s="93"/>
      <c r="D152" s="99">
        <f t="shared" si="4"/>
        <v>38169</v>
      </c>
      <c r="E152" s="109">
        <v>105.72871324463827</v>
      </c>
      <c r="F152" s="97">
        <f t="shared" si="5"/>
        <v>96.7</v>
      </c>
      <c r="H152" s="102"/>
      <c r="K152" s="102"/>
      <c r="L152" s="64">
        <v>37865</v>
      </c>
      <c r="M152" s="65">
        <v>87.7</v>
      </c>
    </row>
    <row r="153" spans="1:13" s="101" customFormat="1" x14ac:dyDescent="0.25">
      <c r="A153" s="93"/>
      <c r="B153" s="93"/>
      <c r="C153" s="93"/>
      <c r="D153" s="99">
        <f t="shared" si="4"/>
        <v>38200</v>
      </c>
      <c r="E153" s="109">
        <v>98.690921767465412</v>
      </c>
      <c r="F153" s="97">
        <f t="shared" si="5"/>
        <v>95.9</v>
      </c>
      <c r="H153" s="102"/>
      <c r="K153" s="102"/>
      <c r="L153" s="64">
        <v>37895</v>
      </c>
      <c r="M153" s="65">
        <v>89.6</v>
      </c>
    </row>
    <row r="154" spans="1:13" s="101" customFormat="1" x14ac:dyDescent="0.25">
      <c r="A154" s="93"/>
      <c r="B154" s="93"/>
      <c r="C154" s="93"/>
      <c r="D154" s="99">
        <f t="shared" si="4"/>
        <v>38231</v>
      </c>
      <c r="E154" s="109">
        <v>96.738777291793923</v>
      </c>
      <c r="F154" s="97">
        <f t="shared" si="5"/>
        <v>94.2</v>
      </c>
      <c r="H154" s="102"/>
      <c r="K154" s="102"/>
      <c r="L154" s="64">
        <v>37926</v>
      </c>
      <c r="M154" s="65">
        <v>93.7</v>
      </c>
    </row>
    <row r="155" spans="1:13" s="101" customFormat="1" x14ac:dyDescent="0.25">
      <c r="A155" s="93"/>
      <c r="B155" s="93"/>
      <c r="C155" s="93"/>
      <c r="D155" s="99">
        <f t="shared" si="4"/>
        <v>38261</v>
      </c>
      <c r="E155" s="109">
        <v>92.894860820167054</v>
      </c>
      <c r="F155" s="97">
        <f t="shared" si="5"/>
        <v>91.7</v>
      </c>
      <c r="H155" s="102"/>
      <c r="K155" s="102"/>
      <c r="L155" s="64">
        <v>37956</v>
      </c>
      <c r="M155" s="65">
        <v>92.6</v>
      </c>
    </row>
    <row r="156" spans="1:13" s="101" customFormat="1" x14ac:dyDescent="0.25">
      <c r="A156" s="93"/>
      <c r="B156" s="93"/>
      <c r="C156" s="93"/>
      <c r="D156" s="99">
        <f t="shared" si="4"/>
        <v>38292</v>
      </c>
      <c r="E156" s="109">
        <v>92.597189377781362</v>
      </c>
      <c r="F156" s="97">
        <f t="shared" si="5"/>
        <v>92.8</v>
      </c>
      <c r="H156" s="102"/>
      <c r="K156" s="102"/>
      <c r="L156" s="64">
        <v>37987</v>
      </c>
      <c r="M156" s="65">
        <v>103.8</v>
      </c>
    </row>
    <row r="157" spans="1:13" s="101" customFormat="1" x14ac:dyDescent="0.25">
      <c r="A157" s="93"/>
      <c r="B157" s="93"/>
      <c r="C157" s="93"/>
      <c r="D157" s="99">
        <f t="shared" si="4"/>
        <v>38322</v>
      </c>
      <c r="E157" s="109">
        <v>102.68440255832368</v>
      </c>
      <c r="F157" s="97">
        <f t="shared" si="5"/>
        <v>97.1</v>
      </c>
      <c r="H157" s="102"/>
      <c r="K157" s="102"/>
      <c r="L157" s="64">
        <v>38018</v>
      </c>
      <c r="M157" s="65">
        <v>94.4</v>
      </c>
    </row>
    <row r="158" spans="1:13" s="101" customFormat="1" x14ac:dyDescent="0.25">
      <c r="A158" s="93"/>
      <c r="B158" s="93"/>
      <c r="C158" s="93"/>
      <c r="D158" s="99">
        <f t="shared" si="4"/>
        <v>38353</v>
      </c>
      <c r="E158" s="109">
        <v>105.07843736729869</v>
      </c>
      <c r="F158" s="97">
        <f t="shared" si="5"/>
        <v>95.5</v>
      </c>
      <c r="H158" s="102"/>
      <c r="K158" s="102"/>
      <c r="L158" s="64">
        <v>38047</v>
      </c>
      <c r="M158" s="65">
        <v>95.8</v>
      </c>
    </row>
    <row r="159" spans="1:13" s="101" customFormat="1" x14ac:dyDescent="0.25">
      <c r="A159" s="93"/>
      <c r="B159" s="93"/>
      <c r="C159" s="93"/>
      <c r="D159" s="99">
        <f t="shared" si="4"/>
        <v>38384</v>
      </c>
      <c r="E159" s="109">
        <v>104.38568285227272</v>
      </c>
      <c r="F159" s="97">
        <f t="shared" si="5"/>
        <v>94.1</v>
      </c>
      <c r="H159" s="102"/>
      <c r="K159" s="102"/>
      <c r="L159" s="64">
        <v>38078</v>
      </c>
      <c r="M159" s="65">
        <v>94.2</v>
      </c>
    </row>
    <row r="160" spans="1:13" s="101" customFormat="1" x14ac:dyDescent="0.25">
      <c r="A160" s="93"/>
      <c r="B160" s="93"/>
      <c r="C160" s="93"/>
      <c r="D160" s="99">
        <f t="shared" si="4"/>
        <v>38412</v>
      </c>
      <c r="E160" s="109">
        <v>103.02698304178614</v>
      </c>
      <c r="F160" s="97">
        <f t="shared" si="5"/>
        <v>92.6</v>
      </c>
      <c r="H160" s="102"/>
      <c r="K160" s="102"/>
      <c r="L160" s="64">
        <v>38108</v>
      </c>
      <c r="M160" s="65">
        <v>90.2</v>
      </c>
    </row>
    <row r="161" spans="1:13" s="101" customFormat="1" x14ac:dyDescent="0.25">
      <c r="A161" s="93"/>
      <c r="B161" s="93"/>
      <c r="C161" s="93"/>
      <c r="D161" s="99">
        <f t="shared" si="4"/>
        <v>38443</v>
      </c>
      <c r="E161" s="109">
        <v>97.5386400701029</v>
      </c>
      <c r="F161" s="97">
        <f t="shared" si="5"/>
        <v>87.7</v>
      </c>
      <c r="H161" s="102"/>
      <c r="K161" s="102"/>
      <c r="L161" s="64">
        <v>38139</v>
      </c>
      <c r="M161" s="65">
        <v>95.6</v>
      </c>
    </row>
    <row r="162" spans="1:13" s="101" customFormat="1" x14ac:dyDescent="0.25">
      <c r="A162" s="93"/>
      <c r="B162" s="93"/>
      <c r="C162" s="93"/>
      <c r="D162" s="99">
        <f t="shared" si="4"/>
        <v>38473</v>
      </c>
      <c r="E162" s="109">
        <v>103.12513564930741</v>
      </c>
      <c r="F162" s="97">
        <f t="shared" si="5"/>
        <v>86.9</v>
      </c>
      <c r="H162" s="102"/>
      <c r="K162" s="102"/>
      <c r="L162" s="64">
        <v>38169</v>
      </c>
      <c r="M162" s="65">
        <v>96.7</v>
      </c>
    </row>
    <row r="163" spans="1:13" s="101" customFormat="1" x14ac:dyDescent="0.25">
      <c r="A163" s="93"/>
      <c r="B163" s="93"/>
      <c r="C163" s="93"/>
      <c r="D163" s="99">
        <f t="shared" si="4"/>
        <v>38504</v>
      </c>
      <c r="E163" s="109">
        <v>106.20419776099894</v>
      </c>
      <c r="F163" s="97">
        <f t="shared" si="5"/>
        <v>96</v>
      </c>
      <c r="H163" s="102"/>
      <c r="K163" s="102"/>
      <c r="L163" s="64">
        <v>38200</v>
      </c>
      <c r="M163" s="65">
        <v>95.9</v>
      </c>
    </row>
    <row r="164" spans="1:13" s="101" customFormat="1" x14ac:dyDescent="0.25">
      <c r="A164" s="93"/>
      <c r="B164" s="93"/>
      <c r="C164" s="93"/>
      <c r="D164" s="99">
        <f t="shared" si="4"/>
        <v>38534</v>
      </c>
      <c r="E164" s="109">
        <v>103.63174396564295</v>
      </c>
      <c r="F164" s="97">
        <f t="shared" si="5"/>
        <v>96.5</v>
      </c>
      <c r="H164" s="102"/>
      <c r="K164" s="102"/>
      <c r="L164" s="64">
        <v>38231</v>
      </c>
      <c r="M164" s="65">
        <v>94.2</v>
      </c>
    </row>
    <row r="165" spans="1:13" s="101" customFormat="1" x14ac:dyDescent="0.25">
      <c r="A165" s="93"/>
      <c r="B165" s="93"/>
      <c r="C165" s="93"/>
      <c r="D165" s="99">
        <f t="shared" si="4"/>
        <v>38565</v>
      </c>
      <c r="E165" s="109">
        <v>105.49089691054272</v>
      </c>
      <c r="F165" s="97">
        <f t="shared" si="5"/>
        <v>89.1</v>
      </c>
      <c r="H165" s="102"/>
      <c r="K165" s="102"/>
      <c r="L165" s="64">
        <v>38261</v>
      </c>
      <c r="M165" s="65">
        <v>91.7</v>
      </c>
    </row>
    <row r="166" spans="1:13" s="101" customFormat="1" x14ac:dyDescent="0.25">
      <c r="A166" s="93"/>
      <c r="B166" s="93"/>
      <c r="C166" s="93"/>
      <c r="D166" s="99">
        <f t="shared" si="4"/>
        <v>38596</v>
      </c>
      <c r="E166" s="109">
        <v>87.499870066738964</v>
      </c>
      <c r="F166" s="97">
        <f t="shared" si="5"/>
        <v>76.900000000000006</v>
      </c>
      <c r="H166" s="102"/>
      <c r="K166" s="102"/>
      <c r="L166" s="64">
        <v>38292</v>
      </c>
      <c r="M166" s="65">
        <v>92.8</v>
      </c>
    </row>
    <row r="167" spans="1:13" s="101" customFormat="1" x14ac:dyDescent="0.25">
      <c r="A167" s="93"/>
      <c r="B167" s="93"/>
      <c r="C167" s="93"/>
      <c r="D167" s="99">
        <f t="shared" si="4"/>
        <v>38626</v>
      </c>
      <c r="E167" s="109">
        <v>85.158648928610347</v>
      </c>
      <c r="F167" s="97">
        <f t="shared" si="5"/>
        <v>74.2</v>
      </c>
      <c r="H167" s="102"/>
      <c r="K167" s="102"/>
      <c r="L167" s="64">
        <v>38322</v>
      </c>
      <c r="M167" s="65">
        <v>97.1</v>
      </c>
    </row>
    <row r="168" spans="1:13" s="101" customFormat="1" x14ac:dyDescent="0.25">
      <c r="A168" s="93"/>
      <c r="B168" s="93"/>
      <c r="C168" s="93"/>
      <c r="D168" s="99">
        <f t="shared" si="4"/>
        <v>38657</v>
      </c>
      <c r="E168" s="109">
        <v>98.320030604740282</v>
      </c>
      <c r="F168" s="97">
        <f t="shared" si="5"/>
        <v>81.599999999999994</v>
      </c>
      <c r="H168" s="102"/>
      <c r="K168" s="102"/>
      <c r="L168" s="64">
        <v>38353</v>
      </c>
      <c r="M168" s="65">
        <v>95.5</v>
      </c>
    </row>
    <row r="169" spans="1:13" s="101" customFormat="1" x14ac:dyDescent="0.25">
      <c r="A169" s="93"/>
      <c r="B169" s="93"/>
      <c r="C169" s="93"/>
      <c r="D169" s="99">
        <f t="shared" si="4"/>
        <v>38687</v>
      </c>
      <c r="E169" s="109">
        <v>103.81632265865377</v>
      </c>
      <c r="F169" s="97">
        <f t="shared" si="5"/>
        <v>91.5</v>
      </c>
      <c r="H169" s="102"/>
      <c r="K169" s="102"/>
      <c r="L169" s="64">
        <v>38384</v>
      </c>
      <c r="M169" s="65">
        <v>94.1</v>
      </c>
    </row>
    <row r="170" spans="1:13" s="101" customFormat="1" x14ac:dyDescent="0.25">
      <c r="A170" s="93"/>
      <c r="B170" s="93"/>
      <c r="C170" s="93"/>
      <c r="D170" s="99">
        <f t="shared" si="4"/>
        <v>38718</v>
      </c>
      <c r="E170" s="108">
        <v>106.77764391264876</v>
      </c>
      <c r="F170" s="97">
        <f t="shared" si="5"/>
        <v>91.2</v>
      </c>
      <c r="H170" s="102"/>
      <c r="K170" s="102"/>
      <c r="L170" s="64">
        <v>38412</v>
      </c>
      <c r="M170" s="65">
        <v>92.6</v>
      </c>
    </row>
    <row r="171" spans="1:13" s="101" customFormat="1" x14ac:dyDescent="0.25">
      <c r="A171" s="93"/>
      <c r="B171" s="93"/>
      <c r="C171" s="93"/>
      <c r="D171" s="99">
        <f t="shared" si="4"/>
        <v>38749</v>
      </c>
      <c r="E171" s="108">
        <v>102.66408317915473</v>
      </c>
      <c r="F171" s="97">
        <f t="shared" si="5"/>
        <v>86.7</v>
      </c>
      <c r="H171" s="102"/>
      <c r="K171" s="102"/>
      <c r="L171" s="64">
        <v>38443</v>
      </c>
      <c r="M171" s="65">
        <v>87.7</v>
      </c>
    </row>
    <row r="172" spans="1:13" s="101" customFormat="1" x14ac:dyDescent="0.25">
      <c r="A172" s="93"/>
      <c r="B172" s="93"/>
      <c r="C172" s="93"/>
      <c r="D172" s="99">
        <f t="shared" si="4"/>
        <v>38777</v>
      </c>
      <c r="E172" s="108">
        <v>107.51480174105146</v>
      </c>
      <c r="F172" s="97">
        <f t="shared" si="5"/>
        <v>88.9</v>
      </c>
      <c r="H172" s="102"/>
      <c r="K172" s="102"/>
      <c r="L172" s="64">
        <v>38473</v>
      </c>
      <c r="M172" s="65">
        <v>86.9</v>
      </c>
    </row>
    <row r="173" spans="1:13" s="101" customFormat="1" x14ac:dyDescent="0.25">
      <c r="A173" s="93"/>
      <c r="B173" s="93"/>
      <c r="C173" s="93"/>
      <c r="D173" s="99">
        <f t="shared" si="4"/>
        <v>38808</v>
      </c>
      <c r="E173" s="108">
        <v>109.81467205678737</v>
      </c>
      <c r="F173" s="97">
        <f t="shared" si="5"/>
        <v>87.4</v>
      </c>
      <c r="H173" s="102"/>
      <c r="K173" s="102"/>
      <c r="L173" s="64">
        <v>38504</v>
      </c>
      <c r="M173" s="65">
        <v>96</v>
      </c>
    </row>
    <row r="174" spans="1:13" s="101" customFormat="1" x14ac:dyDescent="0.25">
      <c r="A174" s="93"/>
      <c r="B174" s="93"/>
      <c r="C174" s="93"/>
      <c r="D174" s="99">
        <f t="shared" si="4"/>
        <v>38838</v>
      </c>
      <c r="E174" s="108">
        <v>104.69329288454117</v>
      </c>
      <c r="F174" s="97">
        <f t="shared" si="5"/>
        <v>79.099999999999994</v>
      </c>
      <c r="H174" s="102"/>
      <c r="K174" s="102"/>
      <c r="L174" s="64">
        <v>38534</v>
      </c>
      <c r="M174" s="65">
        <v>96.5</v>
      </c>
    </row>
    <row r="175" spans="1:13" s="101" customFormat="1" x14ac:dyDescent="0.25">
      <c r="A175" s="93"/>
      <c r="B175" s="93"/>
      <c r="C175" s="93"/>
      <c r="D175" s="99">
        <f t="shared" si="4"/>
        <v>38869</v>
      </c>
      <c r="E175" s="108">
        <v>105.3673599784704</v>
      </c>
      <c r="F175" s="97">
        <f t="shared" si="5"/>
        <v>84.9</v>
      </c>
      <c r="H175" s="102"/>
      <c r="K175" s="102"/>
      <c r="L175" s="64">
        <v>38565</v>
      </c>
      <c r="M175" s="65">
        <v>89.1</v>
      </c>
    </row>
    <row r="176" spans="1:13" s="101" customFormat="1" x14ac:dyDescent="0.25">
      <c r="A176" s="93"/>
      <c r="B176" s="93"/>
      <c r="C176" s="93"/>
      <c r="D176" s="99">
        <f t="shared" si="4"/>
        <v>38899</v>
      </c>
      <c r="E176" s="108">
        <v>107.00928292200282</v>
      </c>
      <c r="F176" s="97">
        <f t="shared" si="5"/>
        <v>84.7</v>
      </c>
      <c r="H176" s="102"/>
      <c r="K176" s="102"/>
      <c r="L176" s="64">
        <v>38596</v>
      </c>
      <c r="M176" s="65">
        <v>76.900000000000006</v>
      </c>
    </row>
    <row r="177" spans="1:13" s="101" customFormat="1" x14ac:dyDescent="0.25">
      <c r="A177" s="93"/>
      <c r="B177" s="93"/>
      <c r="C177" s="93"/>
      <c r="D177" s="99">
        <f t="shared" si="4"/>
        <v>38930</v>
      </c>
      <c r="E177" s="108">
        <v>100.19799670147948</v>
      </c>
      <c r="F177" s="97">
        <f t="shared" si="5"/>
        <v>82</v>
      </c>
      <c r="H177" s="102"/>
      <c r="K177" s="102"/>
      <c r="L177" s="64">
        <v>38626</v>
      </c>
      <c r="M177" s="65">
        <v>74.2</v>
      </c>
    </row>
    <row r="178" spans="1:13" s="101" customFormat="1" x14ac:dyDescent="0.25">
      <c r="A178" s="93"/>
      <c r="B178" s="93"/>
      <c r="C178" s="93"/>
      <c r="D178" s="99">
        <f t="shared" si="4"/>
        <v>38961</v>
      </c>
      <c r="E178" s="108">
        <v>105.87711208026239</v>
      </c>
      <c r="F178" s="97">
        <f t="shared" si="5"/>
        <v>85.4</v>
      </c>
      <c r="H178" s="102"/>
      <c r="K178" s="102"/>
      <c r="L178" s="64">
        <v>38657</v>
      </c>
      <c r="M178" s="65">
        <v>81.599999999999994</v>
      </c>
    </row>
    <row r="179" spans="1:13" s="101" customFormat="1" x14ac:dyDescent="0.25">
      <c r="A179" s="93"/>
      <c r="B179" s="93"/>
      <c r="C179" s="93"/>
      <c r="D179" s="99">
        <f t="shared" si="4"/>
        <v>38991</v>
      </c>
      <c r="E179" s="108">
        <v>105.14434257318797</v>
      </c>
      <c r="F179" s="97">
        <f t="shared" si="5"/>
        <v>93.6</v>
      </c>
      <c r="H179" s="102"/>
      <c r="K179" s="102"/>
      <c r="L179" s="64">
        <v>38687</v>
      </c>
      <c r="M179" s="65">
        <v>91.5</v>
      </c>
    </row>
    <row r="180" spans="1:13" s="101" customFormat="1" x14ac:dyDescent="0.25">
      <c r="A180" s="93"/>
      <c r="B180" s="93"/>
      <c r="C180" s="93"/>
      <c r="D180" s="99">
        <f t="shared" si="4"/>
        <v>39022</v>
      </c>
      <c r="E180" s="108">
        <v>105.30389935369917</v>
      </c>
      <c r="F180" s="97">
        <f t="shared" si="5"/>
        <v>92.1</v>
      </c>
      <c r="H180" s="102"/>
      <c r="K180" s="102"/>
      <c r="L180" s="64">
        <v>38718</v>
      </c>
      <c r="M180" s="65">
        <v>91.2</v>
      </c>
    </row>
    <row r="181" spans="1:13" s="101" customFormat="1" x14ac:dyDescent="0.25">
      <c r="A181" s="93"/>
      <c r="B181" s="93"/>
      <c r="C181" s="93"/>
      <c r="D181" s="99">
        <f t="shared" si="4"/>
        <v>39052</v>
      </c>
      <c r="E181" s="108">
        <v>109.99928464081172</v>
      </c>
      <c r="F181" s="97">
        <f t="shared" si="5"/>
        <v>91.7</v>
      </c>
      <c r="H181" s="102"/>
      <c r="K181" s="102"/>
      <c r="L181" s="64">
        <v>38749</v>
      </c>
      <c r="M181" s="65">
        <v>86.7</v>
      </c>
    </row>
    <row r="182" spans="1:13" s="101" customFormat="1" x14ac:dyDescent="0.25">
      <c r="A182" s="93"/>
      <c r="B182" s="93"/>
      <c r="C182" s="93"/>
      <c r="D182" s="99">
        <f t="shared" si="4"/>
        <v>39083</v>
      </c>
      <c r="E182" s="108">
        <v>110.20855763358959</v>
      </c>
      <c r="F182" s="97">
        <f t="shared" si="5"/>
        <v>96.9</v>
      </c>
      <c r="H182" s="102"/>
      <c r="K182" s="102"/>
      <c r="L182" s="64">
        <v>38777</v>
      </c>
      <c r="M182" s="65">
        <v>88.9</v>
      </c>
    </row>
    <row r="183" spans="1:13" s="101" customFormat="1" x14ac:dyDescent="0.25">
      <c r="A183" s="93"/>
      <c r="B183" s="93"/>
      <c r="C183" s="93"/>
      <c r="D183" s="99">
        <f t="shared" si="4"/>
        <v>39114</v>
      </c>
      <c r="E183" s="108">
        <v>111.15021627788437</v>
      </c>
      <c r="F183" s="97">
        <f t="shared" si="5"/>
        <v>91.3</v>
      </c>
      <c r="H183" s="102"/>
      <c r="K183" s="102"/>
      <c r="L183" s="64">
        <v>38808</v>
      </c>
      <c r="M183" s="65">
        <v>87.4</v>
      </c>
    </row>
    <row r="184" spans="1:13" s="101" customFormat="1" x14ac:dyDescent="0.25">
      <c r="A184" s="93"/>
      <c r="B184" s="93"/>
      <c r="C184" s="93"/>
      <c r="D184" s="99">
        <f t="shared" si="4"/>
        <v>39142</v>
      </c>
      <c r="E184" s="108">
        <v>108.15632487369987</v>
      </c>
      <c r="F184" s="97">
        <f t="shared" si="5"/>
        <v>88.4</v>
      </c>
      <c r="H184" s="102"/>
      <c r="K184" s="102"/>
      <c r="L184" s="64">
        <v>38838</v>
      </c>
      <c r="M184" s="65">
        <v>79.099999999999994</v>
      </c>
    </row>
    <row r="185" spans="1:13" s="101" customFormat="1" x14ac:dyDescent="0.25">
      <c r="A185" s="93"/>
      <c r="B185" s="93"/>
      <c r="C185" s="93"/>
      <c r="D185" s="99">
        <f t="shared" si="4"/>
        <v>39173</v>
      </c>
      <c r="E185" s="108">
        <v>106.28377117261792</v>
      </c>
      <c r="F185" s="97">
        <f t="shared" si="5"/>
        <v>87.1</v>
      </c>
      <c r="H185" s="102"/>
      <c r="K185" s="102"/>
      <c r="L185" s="64">
        <v>38869</v>
      </c>
      <c r="M185" s="65">
        <v>84.9</v>
      </c>
    </row>
    <row r="186" spans="1:13" s="101" customFormat="1" x14ac:dyDescent="0.25">
      <c r="A186" s="93"/>
      <c r="B186" s="93"/>
      <c r="C186" s="93"/>
      <c r="D186" s="99">
        <f t="shared" si="4"/>
        <v>39203</v>
      </c>
      <c r="E186" s="108">
        <v>108.51926770357105</v>
      </c>
      <c r="F186" s="97">
        <f t="shared" si="5"/>
        <v>88.3</v>
      </c>
      <c r="H186" s="102"/>
      <c r="K186" s="102"/>
      <c r="L186" s="64">
        <v>38899</v>
      </c>
      <c r="M186" s="65">
        <v>84.7</v>
      </c>
    </row>
    <row r="187" spans="1:13" s="101" customFormat="1" x14ac:dyDescent="0.25">
      <c r="A187" s="93"/>
      <c r="B187" s="93"/>
      <c r="C187" s="93"/>
      <c r="D187" s="99">
        <f t="shared" si="4"/>
        <v>39234</v>
      </c>
      <c r="E187" s="108">
        <v>105.26635471863797</v>
      </c>
      <c r="F187" s="97">
        <f t="shared" si="5"/>
        <v>85.3</v>
      </c>
      <c r="H187" s="102"/>
      <c r="K187" s="102"/>
      <c r="L187" s="64">
        <v>38930</v>
      </c>
      <c r="M187" s="65">
        <v>82</v>
      </c>
    </row>
    <row r="188" spans="1:13" s="101" customFormat="1" x14ac:dyDescent="0.25">
      <c r="A188" s="93"/>
      <c r="B188" s="93"/>
      <c r="C188" s="93"/>
      <c r="D188" s="99">
        <f t="shared" si="4"/>
        <v>39264</v>
      </c>
      <c r="E188" s="108">
        <v>111.94404220799083</v>
      </c>
      <c r="F188" s="97">
        <f t="shared" si="5"/>
        <v>90.4</v>
      </c>
      <c r="H188" s="102"/>
      <c r="K188" s="102"/>
      <c r="L188" s="64">
        <v>38961</v>
      </c>
      <c r="M188" s="65">
        <v>85.4</v>
      </c>
    </row>
    <row r="189" spans="1:13" s="101" customFormat="1" x14ac:dyDescent="0.25">
      <c r="A189" s="93"/>
      <c r="B189" s="93"/>
      <c r="C189" s="93"/>
      <c r="D189" s="99">
        <f t="shared" si="4"/>
        <v>39295</v>
      </c>
      <c r="E189" s="108">
        <v>105.55357425641614</v>
      </c>
      <c r="F189" s="97">
        <f t="shared" si="5"/>
        <v>83.4</v>
      </c>
      <c r="H189" s="102"/>
      <c r="K189" s="102"/>
      <c r="L189" s="64">
        <v>38991</v>
      </c>
      <c r="M189" s="65">
        <v>93.6</v>
      </c>
    </row>
    <row r="190" spans="1:13" s="101" customFormat="1" x14ac:dyDescent="0.25">
      <c r="A190" s="93"/>
      <c r="B190" s="93"/>
      <c r="C190" s="93"/>
      <c r="D190" s="99">
        <f t="shared" si="4"/>
        <v>39326</v>
      </c>
      <c r="E190" s="108">
        <v>99.461260636512549</v>
      </c>
      <c r="F190" s="97">
        <f t="shared" si="5"/>
        <v>83.4</v>
      </c>
      <c r="H190" s="102"/>
      <c r="K190" s="102"/>
      <c r="L190" s="64">
        <v>39022</v>
      </c>
      <c r="M190" s="65">
        <v>92.1</v>
      </c>
    </row>
    <row r="191" spans="1:13" s="101" customFormat="1" x14ac:dyDescent="0.25">
      <c r="A191" s="93"/>
      <c r="B191" s="93"/>
      <c r="C191" s="93"/>
      <c r="D191" s="99">
        <f t="shared" si="4"/>
        <v>39356</v>
      </c>
      <c r="E191" s="108">
        <v>95.239214127261377</v>
      </c>
      <c r="F191" s="97">
        <f t="shared" si="5"/>
        <v>80.900000000000006</v>
      </c>
      <c r="H191" s="102"/>
      <c r="K191" s="102"/>
      <c r="L191" s="64">
        <v>39052</v>
      </c>
      <c r="M191" s="65">
        <v>91.7</v>
      </c>
    </row>
    <row r="192" spans="1:13" s="101" customFormat="1" x14ac:dyDescent="0.25">
      <c r="A192" s="93"/>
      <c r="B192" s="93"/>
      <c r="C192" s="93"/>
      <c r="D192" s="99">
        <f t="shared" si="4"/>
        <v>39387</v>
      </c>
      <c r="E192" s="108">
        <v>87.780273094419414</v>
      </c>
      <c r="F192" s="97">
        <f t="shared" si="5"/>
        <v>76.099999999999994</v>
      </c>
      <c r="H192" s="102"/>
      <c r="K192" s="102"/>
      <c r="L192" s="64">
        <v>39083</v>
      </c>
      <c r="M192" s="65">
        <v>96.9</v>
      </c>
    </row>
    <row r="193" spans="1:13" s="101" customFormat="1" x14ac:dyDescent="0.25">
      <c r="A193" s="93"/>
      <c r="B193" s="93"/>
      <c r="C193" s="93"/>
      <c r="D193" s="99">
        <f t="shared" si="4"/>
        <v>39417</v>
      </c>
      <c r="E193" s="108">
        <v>90.621268526392967</v>
      </c>
      <c r="F193" s="97">
        <f t="shared" si="5"/>
        <v>75.5</v>
      </c>
      <c r="H193" s="102"/>
      <c r="K193" s="102"/>
      <c r="L193" s="64">
        <v>39114</v>
      </c>
      <c r="M193" s="65">
        <v>91.3</v>
      </c>
    </row>
    <row r="194" spans="1:13" s="101" customFormat="1" x14ac:dyDescent="0.25">
      <c r="A194" s="93"/>
      <c r="B194" s="93"/>
      <c r="C194" s="93"/>
      <c r="D194" s="99">
        <f t="shared" ref="D194:D257" si="6">L204</f>
        <v>39448</v>
      </c>
      <c r="E194" s="108">
        <v>87.315138415733401</v>
      </c>
      <c r="F194" s="97">
        <f t="shared" si="5"/>
        <v>78.400000000000006</v>
      </c>
      <c r="H194" s="102"/>
      <c r="K194" s="102"/>
      <c r="L194" s="64">
        <v>39142</v>
      </c>
      <c r="M194" s="65">
        <v>88.4</v>
      </c>
    </row>
    <row r="195" spans="1:13" s="101" customFormat="1" x14ac:dyDescent="0.25">
      <c r="A195" s="93"/>
      <c r="B195" s="93"/>
      <c r="C195" s="93"/>
      <c r="D195" s="99">
        <f t="shared" si="6"/>
        <v>39479</v>
      </c>
      <c r="E195" s="108">
        <v>76.387269899228542</v>
      </c>
      <c r="F195" s="97">
        <f t="shared" ref="F195:F258" si="7">M205</f>
        <v>70.8</v>
      </c>
      <c r="H195" s="102"/>
      <c r="K195" s="102"/>
      <c r="L195" s="64">
        <v>39173</v>
      </c>
      <c r="M195" s="65">
        <v>87.1</v>
      </c>
    </row>
    <row r="196" spans="1:13" s="101" customFormat="1" x14ac:dyDescent="0.25">
      <c r="A196" s="93"/>
      <c r="B196" s="93"/>
      <c r="C196" s="93"/>
      <c r="D196" s="99">
        <f t="shared" si="6"/>
        <v>39508</v>
      </c>
      <c r="E196" s="108">
        <v>65.856113453976775</v>
      </c>
      <c r="F196" s="97">
        <f t="shared" si="7"/>
        <v>69.5</v>
      </c>
      <c r="H196" s="102"/>
      <c r="K196" s="102"/>
      <c r="L196" s="64">
        <v>39203</v>
      </c>
      <c r="M196" s="65">
        <v>88.3</v>
      </c>
    </row>
    <row r="197" spans="1:13" s="101" customFormat="1" x14ac:dyDescent="0.25">
      <c r="A197" s="93"/>
      <c r="B197" s="93"/>
      <c r="C197" s="93"/>
      <c r="D197" s="99">
        <f t="shared" si="6"/>
        <v>39539</v>
      </c>
      <c r="E197" s="108">
        <v>62.760731028559441</v>
      </c>
      <c r="F197" s="97">
        <f t="shared" si="7"/>
        <v>62.6</v>
      </c>
      <c r="H197" s="102"/>
      <c r="K197" s="102"/>
      <c r="L197" s="64">
        <v>39234</v>
      </c>
      <c r="M197" s="65">
        <v>85.3</v>
      </c>
    </row>
    <row r="198" spans="1:13" s="101" customFormat="1" x14ac:dyDescent="0.25">
      <c r="A198" s="93"/>
      <c r="B198" s="93"/>
      <c r="C198" s="93"/>
      <c r="D198" s="99">
        <f t="shared" si="6"/>
        <v>39569</v>
      </c>
      <c r="E198" s="108">
        <v>58.066899620397784</v>
      </c>
      <c r="F198" s="97">
        <f t="shared" si="7"/>
        <v>59.8</v>
      </c>
      <c r="H198" s="102"/>
      <c r="K198" s="102"/>
      <c r="L198" s="64">
        <v>39264</v>
      </c>
      <c r="M198" s="65">
        <v>90.4</v>
      </c>
    </row>
    <row r="199" spans="1:13" s="101" customFormat="1" x14ac:dyDescent="0.25">
      <c r="A199" s="93"/>
      <c r="B199" s="93"/>
      <c r="C199" s="93"/>
      <c r="D199" s="99">
        <f t="shared" si="6"/>
        <v>39600</v>
      </c>
      <c r="E199" s="108">
        <v>50.974683134113093</v>
      </c>
      <c r="F199" s="97">
        <f t="shared" si="7"/>
        <v>56.4</v>
      </c>
      <c r="H199" s="102"/>
      <c r="K199" s="102"/>
      <c r="L199" s="64">
        <v>39295</v>
      </c>
      <c r="M199" s="65">
        <v>83.4</v>
      </c>
    </row>
    <row r="200" spans="1:13" s="101" customFormat="1" x14ac:dyDescent="0.25">
      <c r="A200" s="93"/>
      <c r="B200" s="93"/>
      <c r="C200" s="93"/>
      <c r="D200" s="99">
        <f t="shared" si="6"/>
        <v>39630</v>
      </c>
      <c r="E200" s="108">
        <v>51.943154247291446</v>
      </c>
      <c r="F200" s="97">
        <f t="shared" si="7"/>
        <v>61.2</v>
      </c>
      <c r="H200" s="102"/>
      <c r="K200" s="102"/>
      <c r="L200" s="64">
        <v>39326</v>
      </c>
      <c r="M200" s="65">
        <v>83.4</v>
      </c>
    </row>
    <row r="201" spans="1:13" s="101" customFormat="1" x14ac:dyDescent="0.25">
      <c r="A201" s="93"/>
      <c r="B201" s="93"/>
      <c r="C201" s="93"/>
      <c r="D201" s="99">
        <f t="shared" si="6"/>
        <v>39661</v>
      </c>
      <c r="E201" s="108">
        <v>58.475652915373971</v>
      </c>
      <c r="F201" s="97">
        <f t="shared" si="7"/>
        <v>63</v>
      </c>
      <c r="H201" s="102"/>
      <c r="K201" s="102"/>
      <c r="L201" s="64">
        <v>39356</v>
      </c>
      <c r="M201" s="65">
        <v>80.900000000000006</v>
      </c>
    </row>
    <row r="202" spans="1:13" s="101" customFormat="1" x14ac:dyDescent="0.25">
      <c r="A202" s="93"/>
      <c r="B202" s="93"/>
      <c r="C202" s="93"/>
      <c r="D202" s="99">
        <f t="shared" si="6"/>
        <v>39692</v>
      </c>
      <c r="E202" s="108">
        <v>61.372984247840897</v>
      </c>
      <c r="F202" s="97">
        <f t="shared" si="7"/>
        <v>70.3</v>
      </c>
      <c r="H202" s="102"/>
      <c r="K202" s="102"/>
      <c r="L202" s="64">
        <v>39387</v>
      </c>
      <c r="M202" s="65">
        <v>76.099999999999994</v>
      </c>
    </row>
    <row r="203" spans="1:13" s="101" customFormat="1" x14ac:dyDescent="0.25">
      <c r="A203" s="93"/>
      <c r="B203" s="93"/>
      <c r="C203" s="93"/>
      <c r="D203" s="99">
        <f t="shared" si="6"/>
        <v>39722</v>
      </c>
      <c r="E203" s="108">
        <v>38.828981463645327</v>
      </c>
      <c r="F203" s="97">
        <f t="shared" si="7"/>
        <v>57.6</v>
      </c>
      <c r="H203" s="102"/>
      <c r="K203" s="102"/>
      <c r="L203" s="64">
        <v>39417</v>
      </c>
      <c r="M203" s="65">
        <v>75.5</v>
      </c>
    </row>
    <row r="204" spans="1:13" s="101" customFormat="1" x14ac:dyDescent="0.25">
      <c r="A204" s="93"/>
      <c r="B204" s="93"/>
      <c r="C204" s="93"/>
      <c r="D204" s="99">
        <f t="shared" si="6"/>
        <v>39753</v>
      </c>
      <c r="E204" s="108">
        <v>44.651042535185702</v>
      </c>
      <c r="F204" s="97">
        <f t="shared" si="7"/>
        <v>55.3</v>
      </c>
      <c r="H204" s="102"/>
      <c r="K204" s="102"/>
      <c r="L204" s="64">
        <v>39448</v>
      </c>
      <c r="M204" s="65">
        <v>78.400000000000006</v>
      </c>
    </row>
    <row r="205" spans="1:13" s="101" customFormat="1" x14ac:dyDescent="0.25">
      <c r="A205" s="93"/>
      <c r="B205" s="93"/>
      <c r="C205" s="93"/>
      <c r="D205" s="99">
        <f t="shared" si="6"/>
        <v>39783</v>
      </c>
      <c r="E205" s="108">
        <v>38.622954476393794</v>
      </c>
      <c r="F205" s="97">
        <f t="shared" si="7"/>
        <v>60.1</v>
      </c>
      <c r="H205" s="102"/>
      <c r="K205" s="102"/>
      <c r="L205" s="64">
        <v>39479</v>
      </c>
      <c r="M205" s="65">
        <v>70.8</v>
      </c>
    </row>
    <row r="206" spans="1:13" s="101" customFormat="1" x14ac:dyDescent="0.25">
      <c r="A206" s="93"/>
      <c r="B206" s="93"/>
      <c r="C206" s="93"/>
      <c r="D206" s="99">
        <f t="shared" si="6"/>
        <v>39814</v>
      </c>
      <c r="E206" s="108">
        <v>37.383120530942897</v>
      </c>
      <c r="F206" s="97">
        <f t="shared" si="7"/>
        <v>61.2</v>
      </c>
      <c r="H206" s="102"/>
      <c r="K206" s="102"/>
      <c r="L206" s="64">
        <v>39508</v>
      </c>
      <c r="M206" s="65">
        <v>69.5</v>
      </c>
    </row>
    <row r="207" spans="1:13" s="101" customFormat="1" x14ac:dyDescent="0.25">
      <c r="A207" s="93"/>
      <c r="B207" s="93"/>
      <c r="C207" s="93"/>
      <c r="D207" s="99">
        <f t="shared" si="6"/>
        <v>39845</v>
      </c>
      <c r="E207" s="108">
        <v>25.302651347070434</v>
      </c>
      <c r="F207" s="97">
        <f t="shared" si="7"/>
        <v>56.3</v>
      </c>
      <c r="H207" s="102"/>
      <c r="K207" s="102"/>
      <c r="L207" s="64">
        <v>39539</v>
      </c>
      <c r="M207" s="65">
        <v>62.6</v>
      </c>
    </row>
    <row r="208" spans="1:13" s="101" customFormat="1" x14ac:dyDescent="0.25">
      <c r="A208" s="93"/>
      <c r="B208" s="93"/>
      <c r="C208" s="93"/>
      <c r="D208" s="99">
        <f t="shared" si="6"/>
        <v>39873</v>
      </c>
      <c r="E208" s="108">
        <v>26.901415595946151</v>
      </c>
      <c r="F208" s="97">
        <f t="shared" si="7"/>
        <v>57.3</v>
      </c>
      <c r="H208" s="102"/>
      <c r="K208" s="102"/>
      <c r="L208" s="64">
        <v>39569</v>
      </c>
      <c r="M208" s="65">
        <v>59.8</v>
      </c>
    </row>
    <row r="209" spans="1:13" s="101" customFormat="1" x14ac:dyDescent="0.25">
      <c r="A209" s="93"/>
      <c r="B209" s="93"/>
      <c r="C209" s="93"/>
      <c r="D209" s="99">
        <f t="shared" si="6"/>
        <v>39904</v>
      </c>
      <c r="E209" s="108">
        <v>40.809293862634306</v>
      </c>
      <c r="F209" s="97">
        <f t="shared" si="7"/>
        <v>65.099999999999994</v>
      </c>
      <c r="H209" s="102"/>
      <c r="K209" s="102"/>
      <c r="L209" s="64">
        <v>39600</v>
      </c>
      <c r="M209" s="65">
        <v>56.4</v>
      </c>
    </row>
    <row r="210" spans="1:13" s="101" customFormat="1" x14ac:dyDescent="0.25">
      <c r="A210" s="93"/>
      <c r="B210" s="93"/>
      <c r="C210" s="93"/>
      <c r="D210" s="99">
        <f t="shared" si="6"/>
        <v>39934</v>
      </c>
      <c r="E210" s="108">
        <v>54.805787325685344</v>
      </c>
      <c r="F210" s="97">
        <f t="shared" si="7"/>
        <v>68.7</v>
      </c>
      <c r="H210" s="102"/>
      <c r="K210" s="102"/>
      <c r="L210" s="64">
        <v>39630</v>
      </c>
      <c r="M210" s="65">
        <v>61.2</v>
      </c>
    </row>
    <row r="211" spans="1:13" s="101" customFormat="1" x14ac:dyDescent="0.25">
      <c r="A211" s="93"/>
      <c r="B211" s="93"/>
      <c r="C211" s="93"/>
      <c r="D211" s="99">
        <f t="shared" si="6"/>
        <v>39965</v>
      </c>
      <c r="E211" s="108">
        <v>49.324062325974424</v>
      </c>
      <c r="F211" s="97">
        <f t="shared" si="7"/>
        <v>70.8</v>
      </c>
      <c r="H211" s="102"/>
      <c r="K211" s="102"/>
      <c r="L211" s="64">
        <v>39661</v>
      </c>
      <c r="M211" s="65">
        <v>63</v>
      </c>
    </row>
    <row r="212" spans="1:13" s="101" customFormat="1" x14ac:dyDescent="0.25">
      <c r="A212" s="93"/>
      <c r="B212" s="93"/>
      <c r="C212" s="93"/>
      <c r="D212" s="99">
        <f t="shared" si="6"/>
        <v>39995</v>
      </c>
      <c r="E212" s="108">
        <v>47.371603723989821</v>
      </c>
      <c r="F212" s="97">
        <f t="shared" si="7"/>
        <v>66</v>
      </c>
      <c r="H212" s="102"/>
      <c r="K212" s="102"/>
      <c r="L212" s="64">
        <v>39692</v>
      </c>
      <c r="M212" s="65">
        <v>70.3</v>
      </c>
    </row>
    <row r="213" spans="1:13" s="101" customFormat="1" x14ac:dyDescent="0.25">
      <c r="A213" s="93"/>
      <c r="B213" s="93"/>
      <c r="C213" s="93"/>
      <c r="D213" s="99">
        <f t="shared" si="6"/>
        <v>40026</v>
      </c>
      <c r="E213" s="108">
        <v>54.478846827983446</v>
      </c>
      <c r="F213" s="97">
        <f t="shared" si="7"/>
        <v>65.7</v>
      </c>
      <c r="H213" s="102"/>
      <c r="K213" s="102"/>
      <c r="L213" s="64">
        <v>39722</v>
      </c>
      <c r="M213" s="65">
        <v>57.6</v>
      </c>
    </row>
    <row r="214" spans="1:13" s="101" customFormat="1" x14ac:dyDescent="0.25">
      <c r="A214" s="93"/>
      <c r="B214" s="93"/>
      <c r="C214" s="93"/>
      <c r="D214" s="99">
        <f t="shared" si="6"/>
        <v>40057</v>
      </c>
      <c r="E214" s="108">
        <v>53.425440657897866</v>
      </c>
      <c r="F214" s="97">
        <f t="shared" si="7"/>
        <v>73.5</v>
      </c>
      <c r="H214" s="102"/>
      <c r="K214" s="102"/>
      <c r="L214" s="64">
        <v>39753</v>
      </c>
      <c r="M214" s="65">
        <v>55.3</v>
      </c>
    </row>
    <row r="215" spans="1:13" s="101" customFormat="1" x14ac:dyDescent="0.25">
      <c r="A215" s="93"/>
      <c r="B215" s="93"/>
      <c r="C215" s="93"/>
      <c r="D215" s="99">
        <f t="shared" si="6"/>
        <v>40087</v>
      </c>
      <c r="E215" s="108">
        <v>48.671260305249248</v>
      </c>
      <c r="F215" s="97">
        <f t="shared" si="7"/>
        <v>70.599999999999994</v>
      </c>
      <c r="H215" s="102"/>
      <c r="K215" s="102"/>
      <c r="L215" s="64">
        <v>39783</v>
      </c>
      <c r="M215" s="65">
        <v>60.1</v>
      </c>
    </row>
    <row r="216" spans="1:13" s="101" customFormat="1" x14ac:dyDescent="0.25">
      <c r="A216" s="93"/>
      <c r="B216" s="93"/>
      <c r="C216" s="93"/>
      <c r="D216" s="99">
        <f t="shared" si="6"/>
        <v>40118</v>
      </c>
      <c r="E216" s="108">
        <v>50.640760854789413</v>
      </c>
      <c r="F216" s="97">
        <f t="shared" si="7"/>
        <v>67.400000000000006</v>
      </c>
      <c r="H216" s="102"/>
      <c r="K216" s="102"/>
      <c r="L216" s="64">
        <v>39814</v>
      </c>
      <c r="M216" s="65">
        <v>61.2</v>
      </c>
    </row>
    <row r="217" spans="1:13" s="101" customFormat="1" x14ac:dyDescent="0.25">
      <c r="A217" s="93"/>
      <c r="B217" s="93"/>
      <c r="C217" s="93"/>
      <c r="D217" s="99">
        <f t="shared" si="6"/>
        <v>40148</v>
      </c>
      <c r="E217" s="108">
        <v>53.623233876973885</v>
      </c>
      <c r="F217" s="97">
        <f t="shared" si="7"/>
        <v>72.5</v>
      </c>
      <c r="H217" s="102"/>
      <c r="K217" s="102"/>
      <c r="L217" s="64">
        <v>39845</v>
      </c>
      <c r="M217" s="65">
        <v>56.3</v>
      </c>
    </row>
    <row r="218" spans="1:13" s="101" customFormat="1" x14ac:dyDescent="0.25">
      <c r="A218" s="93"/>
      <c r="B218" s="93"/>
      <c r="C218" s="93"/>
      <c r="D218" s="99">
        <f t="shared" si="6"/>
        <v>40179</v>
      </c>
      <c r="E218" s="108">
        <v>56.453589951496191</v>
      </c>
      <c r="F218" s="97">
        <f t="shared" si="7"/>
        <v>74.400000000000006</v>
      </c>
      <c r="H218" s="102"/>
      <c r="K218" s="102"/>
      <c r="L218" s="64">
        <v>39873</v>
      </c>
      <c r="M218" s="65">
        <v>57.3</v>
      </c>
    </row>
    <row r="219" spans="1:13" s="101" customFormat="1" x14ac:dyDescent="0.25">
      <c r="A219" s="93"/>
      <c r="B219" s="93"/>
      <c r="C219" s="93"/>
      <c r="D219" s="99">
        <f t="shared" si="6"/>
        <v>40210</v>
      </c>
      <c r="E219" s="108">
        <v>46.424946144648338</v>
      </c>
      <c r="F219" s="97">
        <f t="shared" si="7"/>
        <v>73.599999999999994</v>
      </c>
      <c r="H219" s="102"/>
      <c r="K219" s="102"/>
      <c r="L219" s="64">
        <v>39904</v>
      </c>
      <c r="M219" s="65">
        <v>65.099999999999994</v>
      </c>
    </row>
    <row r="220" spans="1:13" s="101" customFormat="1" x14ac:dyDescent="0.25">
      <c r="A220" s="93"/>
      <c r="B220" s="93"/>
      <c r="C220" s="93"/>
      <c r="D220" s="99">
        <f t="shared" si="6"/>
        <v>40238</v>
      </c>
      <c r="E220" s="108">
        <v>52.292801549006001</v>
      </c>
      <c r="F220" s="97">
        <f t="shared" si="7"/>
        <v>73.599999999999994</v>
      </c>
      <c r="H220" s="102"/>
      <c r="K220" s="102"/>
      <c r="L220" s="64">
        <v>39934</v>
      </c>
      <c r="M220" s="65">
        <v>68.7</v>
      </c>
    </row>
    <row r="221" spans="1:13" s="101" customFormat="1" x14ac:dyDescent="0.25">
      <c r="A221" s="93"/>
      <c r="B221" s="93"/>
      <c r="C221" s="93"/>
      <c r="D221" s="99">
        <f t="shared" si="6"/>
        <v>40269</v>
      </c>
      <c r="E221" s="108">
        <v>57.735352170118645</v>
      </c>
      <c r="F221" s="97">
        <f t="shared" si="7"/>
        <v>72.2</v>
      </c>
      <c r="H221" s="102"/>
      <c r="K221" s="102"/>
      <c r="L221" s="64">
        <v>39965</v>
      </c>
      <c r="M221" s="65">
        <v>70.8</v>
      </c>
    </row>
    <row r="222" spans="1:13" s="101" customFormat="1" x14ac:dyDescent="0.25">
      <c r="A222" s="93"/>
      <c r="B222" s="93"/>
      <c r="C222" s="93"/>
      <c r="D222" s="99">
        <f t="shared" si="6"/>
        <v>40299</v>
      </c>
      <c r="E222" s="108">
        <v>62.660322672562643</v>
      </c>
      <c r="F222" s="97">
        <f t="shared" si="7"/>
        <v>73.599999999999994</v>
      </c>
      <c r="H222" s="102"/>
      <c r="K222" s="102"/>
      <c r="L222" s="64">
        <v>39995</v>
      </c>
      <c r="M222" s="65">
        <v>66</v>
      </c>
    </row>
    <row r="223" spans="1:13" s="101" customFormat="1" x14ac:dyDescent="0.25">
      <c r="A223" s="93"/>
      <c r="B223" s="93"/>
      <c r="C223" s="93"/>
      <c r="D223" s="99">
        <f t="shared" si="6"/>
        <v>40330</v>
      </c>
      <c r="E223" s="108">
        <v>54.313665616198797</v>
      </c>
      <c r="F223" s="97">
        <f t="shared" si="7"/>
        <v>76</v>
      </c>
      <c r="H223" s="102"/>
      <c r="K223" s="102"/>
      <c r="L223" s="64">
        <v>40026</v>
      </c>
      <c r="M223" s="65">
        <v>65.7</v>
      </c>
    </row>
    <row r="224" spans="1:13" s="101" customFormat="1" x14ac:dyDescent="0.25">
      <c r="A224" s="93"/>
      <c r="B224" s="93"/>
      <c r="C224" s="93"/>
      <c r="D224" s="99">
        <f t="shared" si="6"/>
        <v>40360</v>
      </c>
      <c r="E224" s="108">
        <v>51.025137189439114</v>
      </c>
      <c r="F224" s="97">
        <f t="shared" si="7"/>
        <v>67.8</v>
      </c>
      <c r="H224" s="102"/>
      <c r="K224" s="102"/>
      <c r="L224" s="64">
        <v>40057</v>
      </c>
      <c r="M224" s="65">
        <v>73.5</v>
      </c>
    </row>
    <row r="225" spans="1:13" s="101" customFormat="1" x14ac:dyDescent="0.25">
      <c r="A225" s="93"/>
      <c r="B225" s="93"/>
      <c r="C225" s="93"/>
      <c r="D225" s="99">
        <f t="shared" si="6"/>
        <v>40391</v>
      </c>
      <c r="E225" s="108">
        <v>53.178217676388954</v>
      </c>
      <c r="F225" s="97">
        <f t="shared" si="7"/>
        <v>68.900000000000006</v>
      </c>
      <c r="H225" s="102"/>
      <c r="K225" s="102"/>
      <c r="L225" s="64">
        <v>40087</v>
      </c>
      <c r="M225" s="65">
        <v>70.599999999999994</v>
      </c>
    </row>
    <row r="226" spans="1:13" s="101" customFormat="1" x14ac:dyDescent="0.25">
      <c r="A226" s="93"/>
      <c r="B226" s="93"/>
      <c r="C226" s="93"/>
      <c r="D226" s="99">
        <f t="shared" si="6"/>
        <v>40422</v>
      </c>
      <c r="E226" s="108">
        <v>48.610343317569445</v>
      </c>
      <c r="F226" s="97">
        <f t="shared" si="7"/>
        <v>68.2</v>
      </c>
      <c r="H226" s="102"/>
      <c r="K226" s="102"/>
      <c r="L226" s="64">
        <v>40118</v>
      </c>
      <c r="M226" s="65">
        <v>67.400000000000006</v>
      </c>
    </row>
    <row r="227" spans="1:13" s="101" customFormat="1" x14ac:dyDescent="0.25">
      <c r="A227" s="93"/>
      <c r="B227" s="93"/>
      <c r="C227" s="93"/>
      <c r="D227" s="99">
        <f t="shared" si="6"/>
        <v>40452</v>
      </c>
      <c r="E227" s="108">
        <v>49.91526522766155</v>
      </c>
      <c r="F227" s="97">
        <f t="shared" si="7"/>
        <v>67.7</v>
      </c>
      <c r="H227" s="102"/>
      <c r="K227" s="102"/>
      <c r="L227" s="64">
        <v>40148</v>
      </c>
      <c r="M227" s="65">
        <v>72.5</v>
      </c>
    </row>
    <row r="228" spans="1:13" s="101" customFormat="1" x14ac:dyDescent="0.25">
      <c r="A228" s="93"/>
      <c r="B228" s="93"/>
      <c r="C228" s="93"/>
      <c r="D228" s="99">
        <f t="shared" si="6"/>
        <v>40483</v>
      </c>
      <c r="E228" s="108">
        <v>57.82396919696621</v>
      </c>
      <c r="F228" s="97">
        <f t="shared" si="7"/>
        <v>71.599999999999994</v>
      </c>
      <c r="H228" s="102"/>
      <c r="K228" s="102"/>
      <c r="L228" s="64">
        <v>40179</v>
      </c>
      <c r="M228" s="65">
        <v>74.400000000000006</v>
      </c>
    </row>
    <row r="229" spans="1:13" s="101" customFormat="1" x14ac:dyDescent="0.25">
      <c r="A229" s="93"/>
      <c r="B229" s="93"/>
      <c r="C229" s="93"/>
      <c r="D229" s="99">
        <f t="shared" si="6"/>
        <v>40513</v>
      </c>
      <c r="E229" s="108">
        <v>63.401643378341554</v>
      </c>
      <c r="F229" s="97">
        <f t="shared" si="7"/>
        <v>74.5</v>
      </c>
      <c r="H229" s="102"/>
      <c r="K229" s="102"/>
      <c r="L229" s="64">
        <v>40210</v>
      </c>
      <c r="M229" s="65">
        <v>73.599999999999994</v>
      </c>
    </row>
    <row r="230" spans="1:13" s="101" customFormat="1" x14ac:dyDescent="0.25">
      <c r="A230" s="93"/>
      <c r="B230" s="93"/>
      <c r="C230" s="93"/>
      <c r="D230" s="99">
        <f t="shared" si="6"/>
        <v>40544</v>
      </c>
      <c r="E230" s="108">
        <v>64.791361061759659</v>
      </c>
      <c r="F230" s="97">
        <f t="shared" si="7"/>
        <v>74.2</v>
      </c>
      <c r="H230" s="102"/>
      <c r="K230" s="102"/>
      <c r="L230" s="64">
        <v>40238</v>
      </c>
      <c r="M230" s="65">
        <v>73.599999999999994</v>
      </c>
    </row>
    <row r="231" spans="1:13" s="101" customFormat="1" x14ac:dyDescent="0.25">
      <c r="A231" s="93"/>
      <c r="B231" s="93"/>
      <c r="C231" s="93"/>
      <c r="D231" s="99">
        <f t="shared" si="6"/>
        <v>40575</v>
      </c>
      <c r="E231" s="108">
        <v>72.023308872869919</v>
      </c>
      <c r="F231" s="97">
        <f t="shared" si="7"/>
        <v>77.5</v>
      </c>
      <c r="H231" s="102"/>
      <c r="K231" s="102"/>
      <c r="L231" s="64">
        <v>40269</v>
      </c>
      <c r="M231" s="65">
        <v>72.2</v>
      </c>
    </row>
    <row r="232" spans="1:13" s="101" customFormat="1" x14ac:dyDescent="0.25">
      <c r="A232" s="93"/>
      <c r="B232" s="93"/>
      <c r="C232" s="93"/>
      <c r="D232" s="99">
        <f t="shared" si="6"/>
        <v>40603</v>
      </c>
      <c r="E232" s="108">
        <v>63.824529522115334</v>
      </c>
      <c r="F232" s="97">
        <f t="shared" si="7"/>
        <v>67.5</v>
      </c>
      <c r="H232" s="102"/>
      <c r="K232" s="102"/>
      <c r="L232" s="64">
        <v>40299</v>
      </c>
      <c r="M232" s="65">
        <v>73.599999999999994</v>
      </c>
    </row>
    <row r="233" spans="1:13" s="101" customFormat="1" x14ac:dyDescent="0.25">
      <c r="A233" s="93"/>
      <c r="B233" s="93"/>
      <c r="C233" s="93"/>
      <c r="D233" s="99">
        <f t="shared" si="6"/>
        <v>40634</v>
      </c>
      <c r="E233" s="108">
        <v>66.019321057682788</v>
      </c>
      <c r="F233" s="97">
        <f t="shared" si="7"/>
        <v>69.8</v>
      </c>
      <c r="H233" s="102"/>
      <c r="K233" s="102"/>
      <c r="L233" s="64">
        <v>40330</v>
      </c>
      <c r="M233" s="65">
        <v>76</v>
      </c>
    </row>
    <row r="234" spans="1:13" s="101" customFormat="1" x14ac:dyDescent="0.25">
      <c r="A234" s="93"/>
      <c r="B234" s="93"/>
      <c r="C234" s="93"/>
      <c r="D234" s="99">
        <f t="shared" si="6"/>
        <v>40664</v>
      </c>
      <c r="E234" s="108">
        <v>61.742795346783666</v>
      </c>
      <c r="F234" s="97">
        <f t="shared" si="7"/>
        <v>74.3</v>
      </c>
      <c r="H234" s="102"/>
      <c r="K234" s="102"/>
      <c r="L234" s="64">
        <v>40360</v>
      </c>
      <c r="M234" s="65">
        <v>67.8</v>
      </c>
    </row>
    <row r="235" spans="1:13" s="101" customFormat="1" x14ac:dyDescent="0.25">
      <c r="A235" s="93"/>
      <c r="B235" s="93"/>
      <c r="C235" s="93"/>
      <c r="D235" s="99">
        <f t="shared" si="6"/>
        <v>40695</v>
      </c>
      <c r="E235" s="108">
        <v>57.61894592540726</v>
      </c>
      <c r="F235" s="97">
        <f t="shared" si="7"/>
        <v>71.5</v>
      </c>
      <c r="H235" s="102"/>
      <c r="K235" s="102"/>
      <c r="L235" s="64">
        <v>40391</v>
      </c>
      <c r="M235" s="65">
        <v>68.900000000000006</v>
      </c>
    </row>
    <row r="236" spans="1:13" s="101" customFormat="1" x14ac:dyDescent="0.25">
      <c r="A236" s="93"/>
      <c r="B236" s="93"/>
      <c r="C236" s="93"/>
      <c r="D236" s="99">
        <f t="shared" si="6"/>
        <v>40725</v>
      </c>
      <c r="E236" s="108">
        <v>59.227939258771855</v>
      </c>
      <c r="F236" s="97">
        <f t="shared" si="7"/>
        <v>63.7</v>
      </c>
      <c r="H236" s="102"/>
      <c r="K236" s="102"/>
      <c r="L236" s="64">
        <v>40422</v>
      </c>
      <c r="M236" s="65">
        <v>68.2</v>
      </c>
    </row>
    <row r="237" spans="1:13" s="101" customFormat="1" x14ac:dyDescent="0.25">
      <c r="A237" s="93"/>
      <c r="B237" s="93"/>
      <c r="C237" s="93"/>
      <c r="D237" s="99">
        <f t="shared" si="6"/>
        <v>40756</v>
      </c>
      <c r="E237" s="108">
        <v>45.181692264096355</v>
      </c>
      <c r="F237" s="97">
        <f t="shared" si="7"/>
        <v>55.8</v>
      </c>
      <c r="H237" s="102"/>
      <c r="K237" s="102"/>
      <c r="L237" s="64">
        <v>40452</v>
      </c>
      <c r="M237" s="65">
        <v>67.7</v>
      </c>
    </row>
    <row r="238" spans="1:13" s="101" customFormat="1" x14ac:dyDescent="0.25">
      <c r="A238" s="93"/>
      <c r="B238" s="93"/>
      <c r="C238" s="93"/>
      <c r="D238" s="99">
        <f t="shared" si="6"/>
        <v>40787</v>
      </c>
      <c r="E238" s="108">
        <v>46.368514537277107</v>
      </c>
      <c r="F238" s="97">
        <f t="shared" si="7"/>
        <v>59.5</v>
      </c>
      <c r="H238" s="102"/>
      <c r="K238" s="102"/>
      <c r="L238" s="64">
        <v>40483</v>
      </c>
      <c r="M238" s="65">
        <v>71.599999999999994</v>
      </c>
    </row>
    <row r="239" spans="1:13" s="101" customFormat="1" x14ac:dyDescent="0.25">
      <c r="A239" s="93"/>
      <c r="B239" s="93"/>
      <c r="C239" s="93"/>
      <c r="D239" s="99">
        <f t="shared" si="6"/>
        <v>40817</v>
      </c>
      <c r="E239" s="108">
        <v>40.867630298216149</v>
      </c>
      <c r="F239" s="97">
        <f t="shared" si="7"/>
        <v>60.8</v>
      </c>
      <c r="H239" s="102"/>
      <c r="K239" s="102"/>
      <c r="L239" s="64">
        <v>40513</v>
      </c>
      <c r="M239" s="65">
        <v>74.5</v>
      </c>
    </row>
    <row r="240" spans="1:13" s="101" customFormat="1" x14ac:dyDescent="0.25">
      <c r="A240" s="93"/>
      <c r="B240" s="93"/>
      <c r="C240" s="93"/>
      <c r="D240" s="99">
        <f t="shared" si="6"/>
        <v>40848</v>
      </c>
      <c r="E240" s="108">
        <v>55.172802225337229</v>
      </c>
      <c r="F240" s="97">
        <f t="shared" si="7"/>
        <v>63.7</v>
      </c>
      <c r="H240" s="102"/>
      <c r="K240" s="102"/>
      <c r="L240" s="64">
        <v>40544</v>
      </c>
      <c r="M240" s="65">
        <v>74.2</v>
      </c>
    </row>
    <row r="241" spans="1:13" s="101" customFormat="1" x14ac:dyDescent="0.25">
      <c r="A241" s="93"/>
      <c r="B241" s="93"/>
      <c r="C241" s="93"/>
      <c r="D241" s="99">
        <f t="shared" si="6"/>
        <v>40878</v>
      </c>
      <c r="E241" s="108">
        <v>64.757357691301124</v>
      </c>
      <c r="F241" s="97">
        <f t="shared" si="7"/>
        <v>69.900000000000006</v>
      </c>
      <c r="H241" s="102"/>
      <c r="K241" s="102"/>
      <c r="L241" s="64">
        <v>40575</v>
      </c>
      <c r="M241" s="65">
        <v>77.5</v>
      </c>
    </row>
    <row r="242" spans="1:13" s="101" customFormat="1" x14ac:dyDescent="0.25">
      <c r="A242" s="93"/>
      <c r="B242" s="93"/>
      <c r="C242" s="93"/>
      <c r="D242" s="99">
        <f t="shared" si="6"/>
        <v>40909</v>
      </c>
      <c r="E242" s="108">
        <v>61.510860561555816</v>
      </c>
      <c r="F242" s="97">
        <f t="shared" si="7"/>
        <v>75</v>
      </c>
      <c r="H242" s="102"/>
      <c r="K242" s="102"/>
      <c r="L242" s="64">
        <v>40603</v>
      </c>
      <c r="M242" s="65">
        <v>67.5</v>
      </c>
    </row>
    <row r="243" spans="1:13" s="101" customFormat="1" x14ac:dyDescent="0.25">
      <c r="A243" s="93"/>
      <c r="B243" s="93"/>
      <c r="C243" s="93"/>
      <c r="D243" s="99">
        <f t="shared" si="6"/>
        <v>40940</v>
      </c>
      <c r="E243" s="108">
        <v>70.787038289103322</v>
      </c>
      <c r="F243" s="97">
        <f t="shared" si="7"/>
        <v>75.3</v>
      </c>
      <c r="H243" s="102"/>
      <c r="K243" s="102"/>
      <c r="L243" s="64">
        <v>40634</v>
      </c>
      <c r="M243" s="65">
        <v>69.8</v>
      </c>
    </row>
    <row r="244" spans="1:13" s="101" customFormat="1" x14ac:dyDescent="0.25">
      <c r="A244" s="93"/>
      <c r="B244" s="93"/>
      <c r="C244" s="93"/>
      <c r="D244" s="99">
        <f t="shared" si="6"/>
        <v>40969</v>
      </c>
      <c r="E244" s="103">
        <v>69.5</v>
      </c>
      <c r="F244" s="97">
        <f t="shared" si="7"/>
        <v>76.2</v>
      </c>
      <c r="H244" s="102"/>
      <c r="K244" s="102"/>
      <c r="L244" s="64">
        <v>40664</v>
      </c>
      <c r="M244" s="65">
        <v>74.3</v>
      </c>
    </row>
    <row r="245" spans="1:13" s="101" customFormat="1" x14ac:dyDescent="0.25">
      <c r="A245" s="93"/>
      <c r="B245" s="93"/>
      <c r="C245" s="93"/>
      <c r="D245" s="99">
        <f t="shared" si="6"/>
        <v>41000</v>
      </c>
      <c r="E245" s="103">
        <v>68.7</v>
      </c>
      <c r="F245" s="97">
        <f t="shared" si="7"/>
        <v>76.400000000000006</v>
      </c>
      <c r="H245" s="102"/>
      <c r="K245" s="102"/>
      <c r="L245" s="64">
        <v>40695</v>
      </c>
      <c r="M245" s="65">
        <v>71.5</v>
      </c>
    </row>
    <row r="246" spans="1:13" s="101" customFormat="1" x14ac:dyDescent="0.25">
      <c r="A246" s="93"/>
      <c r="B246" s="93"/>
      <c r="C246" s="93"/>
      <c r="D246" s="99">
        <f t="shared" si="6"/>
        <v>41030</v>
      </c>
      <c r="E246" s="103">
        <v>64.400000000000006</v>
      </c>
      <c r="F246" s="97">
        <f t="shared" si="7"/>
        <v>79.3</v>
      </c>
      <c r="H246" s="102"/>
      <c r="K246" s="102"/>
      <c r="L246" s="64">
        <v>40725</v>
      </c>
      <c r="M246" s="65">
        <v>63.7</v>
      </c>
    </row>
    <row r="247" spans="1:13" s="101" customFormat="1" x14ac:dyDescent="0.25">
      <c r="A247" s="93"/>
      <c r="B247" s="93"/>
      <c r="C247" s="93"/>
      <c r="D247" s="99">
        <f t="shared" si="6"/>
        <v>41061</v>
      </c>
      <c r="E247" s="103">
        <v>62.7</v>
      </c>
      <c r="F247" s="97">
        <f t="shared" si="7"/>
        <v>73.2</v>
      </c>
      <c r="H247" s="102"/>
      <c r="K247" s="102"/>
      <c r="L247" s="64">
        <v>40756</v>
      </c>
      <c r="M247" s="65">
        <v>55.8</v>
      </c>
    </row>
    <row r="248" spans="1:13" s="101" customFormat="1" x14ac:dyDescent="0.25">
      <c r="A248" s="93"/>
      <c r="B248" s="93"/>
      <c r="C248" s="93"/>
      <c r="D248" s="99">
        <f t="shared" si="6"/>
        <v>41091</v>
      </c>
      <c r="E248" s="103">
        <v>65.400000000000006</v>
      </c>
      <c r="F248" s="97">
        <f t="shared" si="7"/>
        <v>72.3</v>
      </c>
      <c r="H248" s="102"/>
      <c r="K248" s="102"/>
      <c r="L248" s="64">
        <v>40787</v>
      </c>
      <c r="M248" s="65">
        <v>59.5</v>
      </c>
    </row>
    <row r="249" spans="1:13" s="101" customFormat="1" x14ac:dyDescent="0.25">
      <c r="A249" s="93"/>
      <c r="B249" s="93"/>
      <c r="C249" s="93"/>
      <c r="D249" s="99">
        <f t="shared" si="6"/>
        <v>41122</v>
      </c>
      <c r="E249" s="103">
        <v>61.3</v>
      </c>
      <c r="F249" s="97">
        <f t="shared" si="7"/>
        <v>74.3</v>
      </c>
      <c r="H249" s="102"/>
      <c r="K249" s="102"/>
      <c r="L249" s="64">
        <v>40817</v>
      </c>
      <c r="M249" s="65">
        <v>60.8</v>
      </c>
    </row>
    <row r="250" spans="1:13" s="101" customFormat="1" x14ac:dyDescent="0.25">
      <c r="A250" s="93"/>
      <c r="B250" s="93"/>
      <c r="C250" s="93"/>
      <c r="D250" s="99">
        <f t="shared" si="6"/>
        <v>41153</v>
      </c>
      <c r="E250" s="108">
        <v>68.400000000000006</v>
      </c>
      <c r="F250" s="97">
        <f t="shared" si="7"/>
        <v>78.3</v>
      </c>
      <c r="H250" s="102"/>
      <c r="K250" s="102"/>
      <c r="L250" s="64">
        <v>40848</v>
      </c>
      <c r="M250" s="65">
        <v>63.7</v>
      </c>
    </row>
    <row r="251" spans="1:13" s="101" customFormat="1" x14ac:dyDescent="0.25">
      <c r="A251" s="93"/>
      <c r="B251" s="93"/>
      <c r="C251" s="93"/>
      <c r="D251" s="99">
        <f t="shared" si="6"/>
        <v>41183</v>
      </c>
      <c r="E251" s="103">
        <v>73.099999999999994</v>
      </c>
      <c r="F251" s="97">
        <f t="shared" si="7"/>
        <v>82.6</v>
      </c>
      <c r="H251" s="102"/>
      <c r="K251" s="102"/>
      <c r="L251" s="64">
        <v>40878</v>
      </c>
      <c r="M251" s="65">
        <v>69.900000000000006</v>
      </c>
    </row>
    <row r="252" spans="1:13" s="101" customFormat="1" x14ac:dyDescent="0.25">
      <c r="A252" s="93"/>
      <c r="B252" s="93"/>
      <c r="C252" s="93"/>
      <c r="D252" s="99">
        <f t="shared" si="6"/>
        <v>41214</v>
      </c>
      <c r="E252" s="103">
        <v>71.5</v>
      </c>
      <c r="F252" s="97">
        <f t="shared" si="7"/>
        <v>82.7</v>
      </c>
      <c r="H252" s="102"/>
      <c r="K252" s="102"/>
      <c r="L252" s="64">
        <v>40909</v>
      </c>
      <c r="M252" s="65">
        <v>75</v>
      </c>
    </row>
    <row r="253" spans="1:13" s="101" customFormat="1" x14ac:dyDescent="0.25">
      <c r="A253" s="93"/>
      <c r="B253" s="93"/>
      <c r="C253" s="93"/>
      <c r="D253" s="99">
        <f t="shared" si="6"/>
        <v>41244</v>
      </c>
      <c r="E253" s="108">
        <v>66.7</v>
      </c>
      <c r="F253" s="97">
        <f t="shared" si="7"/>
        <v>72.900000000000006</v>
      </c>
      <c r="H253" s="102"/>
      <c r="K253" s="102"/>
      <c r="L253" s="64">
        <v>40940</v>
      </c>
      <c r="M253" s="65">
        <v>75.3</v>
      </c>
    </row>
    <row r="254" spans="1:13" s="101" customFormat="1" x14ac:dyDescent="0.25">
      <c r="A254" s="93"/>
      <c r="B254" s="93"/>
      <c r="C254" s="93"/>
      <c r="D254" s="99">
        <f t="shared" si="6"/>
        <v>41275</v>
      </c>
      <c r="E254" s="108">
        <v>58.6</v>
      </c>
      <c r="F254" s="97">
        <f t="shared" si="7"/>
        <v>73.8</v>
      </c>
      <c r="H254" s="102"/>
      <c r="K254" s="102"/>
      <c r="L254" s="64">
        <v>40969</v>
      </c>
      <c r="M254" s="65">
        <v>76.2</v>
      </c>
    </row>
    <row r="255" spans="1:13" s="101" customFormat="1" x14ac:dyDescent="0.25">
      <c r="A255" s="93"/>
      <c r="B255" s="93"/>
      <c r="C255" s="93"/>
      <c r="D255" s="99">
        <f t="shared" si="6"/>
        <v>41306</v>
      </c>
      <c r="E255" s="108">
        <v>69.599999999999994</v>
      </c>
      <c r="F255" s="97">
        <f t="shared" si="7"/>
        <v>77.599999999999994</v>
      </c>
      <c r="H255" s="102"/>
      <c r="K255" s="102"/>
      <c r="L255" s="64">
        <v>41000</v>
      </c>
      <c r="M255" s="65">
        <v>76.400000000000006</v>
      </c>
    </row>
    <row r="256" spans="1:13" s="101" customFormat="1" x14ac:dyDescent="0.25">
      <c r="A256" s="93"/>
      <c r="B256" s="93"/>
      <c r="C256" s="93"/>
      <c r="D256" s="99">
        <f t="shared" si="6"/>
        <v>41334</v>
      </c>
      <c r="E256" s="108">
        <v>61.9</v>
      </c>
      <c r="F256" s="97">
        <f t="shared" si="7"/>
        <v>78.599999999999994</v>
      </c>
      <c r="H256" s="102"/>
      <c r="K256" s="102"/>
      <c r="L256" s="64">
        <v>41030</v>
      </c>
      <c r="M256" s="65">
        <v>79.3</v>
      </c>
    </row>
    <row r="257" spans="1:13" s="101" customFormat="1" x14ac:dyDescent="0.25">
      <c r="A257" s="93"/>
      <c r="B257" s="93"/>
      <c r="C257" s="93"/>
      <c r="D257" s="99">
        <f t="shared" si="6"/>
        <v>41365</v>
      </c>
      <c r="E257" s="108">
        <v>68.099999999999994</v>
      </c>
      <c r="F257" s="97">
        <f t="shared" si="7"/>
        <v>76.400000000000006</v>
      </c>
      <c r="H257" s="102"/>
      <c r="K257" s="102"/>
      <c r="L257" s="64">
        <v>41061</v>
      </c>
      <c r="M257" s="65">
        <v>73.2</v>
      </c>
    </row>
    <row r="258" spans="1:13" s="101" customFormat="1" x14ac:dyDescent="0.25">
      <c r="A258" s="93"/>
      <c r="B258" s="93"/>
      <c r="C258" s="93"/>
      <c r="D258" s="99">
        <f t="shared" ref="D258:D307" si="8">L268</f>
        <v>41395</v>
      </c>
      <c r="E258" s="103">
        <v>74.3</v>
      </c>
      <c r="F258" s="97">
        <f t="shared" si="7"/>
        <v>84.5</v>
      </c>
      <c r="H258" s="102"/>
      <c r="K258" s="102"/>
      <c r="L258" s="64">
        <v>41091</v>
      </c>
      <c r="M258" s="65">
        <v>72.3</v>
      </c>
    </row>
    <row r="259" spans="1:13" s="101" customFormat="1" x14ac:dyDescent="0.25">
      <c r="A259" s="93"/>
      <c r="B259" s="93"/>
      <c r="C259" s="93"/>
      <c r="D259" s="99">
        <f t="shared" si="8"/>
        <v>41426</v>
      </c>
      <c r="E259" s="103">
        <v>82.1</v>
      </c>
      <c r="F259" s="97">
        <f t="shared" ref="F259:F309" si="9">M269</f>
        <v>84.1</v>
      </c>
      <c r="H259" s="102"/>
      <c r="K259" s="102"/>
      <c r="L259" s="64">
        <v>41122</v>
      </c>
      <c r="M259" s="65">
        <v>74.3</v>
      </c>
    </row>
    <row r="260" spans="1:13" s="101" customFormat="1" x14ac:dyDescent="0.25">
      <c r="A260" s="93"/>
      <c r="B260" s="93"/>
      <c r="C260" s="93"/>
      <c r="D260" s="99">
        <f t="shared" si="8"/>
        <v>41456</v>
      </c>
      <c r="E260" s="108">
        <v>80.3</v>
      </c>
      <c r="F260" s="97">
        <f t="shared" si="9"/>
        <v>85.1</v>
      </c>
      <c r="H260" s="102"/>
      <c r="K260" s="102"/>
      <c r="L260" s="64">
        <v>41153</v>
      </c>
      <c r="M260" s="65">
        <v>78.3</v>
      </c>
    </row>
    <row r="261" spans="1:13" s="101" customFormat="1" x14ac:dyDescent="0.25">
      <c r="A261" s="93"/>
      <c r="B261" s="93"/>
      <c r="C261" s="93"/>
      <c r="D261" s="99">
        <f t="shared" si="8"/>
        <v>41487</v>
      </c>
      <c r="E261" s="108">
        <v>81.5</v>
      </c>
      <c r="F261" s="97">
        <f t="shared" si="9"/>
        <v>82.1</v>
      </c>
      <c r="H261" s="102"/>
      <c r="K261" s="102"/>
      <c r="L261" s="64">
        <v>41183</v>
      </c>
      <c r="M261" s="65">
        <v>82.6</v>
      </c>
    </row>
    <row r="262" spans="1:13" s="101" customFormat="1" x14ac:dyDescent="0.25">
      <c r="A262" s="93"/>
      <c r="B262" s="93"/>
      <c r="C262" s="93"/>
      <c r="D262" s="99">
        <f t="shared" si="8"/>
        <v>41518</v>
      </c>
      <c r="E262" s="108">
        <v>80.2</v>
      </c>
      <c r="F262" s="97">
        <f t="shared" si="9"/>
        <v>77.5</v>
      </c>
      <c r="H262" s="102"/>
      <c r="K262" s="102"/>
      <c r="L262" s="64">
        <v>41214</v>
      </c>
      <c r="M262" s="65">
        <v>82.7</v>
      </c>
    </row>
    <row r="263" spans="1:13" s="101" customFormat="1" x14ac:dyDescent="0.25">
      <c r="A263" s="93"/>
      <c r="B263" s="93"/>
      <c r="C263" s="93"/>
      <c r="D263" s="99">
        <f t="shared" si="8"/>
        <v>41548</v>
      </c>
      <c r="E263" s="108">
        <v>71.2</v>
      </c>
      <c r="F263" s="97">
        <f t="shared" si="9"/>
        <v>73.2</v>
      </c>
      <c r="H263" s="102"/>
      <c r="K263" s="102"/>
      <c r="L263" s="64">
        <v>41244</v>
      </c>
      <c r="M263" s="65">
        <v>72.900000000000006</v>
      </c>
    </row>
    <row r="264" spans="1:13" s="101" customFormat="1" x14ac:dyDescent="0.25">
      <c r="A264" s="93"/>
      <c r="B264" s="93"/>
      <c r="C264" s="93"/>
      <c r="D264" s="99">
        <f t="shared" si="8"/>
        <v>41579</v>
      </c>
      <c r="E264" s="108">
        <v>72</v>
      </c>
      <c r="F264" s="97">
        <f t="shared" si="9"/>
        <v>75.099999999999994</v>
      </c>
      <c r="H264" s="102"/>
      <c r="K264" s="102"/>
      <c r="L264" s="64">
        <v>41275</v>
      </c>
      <c r="M264" s="65">
        <v>73.8</v>
      </c>
    </row>
    <row r="265" spans="1:13" s="101" customFormat="1" x14ac:dyDescent="0.25">
      <c r="A265" s="93"/>
      <c r="B265" s="93"/>
      <c r="C265" s="93"/>
      <c r="D265" s="99">
        <f t="shared" si="8"/>
        <v>41609</v>
      </c>
      <c r="E265" s="108">
        <v>77.5</v>
      </c>
      <c r="F265" s="97">
        <f t="shared" si="9"/>
        <v>82.5</v>
      </c>
      <c r="H265" s="102"/>
      <c r="K265" s="102"/>
      <c r="L265" s="64">
        <v>41306</v>
      </c>
      <c r="M265" s="65">
        <v>77.599999999999994</v>
      </c>
    </row>
    <row r="266" spans="1:13" s="101" customFormat="1" x14ac:dyDescent="0.25">
      <c r="A266" s="93"/>
      <c r="B266" s="93"/>
      <c r="C266" s="93"/>
      <c r="D266" s="99">
        <f t="shared" si="8"/>
        <v>41640</v>
      </c>
      <c r="E266" s="108">
        <v>79.400000000000006</v>
      </c>
      <c r="F266" s="97">
        <f t="shared" si="9"/>
        <v>81.2</v>
      </c>
      <c r="H266" s="102"/>
      <c r="K266" s="102"/>
      <c r="L266" s="64">
        <v>41334</v>
      </c>
      <c r="M266" s="65">
        <v>78.599999999999994</v>
      </c>
    </row>
    <row r="267" spans="1:13" s="101" customFormat="1" x14ac:dyDescent="0.25">
      <c r="A267" s="93"/>
      <c r="B267" s="93"/>
      <c r="C267" s="93"/>
      <c r="D267" s="99">
        <f t="shared" si="8"/>
        <v>41671</v>
      </c>
      <c r="E267" s="108">
        <v>78.099999999999994</v>
      </c>
      <c r="F267" s="97">
        <f t="shared" si="9"/>
        <v>81.599999999999994</v>
      </c>
      <c r="H267" s="102"/>
      <c r="K267" s="102"/>
      <c r="L267" s="64">
        <v>41365</v>
      </c>
      <c r="M267" s="65">
        <v>76.400000000000006</v>
      </c>
    </row>
    <row r="268" spans="1:13" s="101" customFormat="1" x14ac:dyDescent="0.25">
      <c r="A268" s="93"/>
      <c r="B268" s="93"/>
      <c r="C268" s="93"/>
      <c r="D268" s="99">
        <f t="shared" si="8"/>
        <v>41699</v>
      </c>
      <c r="E268" s="105">
        <v>83.9</v>
      </c>
      <c r="F268" s="97">
        <f t="shared" si="9"/>
        <v>80</v>
      </c>
      <c r="H268" s="102"/>
      <c r="K268" s="102"/>
      <c r="L268" s="64">
        <v>41395</v>
      </c>
      <c r="M268" s="65">
        <v>84.5</v>
      </c>
    </row>
    <row r="269" spans="1:13" s="101" customFormat="1" x14ac:dyDescent="0.25">
      <c r="A269" s="93"/>
      <c r="B269" s="93"/>
      <c r="C269" s="93"/>
      <c r="D269" s="99">
        <f t="shared" si="8"/>
        <v>41730</v>
      </c>
      <c r="E269" s="108">
        <v>82.3</v>
      </c>
      <c r="F269" s="97">
        <f t="shared" si="9"/>
        <v>84.1</v>
      </c>
      <c r="H269" s="102"/>
      <c r="K269" s="102"/>
      <c r="L269" s="64">
        <v>41426</v>
      </c>
      <c r="M269" s="65">
        <v>84.1</v>
      </c>
    </row>
    <row r="270" spans="1:13" s="101" customFormat="1" x14ac:dyDescent="0.25">
      <c r="A270" s="93"/>
      <c r="B270" s="93"/>
      <c r="C270" s="93"/>
      <c r="D270" s="99">
        <f t="shared" si="8"/>
        <v>41760</v>
      </c>
      <c r="E270" s="105">
        <v>82.2</v>
      </c>
      <c r="F270" s="97">
        <f t="shared" si="9"/>
        <v>81.900000000000006</v>
      </c>
      <c r="H270" s="102"/>
      <c r="K270" s="102"/>
      <c r="L270" s="64">
        <v>41456</v>
      </c>
      <c r="M270" s="65">
        <v>85.1</v>
      </c>
    </row>
    <row r="271" spans="1:13" s="101" customFormat="1" x14ac:dyDescent="0.25">
      <c r="A271" s="93"/>
      <c r="B271" s="93"/>
      <c r="C271" s="93"/>
      <c r="D271" s="99">
        <f t="shared" si="8"/>
        <v>41791</v>
      </c>
      <c r="E271" s="105">
        <v>85.2</v>
      </c>
      <c r="F271" s="97">
        <f t="shared" si="9"/>
        <v>82.5</v>
      </c>
      <c r="H271" s="102"/>
      <c r="K271" s="102"/>
      <c r="L271" s="64">
        <v>41487</v>
      </c>
      <c r="M271" s="65">
        <v>82.1</v>
      </c>
    </row>
    <row r="272" spans="1:13" s="101" customFormat="1" x14ac:dyDescent="0.25">
      <c r="A272" s="93"/>
      <c r="B272" s="93"/>
      <c r="C272" s="93"/>
      <c r="D272" s="99">
        <f t="shared" si="8"/>
        <v>41821</v>
      </c>
      <c r="E272" s="106">
        <v>90.3</v>
      </c>
      <c r="F272" s="97">
        <f t="shared" si="9"/>
        <v>81.8</v>
      </c>
      <c r="H272" s="102"/>
      <c r="K272" s="102"/>
      <c r="L272" s="64">
        <v>41518</v>
      </c>
      <c r="M272" s="65">
        <v>77.5</v>
      </c>
    </row>
    <row r="273" spans="1:13" s="101" customFormat="1" x14ac:dyDescent="0.25">
      <c r="A273" s="93"/>
      <c r="B273" s="93"/>
      <c r="C273" s="93"/>
      <c r="D273" s="99">
        <f t="shared" si="8"/>
        <v>41852</v>
      </c>
      <c r="E273" s="106">
        <v>92.4</v>
      </c>
      <c r="F273" s="97">
        <f t="shared" si="9"/>
        <v>82.5</v>
      </c>
      <c r="H273" s="102"/>
      <c r="K273" s="102"/>
      <c r="L273" s="64">
        <v>41548</v>
      </c>
      <c r="M273" s="65">
        <v>73.2</v>
      </c>
    </row>
    <row r="274" spans="1:13" s="101" customFormat="1" x14ac:dyDescent="0.25">
      <c r="A274" s="93"/>
      <c r="B274" s="93"/>
      <c r="C274" s="93"/>
      <c r="D274" s="99">
        <f t="shared" si="8"/>
        <v>41883</v>
      </c>
      <c r="E274" s="106">
        <v>92.4</v>
      </c>
      <c r="F274" s="97">
        <f t="shared" si="9"/>
        <v>84.6</v>
      </c>
      <c r="H274" s="102"/>
      <c r="K274" s="102"/>
      <c r="L274" s="64">
        <v>41579</v>
      </c>
      <c r="M274" s="65">
        <v>75.099999999999994</v>
      </c>
    </row>
    <row r="275" spans="1:13" s="101" customFormat="1" x14ac:dyDescent="0.25">
      <c r="A275" s="93"/>
      <c r="B275" s="93"/>
      <c r="C275" s="93"/>
      <c r="D275" s="99">
        <f t="shared" si="8"/>
        <v>41913</v>
      </c>
      <c r="E275" s="106">
        <v>86</v>
      </c>
      <c r="F275" s="97">
        <f t="shared" si="9"/>
        <v>86.9</v>
      </c>
      <c r="H275" s="102"/>
      <c r="K275" s="102"/>
      <c r="L275" s="64">
        <v>41609</v>
      </c>
      <c r="M275" s="65">
        <v>82.5</v>
      </c>
    </row>
    <row r="276" spans="1:13" s="101" customFormat="1" x14ac:dyDescent="0.25">
      <c r="A276" s="93"/>
      <c r="B276" s="93"/>
      <c r="C276" s="93"/>
      <c r="D276" s="99">
        <f t="shared" si="8"/>
        <v>41944</v>
      </c>
      <c r="E276" s="106">
        <v>94.5</v>
      </c>
      <c r="F276" s="97">
        <f t="shared" si="9"/>
        <v>88.8</v>
      </c>
      <c r="H276" s="102"/>
      <c r="K276" s="102"/>
      <c r="L276" s="64">
        <v>41640</v>
      </c>
      <c r="M276" s="65">
        <v>81.2</v>
      </c>
    </row>
    <row r="277" spans="1:13" s="101" customFormat="1" x14ac:dyDescent="0.25">
      <c r="A277" s="93"/>
      <c r="B277" s="93"/>
      <c r="C277" s="93"/>
      <c r="D277" s="99">
        <f t="shared" si="8"/>
        <v>41974</v>
      </c>
      <c r="E277" s="106">
        <v>91</v>
      </c>
      <c r="F277" s="97">
        <f t="shared" si="9"/>
        <v>93.6</v>
      </c>
      <c r="H277" s="102"/>
      <c r="K277" s="102"/>
      <c r="L277" s="64">
        <v>41671</v>
      </c>
      <c r="M277" s="65">
        <v>81.599999999999994</v>
      </c>
    </row>
    <row r="278" spans="1:13" s="101" customFormat="1" x14ac:dyDescent="0.25">
      <c r="A278" s="93"/>
      <c r="B278" s="93"/>
      <c r="C278" s="93"/>
      <c r="D278" s="99">
        <f t="shared" si="8"/>
        <v>42005</v>
      </c>
      <c r="E278" s="106">
        <v>92.6</v>
      </c>
      <c r="F278" s="97">
        <f t="shared" si="9"/>
        <v>98.1</v>
      </c>
      <c r="H278" s="102"/>
      <c r="K278" s="102"/>
      <c r="L278" s="64">
        <v>41699</v>
      </c>
      <c r="M278" s="65">
        <v>80</v>
      </c>
    </row>
    <row r="279" spans="1:13" s="101" customFormat="1" x14ac:dyDescent="0.25">
      <c r="A279" s="93"/>
      <c r="B279" s="93"/>
      <c r="C279" s="93"/>
      <c r="D279" s="99">
        <f t="shared" si="8"/>
        <v>42036</v>
      </c>
      <c r="E279" s="106">
        <v>103.8</v>
      </c>
      <c r="F279" s="97">
        <f t="shared" si="9"/>
        <v>95.4</v>
      </c>
      <c r="H279" s="102"/>
      <c r="K279" s="102"/>
      <c r="L279" s="64">
        <v>41730</v>
      </c>
      <c r="M279" s="65">
        <v>84.1</v>
      </c>
    </row>
    <row r="280" spans="1:13" s="101" customFormat="1" x14ac:dyDescent="0.25">
      <c r="A280" s="93"/>
      <c r="B280" s="93"/>
      <c r="C280" s="93"/>
      <c r="D280" s="99">
        <f t="shared" si="8"/>
        <v>42064</v>
      </c>
      <c r="E280" s="107">
        <v>95.4</v>
      </c>
      <c r="F280" s="97">
        <f t="shared" si="9"/>
        <v>93</v>
      </c>
      <c r="H280" s="102"/>
      <c r="K280" s="102"/>
      <c r="L280" s="64">
        <v>41760</v>
      </c>
      <c r="M280" s="65">
        <v>81.900000000000006</v>
      </c>
    </row>
    <row r="281" spans="1:13" s="101" customFormat="1" x14ac:dyDescent="0.25">
      <c r="A281" s="93"/>
      <c r="B281" s="93"/>
      <c r="C281" s="93"/>
      <c r="D281" s="99">
        <f t="shared" si="8"/>
        <v>42095</v>
      </c>
      <c r="E281" s="107">
        <v>101.3</v>
      </c>
      <c r="F281" s="97">
        <f t="shared" si="9"/>
        <v>95.9</v>
      </c>
      <c r="H281" s="102"/>
      <c r="K281" s="102"/>
      <c r="L281" s="64">
        <v>41791</v>
      </c>
      <c r="M281" s="65">
        <v>82.5</v>
      </c>
    </row>
    <row r="282" spans="1:13" s="101" customFormat="1" x14ac:dyDescent="0.25">
      <c r="A282" s="93"/>
      <c r="B282" s="93"/>
      <c r="C282" s="93"/>
      <c r="D282" s="99">
        <f t="shared" si="8"/>
        <v>42125</v>
      </c>
      <c r="E282" s="106">
        <v>95.2</v>
      </c>
      <c r="F282" s="97">
        <f t="shared" si="9"/>
        <v>90.7</v>
      </c>
      <c r="H282" s="102"/>
      <c r="K282" s="102"/>
      <c r="L282" s="64">
        <v>41821</v>
      </c>
      <c r="M282" s="65">
        <v>81.8</v>
      </c>
    </row>
    <row r="283" spans="1:13" s="101" customFormat="1" x14ac:dyDescent="0.25">
      <c r="A283" s="93"/>
      <c r="B283" s="93"/>
      <c r="C283" s="93"/>
      <c r="D283" s="99">
        <f t="shared" si="8"/>
        <v>42156</v>
      </c>
      <c r="E283" s="106">
        <v>94.6</v>
      </c>
      <c r="F283" s="97">
        <f t="shared" si="9"/>
        <v>96.1</v>
      </c>
      <c r="H283" s="102"/>
      <c r="K283" s="102"/>
      <c r="L283" s="64">
        <v>41852</v>
      </c>
      <c r="M283" s="65">
        <v>82.5</v>
      </c>
    </row>
    <row r="284" spans="1:13" s="101" customFormat="1" x14ac:dyDescent="0.25">
      <c r="A284" s="93"/>
      <c r="B284" s="93"/>
      <c r="C284" s="93"/>
      <c r="D284" s="99">
        <f t="shared" si="8"/>
        <v>42186</v>
      </c>
      <c r="E284" s="106">
        <v>101.4</v>
      </c>
      <c r="F284" s="97">
        <f t="shared" si="9"/>
        <v>93.1</v>
      </c>
      <c r="H284" s="102"/>
      <c r="K284" s="102"/>
      <c r="L284" s="64">
        <v>41883</v>
      </c>
      <c r="M284" s="65">
        <v>84.6</v>
      </c>
    </row>
    <row r="285" spans="1:13" s="101" customFormat="1" x14ac:dyDescent="0.25">
      <c r="A285" s="93"/>
      <c r="B285" s="93"/>
      <c r="C285" s="93"/>
      <c r="D285" s="99">
        <f t="shared" si="8"/>
        <v>42217</v>
      </c>
      <c r="E285" s="105">
        <v>91</v>
      </c>
      <c r="F285" s="97">
        <f t="shared" si="9"/>
        <v>91.9</v>
      </c>
      <c r="H285" s="102"/>
      <c r="K285" s="102"/>
      <c r="L285" s="64">
        <v>41913</v>
      </c>
      <c r="M285" s="65">
        <v>86.9</v>
      </c>
    </row>
    <row r="286" spans="1:13" s="101" customFormat="1" x14ac:dyDescent="0.25">
      <c r="A286" s="93"/>
      <c r="B286" s="93"/>
      <c r="C286" s="93"/>
      <c r="D286" s="99">
        <f t="shared" si="8"/>
        <v>42248</v>
      </c>
      <c r="E286" s="104">
        <v>101.3</v>
      </c>
      <c r="F286" s="97">
        <f t="shared" si="9"/>
        <v>87.2</v>
      </c>
      <c r="H286" s="102"/>
      <c r="K286" s="102"/>
      <c r="L286" s="64">
        <v>41944</v>
      </c>
      <c r="M286" s="65">
        <v>88.8</v>
      </c>
    </row>
    <row r="287" spans="1:13" s="101" customFormat="1" x14ac:dyDescent="0.25">
      <c r="A287" s="93"/>
      <c r="B287" s="93"/>
      <c r="C287" s="93"/>
      <c r="D287" s="99">
        <f t="shared" si="8"/>
        <v>42278</v>
      </c>
      <c r="E287" s="103">
        <v>103</v>
      </c>
      <c r="F287" s="97">
        <f t="shared" si="9"/>
        <v>90</v>
      </c>
      <c r="H287" s="102"/>
      <c r="K287" s="102"/>
      <c r="L287" s="64">
        <v>41974</v>
      </c>
      <c r="M287" s="65">
        <v>93.6</v>
      </c>
    </row>
    <row r="288" spans="1:13" s="101" customFormat="1" x14ac:dyDescent="0.25">
      <c r="A288" s="93"/>
      <c r="B288" s="93"/>
      <c r="C288" s="93"/>
      <c r="D288" s="99">
        <f t="shared" si="8"/>
        <v>42309</v>
      </c>
      <c r="E288" s="103">
        <v>99.1</v>
      </c>
      <c r="F288" s="97">
        <f t="shared" si="9"/>
        <v>91.3</v>
      </c>
      <c r="H288" s="102"/>
      <c r="K288" s="102"/>
      <c r="L288" s="64">
        <v>42005</v>
      </c>
      <c r="M288" s="65">
        <v>98.1</v>
      </c>
    </row>
    <row r="289" spans="1:13" s="101" customFormat="1" x14ac:dyDescent="0.25">
      <c r="A289" s="93"/>
      <c r="B289" s="93"/>
      <c r="C289" s="93"/>
      <c r="D289" s="99">
        <f t="shared" si="8"/>
        <v>42339</v>
      </c>
      <c r="E289" s="103">
        <v>90.4</v>
      </c>
      <c r="F289" s="97">
        <f t="shared" si="9"/>
        <v>92.6</v>
      </c>
      <c r="H289" s="102"/>
      <c r="K289" s="102"/>
      <c r="L289" s="64">
        <v>42036</v>
      </c>
      <c r="M289" s="65">
        <v>95.4</v>
      </c>
    </row>
    <row r="290" spans="1:13" s="101" customFormat="1" x14ac:dyDescent="0.25">
      <c r="A290" s="93"/>
      <c r="B290" s="93"/>
      <c r="C290" s="93"/>
      <c r="D290" s="99">
        <f t="shared" si="8"/>
        <v>42370</v>
      </c>
      <c r="E290" s="103">
        <v>96.3</v>
      </c>
      <c r="F290" s="97">
        <f t="shared" si="9"/>
        <v>92</v>
      </c>
      <c r="H290" s="102"/>
      <c r="K290" s="102"/>
      <c r="L290" s="64">
        <v>42064</v>
      </c>
      <c r="M290" s="65">
        <v>93</v>
      </c>
    </row>
    <row r="291" spans="1:13" s="101" customFormat="1" x14ac:dyDescent="0.25">
      <c r="A291" s="93"/>
      <c r="B291" s="93"/>
      <c r="C291" s="93"/>
      <c r="D291" s="99">
        <f t="shared" si="8"/>
        <v>42401</v>
      </c>
      <c r="E291" s="103">
        <v>98.1</v>
      </c>
      <c r="F291" s="97">
        <f t="shared" si="9"/>
        <v>91.7</v>
      </c>
      <c r="H291" s="102"/>
      <c r="K291" s="102"/>
      <c r="L291" s="64">
        <v>42095</v>
      </c>
      <c r="M291" s="65">
        <v>95.9</v>
      </c>
    </row>
    <row r="292" spans="1:13" s="101" customFormat="1" x14ac:dyDescent="0.25">
      <c r="A292" s="93"/>
      <c r="B292" s="93"/>
      <c r="C292" s="93"/>
      <c r="D292" s="99">
        <f t="shared" si="8"/>
        <v>42430</v>
      </c>
      <c r="E292" s="100">
        <v>94</v>
      </c>
      <c r="F292" s="97">
        <f t="shared" si="9"/>
        <v>91</v>
      </c>
      <c r="H292" s="102"/>
      <c r="K292" s="102"/>
      <c r="L292" s="64">
        <v>42125</v>
      </c>
      <c r="M292" s="65">
        <v>90.7</v>
      </c>
    </row>
    <row r="293" spans="1:13" s="101" customFormat="1" x14ac:dyDescent="0.25">
      <c r="A293" s="93"/>
      <c r="B293" s="93"/>
      <c r="C293" s="93"/>
      <c r="D293" s="99">
        <f t="shared" si="8"/>
        <v>42461</v>
      </c>
      <c r="E293" s="100">
        <v>96.2</v>
      </c>
      <c r="F293" s="97">
        <f t="shared" si="9"/>
        <v>89</v>
      </c>
      <c r="H293" s="102"/>
      <c r="K293" s="102"/>
      <c r="L293" s="64">
        <v>42156</v>
      </c>
      <c r="M293" s="65">
        <v>96.1</v>
      </c>
    </row>
    <row r="294" spans="1:13" x14ac:dyDescent="0.25">
      <c r="D294" s="99">
        <f t="shared" si="8"/>
        <v>42491</v>
      </c>
      <c r="E294" s="100">
        <v>94.7</v>
      </c>
      <c r="F294" s="97">
        <f t="shared" si="9"/>
        <v>94.7</v>
      </c>
      <c r="L294" s="64">
        <v>42186</v>
      </c>
      <c r="M294" s="65">
        <v>93.1</v>
      </c>
    </row>
    <row r="295" spans="1:13" x14ac:dyDescent="0.25">
      <c r="D295" s="99">
        <f t="shared" si="8"/>
        <v>42522</v>
      </c>
      <c r="E295" s="100">
        <v>92.6</v>
      </c>
      <c r="F295" s="97">
        <f t="shared" si="9"/>
        <v>93.5</v>
      </c>
      <c r="L295" s="64">
        <v>42217</v>
      </c>
      <c r="M295" s="65">
        <v>91.9</v>
      </c>
    </row>
    <row r="296" spans="1:13" x14ac:dyDescent="0.25">
      <c r="D296" s="99">
        <f t="shared" si="8"/>
        <v>42552</v>
      </c>
      <c r="E296" s="98">
        <v>97.4</v>
      </c>
      <c r="F296" s="97">
        <f t="shared" si="9"/>
        <v>90</v>
      </c>
      <c r="L296" s="64">
        <v>42248</v>
      </c>
      <c r="M296" s="65">
        <v>87.2</v>
      </c>
    </row>
    <row r="297" spans="1:13" x14ac:dyDescent="0.25">
      <c r="D297" s="99">
        <f t="shared" si="8"/>
        <v>42583</v>
      </c>
      <c r="E297" s="98">
        <v>96.7</v>
      </c>
      <c r="F297" s="97">
        <f t="shared" si="9"/>
        <v>89.8</v>
      </c>
      <c r="L297" s="64">
        <v>42278</v>
      </c>
      <c r="M297" s="65">
        <v>90</v>
      </c>
    </row>
    <row r="298" spans="1:13" x14ac:dyDescent="0.25">
      <c r="D298" s="99">
        <f t="shared" si="8"/>
        <v>42614</v>
      </c>
      <c r="E298" s="98">
        <v>101.1</v>
      </c>
      <c r="F298" s="97">
        <f t="shared" si="9"/>
        <v>91.2</v>
      </c>
      <c r="L298" s="64">
        <v>42309</v>
      </c>
      <c r="M298" s="65">
        <v>91.3</v>
      </c>
    </row>
    <row r="299" spans="1:13" x14ac:dyDescent="0.25">
      <c r="D299" s="99">
        <f t="shared" si="8"/>
        <v>42644</v>
      </c>
      <c r="E299" s="98">
        <v>100.8</v>
      </c>
      <c r="F299" s="97">
        <f t="shared" si="9"/>
        <v>87.2</v>
      </c>
      <c r="L299" s="64">
        <v>42339</v>
      </c>
      <c r="M299" s="65">
        <v>92.6</v>
      </c>
    </row>
    <row r="300" spans="1:13" x14ac:dyDescent="0.25">
      <c r="D300" s="99">
        <f t="shared" si="8"/>
        <v>42675</v>
      </c>
      <c r="E300" s="98">
        <v>109.4</v>
      </c>
      <c r="F300" s="97">
        <f t="shared" si="9"/>
        <v>93.8</v>
      </c>
      <c r="L300" s="64">
        <v>42370</v>
      </c>
      <c r="M300" s="65">
        <v>92</v>
      </c>
    </row>
    <row r="301" spans="1:13" x14ac:dyDescent="0.25">
      <c r="D301" s="99">
        <f t="shared" si="8"/>
        <v>42705</v>
      </c>
      <c r="E301" s="98">
        <v>113.3</v>
      </c>
      <c r="F301" s="97">
        <f t="shared" si="9"/>
        <v>98.2</v>
      </c>
      <c r="L301" s="64">
        <v>42401</v>
      </c>
      <c r="M301" s="65">
        <v>91.7</v>
      </c>
    </row>
    <row r="302" spans="1:13" x14ac:dyDescent="0.25">
      <c r="D302" s="99">
        <f t="shared" si="8"/>
        <v>42736</v>
      </c>
      <c r="E302" s="98">
        <v>111.8</v>
      </c>
      <c r="F302" s="97">
        <f t="shared" si="9"/>
        <v>98.5</v>
      </c>
      <c r="L302" s="64">
        <v>42430</v>
      </c>
      <c r="M302" s="65">
        <v>91</v>
      </c>
    </row>
    <row r="303" spans="1:13" x14ac:dyDescent="0.25">
      <c r="D303" s="99">
        <f t="shared" si="8"/>
        <v>42767</v>
      </c>
      <c r="E303" s="98">
        <v>116.1</v>
      </c>
      <c r="F303" s="97">
        <f t="shared" si="9"/>
        <v>96.3</v>
      </c>
      <c r="L303" s="64">
        <v>42461</v>
      </c>
      <c r="M303" s="65">
        <v>89</v>
      </c>
    </row>
    <row r="304" spans="1:13" x14ac:dyDescent="0.25">
      <c r="D304" s="99">
        <f t="shared" si="8"/>
        <v>42795</v>
      </c>
      <c r="E304" s="98">
        <v>124.9</v>
      </c>
      <c r="F304" s="97">
        <f t="shared" si="9"/>
        <v>96.9</v>
      </c>
      <c r="L304" s="64">
        <v>42491</v>
      </c>
      <c r="M304" s="65">
        <v>94.7</v>
      </c>
    </row>
    <row r="305" spans="4:13" x14ac:dyDescent="0.25">
      <c r="D305" s="99">
        <f t="shared" si="8"/>
        <v>42826</v>
      </c>
      <c r="E305" s="98">
        <v>120.3</v>
      </c>
      <c r="F305" s="97">
        <f t="shared" si="9"/>
        <v>97</v>
      </c>
      <c r="L305" s="64">
        <v>42522</v>
      </c>
      <c r="M305" s="65">
        <v>93.5</v>
      </c>
    </row>
    <row r="306" spans="4:13" x14ac:dyDescent="0.25">
      <c r="D306" s="99">
        <f t="shared" si="8"/>
        <v>42856</v>
      </c>
      <c r="E306" s="98">
        <v>126.85</v>
      </c>
      <c r="F306" s="97">
        <f t="shared" si="9"/>
        <v>97.1</v>
      </c>
      <c r="L306" s="64">
        <v>42552</v>
      </c>
      <c r="M306" s="65">
        <v>90</v>
      </c>
    </row>
    <row r="307" spans="4:13" x14ac:dyDescent="0.25">
      <c r="D307" s="99">
        <f t="shared" si="8"/>
        <v>42887</v>
      </c>
      <c r="E307" s="98">
        <v>117.3</v>
      </c>
      <c r="F307" s="97">
        <f t="shared" si="9"/>
        <v>95.1</v>
      </c>
      <c r="L307" s="64">
        <v>42583</v>
      </c>
      <c r="M307" s="65">
        <v>89.8</v>
      </c>
    </row>
    <row r="308" spans="4:13" x14ac:dyDescent="0.25">
      <c r="D308" s="99">
        <v>42917</v>
      </c>
      <c r="E308" s="98">
        <v>120</v>
      </c>
      <c r="F308" s="97">
        <f t="shared" si="9"/>
        <v>93.4</v>
      </c>
      <c r="L308" s="64">
        <v>42614</v>
      </c>
      <c r="M308" s="65">
        <v>91.2</v>
      </c>
    </row>
    <row r="309" spans="4:13" x14ac:dyDescent="0.25">
      <c r="D309" s="99">
        <v>42948</v>
      </c>
      <c r="E309" s="98">
        <v>122.9</v>
      </c>
      <c r="F309" s="97">
        <f t="shared" si="9"/>
        <v>96.8</v>
      </c>
      <c r="L309" s="64">
        <v>42644</v>
      </c>
      <c r="M309" s="65">
        <v>87.2</v>
      </c>
    </row>
    <row r="310" spans="4:13" x14ac:dyDescent="0.25">
      <c r="D310" s="99">
        <f t="shared" ref="D310:D312" si="10">L320</f>
        <v>42979</v>
      </c>
      <c r="E310" s="98">
        <v>120.6</v>
      </c>
      <c r="F310" s="97">
        <f t="shared" ref="F310:F312" si="11">M320</f>
        <v>95.1</v>
      </c>
      <c r="L310" s="64">
        <v>42675</v>
      </c>
      <c r="M310" s="65">
        <v>93.8</v>
      </c>
    </row>
    <row r="311" spans="4:13" x14ac:dyDescent="0.25">
      <c r="D311" s="99">
        <v>43009</v>
      </c>
      <c r="E311" s="98">
        <v>125.9</v>
      </c>
      <c r="F311" s="97">
        <v>100.7</v>
      </c>
      <c r="L311" s="64">
        <v>42705</v>
      </c>
      <c r="M311" s="65">
        <v>98.2</v>
      </c>
    </row>
    <row r="312" spans="4:13" x14ac:dyDescent="0.25">
      <c r="D312" s="99"/>
      <c r="E312" s="98"/>
      <c r="F312" s="97"/>
      <c r="L312" s="64">
        <v>42736</v>
      </c>
      <c r="M312" s="65">
        <v>98.5</v>
      </c>
    </row>
    <row r="313" spans="4:13" x14ac:dyDescent="0.25">
      <c r="L313" s="64">
        <v>42767</v>
      </c>
      <c r="M313" s="65">
        <v>96.3</v>
      </c>
    </row>
    <row r="314" spans="4:13" x14ac:dyDescent="0.25">
      <c r="L314" s="64">
        <v>42795</v>
      </c>
      <c r="M314" s="65">
        <v>96.9</v>
      </c>
    </row>
    <row r="315" spans="4:13" x14ac:dyDescent="0.25">
      <c r="L315" s="64">
        <v>42826</v>
      </c>
      <c r="M315" s="65">
        <v>97</v>
      </c>
    </row>
    <row r="316" spans="4:13" x14ac:dyDescent="0.25">
      <c r="L316" s="64">
        <v>42856</v>
      </c>
      <c r="M316" s="65">
        <v>97.1</v>
      </c>
    </row>
    <row r="317" spans="4:13" x14ac:dyDescent="0.25">
      <c r="L317" s="64">
        <v>42887</v>
      </c>
      <c r="M317" s="65">
        <v>95.1</v>
      </c>
    </row>
    <row r="318" spans="4:13" x14ac:dyDescent="0.25">
      <c r="L318" s="64">
        <v>42917</v>
      </c>
      <c r="M318" s="65">
        <v>93.4</v>
      </c>
    </row>
    <row r="319" spans="4:13" x14ac:dyDescent="0.25">
      <c r="L319" s="64">
        <v>42948</v>
      </c>
      <c r="M319" s="65">
        <v>96.8</v>
      </c>
    </row>
    <row r="320" spans="4:13" x14ac:dyDescent="0.25">
      <c r="L320" s="64">
        <v>42979</v>
      </c>
      <c r="M320" s="65">
        <v>95.1</v>
      </c>
    </row>
  </sheetData>
  <hyperlinks>
    <hyperlink ref="A4" r:id="rId1" display="http://www.conference-board.org/data/consumerconfidence.cfm"/>
    <hyperlink ref="A2" r:id="rId2"/>
  </hyperlinks>
  <pageMargins left="0.7" right="0.7" top="0.75" bottom="0.75" header="0.3" footer="0.3"/>
  <pageSetup orientation="portrait" horizontalDpi="200" verticalDpi="20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topLeftCell="A3" workbookViewId="0">
      <selection activeCell="P21" sqref="P21"/>
    </sheetView>
  </sheetViews>
  <sheetFormatPr defaultColWidth="8.85546875" defaultRowHeight="15" x14ac:dyDescent="0.25"/>
  <cols>
    <col min="1" max="16384" width="8.85546875" style="93"/>
  </cols>
  <sheetData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0"/>
  <sheetViews>
    <sheetView workbookViewId="0">
      <selection activeCell="J30" sqref="J30"/>
    </sheetView>
  </sheetViews>
  <sheetFormatPr defaultColWidth="8.85546875" defaultRowHeight="15" x14ac:dyDescent="0.25"/>
  <cols>
    <col min="1" max="1" width="30.140625" style="93" bestFit="1" customWidth="1"/>
    <col min="2" max="3" width="8.85546875" style="93"/>
    <col min="4" max="4" width="23" style="93" bestFit="1" customWidth="1"/>
    <col min="5" max="5" width="11.7109375" style="93" bestFit="1" customWidth="1"/>
    <col min="6" max="6" width="7.42578125" style="93" customWidth="1"/>
    <col min="7" max="7" width="8.85546875" style="119"/>
    <col min="8" max="8" width="8.85546875" style="93"/>
    <col min="9" max="9" width="10.42578125" style="93" bestFit="1" customWidth="1"/>
    <col min="10" max="10" width="11.7109375" style="93" bestFit="1" customWidth="1"/>
    <col min="11" max="16384" width="8.85546875" style="93"/>
  </cols>
  <sheetData>
    <row r="1" spans="1:11" x14ac:dyDescent="0.25">
      <c r="A1" s="122" t="s">
        <v>225</v>
      </c>
      <c r="D1" s="122" t="s">
        <v>224</v>
      </c>
      <c r="H1" s="122" t="s">
        <v>223</v>
      </c>
    </row>
    <row r="2" spans="1:11" x14ac:dyDescent="0.25">
      <c r="B2" s="122" t="s">
        <v>3</v>
      </c>
      <c r="C2" s="122" t="s">
        <v>6</v>
      </c>
      <c r="D2" s="122" t="s">
        <v>222</v>
      </c>
      <c r="E2" s="122" t="s">
        <v>221</v>
      </c>
      <c r="F2" s="122" t="s">
        <v>220</v>
      </c>
      <c r="H2" s="122" t="s">
        <v>6</v>
      </c>
      <c r="I2" s="122" t="s">
        <v>222</v>
      </c>
      <c r="J2" s="122" t="s">
        <v>221</v>
      </c>
      <c r="K2" s="122" t="s">
        <v>220</v>
      </c>
    </row>
    <row r="3" spans="1:11" x14ac:dyDescent="0.25">
      <c r="B3" s="93" t="str">
        <f t="shared" ref="B3:B30" si="0">"'"&amp;RIGHT(C3,2)</f>
        <v>'62</v>
      </c>
      <c r="C3" s="93">
        <v>1962</v>
      </c>
      <c r="D3" s="121">
        <v>83</v>
      </c>
      <c r="E3" s="121"/>
      <c r="F3" s="120">
        <f t="shared" ref="F3:F30" si="1">MAX(D3,E3)</f>
        <v>83</v>
      </c>
      <c r="H3" s="93">
        <v>1962</v>
      </c>
      <c r="I3" s="121">
        <v>34</v>
      </c>
      <c r="J3" s="121">
        <v>0</v>
      </c>
      <c r="K3" s="120">
        <f t="shared" ref="K3:K30" si="2">MAX(I3,J3)</f>
        <v>34</v>
      </c>
    </row>
    <row r="4" spans="1:11" x14ac:dyDescent="0.25">
      <c r="B4" s="93" t="str">
        <f t="shared" si="0"/>
        <v>'64</v>
      </c>
      <c r="C4" s="93">
        <v>1964</v>
      </c>
      <c r="D4" s="121">
        <v>155</v>
      </c>
      <c r="E4" s="121">
        <v>0</v>
      </c>
      <c r="F4" s="120">
        <f t="shared" si="1"/>
        <v>155</v>
      </c>
      <c r="H4" s="93">
        <v>1964</v>
      </c>
      <c r="I4" s="121">
        <v>36</v>
      </c>
      <c r="J4" s="121">
        <v>0</v>
      </c>
      <c r="K4" s="120">
        <f t="shared" si="2"/>
        <v>36</v>
      </c>
    </row>
    <row r="5" spans="1:11" x14ac:dyDescent="0.25">
      <c r="B5" s="93" t="str">
        <f t="shared" si="0"/>
        <v>'66</v>
      </c>
      <c r="C5" s="93">
        <v>1966</v>
      </c>
      <c r="D5" s="121">
        <v>61</v>
      </c>
      <c r="E5" s="121">
        <v>0</v>
      </c>
      <c r="F5" s="120">
        <f t="shared" si="1"/>
        <v>61</v>
      </c>
      <c r="H5" s="93">
        <v>1966</v>
      </c>
      <c r="I5" s="121">
        <v>28</v>
      </c>
      <c r="J5" s="121">
        <v>0</v>
      </c>
      <c r="K5" s="120">
        <f t="shared" si="2"/>
        <v>28</v>
      </c>
    </row>
    <row r="6" spans="1:11" x14ac:dyDescent="0.25">
      <c r="B6" s="93" t="str">
        <f t="shared" si="0"/>
        <v>'68</v>
      </c>
      <c r="C6" s="93">
        <v>1968</v>
      </c>
      <c r="D6" s="121">
        <v>51</v>
      </c>
      <c r="E6" s="121">
        <v>0</v>
      </c>
      <c r="F6" s="120">
        <f t="shared" si="1"/>
        <v>51</v>
      </c>
      <c r="H6" s="93">
        <v>1968</v>
      </c>
      <c r="I6" s="121">
        <v>16</v>
      </c>
      <c r="J6" s="121">
        <v>0</v>
      </c>
      <c r="K6" s="120">
        <f t="shared" si="2"/>
        <v>16</v>
      </c>
    </row>
    <row r="7" spans="1:11" x14ac:dyDescent="0.25">
      <c r="B7" s="93" t="str">
        <f t="shared" si="0"/>
        <v>'70</v>
      </c>
      <c r="C7" s="93">
        <v>1970</v>
      </c>
      <c r="D7" s="121">
        <v>75</v>
      </c>
      <c r="E7" s="121">
        <v>0</v>
      </c>
      <c r="F7" s="120">
        <f t="shared" si="1"/>
        <v>75</v>
      </c>
      <c r="H7" s="93">
        <v>1970</v>
      </c>
      <c r="I7" s="121">
        <v>10</v>
      </c>
      <c r="J7" s="121">
        <v>0</v>
      </c>
      <c r="K7" s="120">
        <f t="shared" si="2"/>
        <v>10</v>
      </c>
    </row>
    <row r="8" spans="1:11" x14ac:dyDescent="0.25">
      <c r="B8" s="93" t="str">
        <f t="shared" si="0"/>
        <v>'72</v>
      </c>
      <c r="C8" s="93">
        <v>1972</v>
      </c>
      <c r="D8" s="121">
        <v>53</v>
      </c>
      <c r="E8" s="121">
        <v>0</v>
      </c>
      <c r="F8" s="120">
        <f t="shared" si="1"/>
        <v>53</v>
      </c>
      <c r="H8" s="93">
        <v>1972</v>
      </c>
      <c r="I8" s="121">
        <v>14</v>
      </c>
      <c r="J8" s="121">
        <v>0</v>
      </c>
      <c r="K8" s="120">
        <f t="shared" si="2"/>
        <v>14</v>
      </c>
    </row>
    <row r="9" spans="1:11" x14ac:dyDescent="0.25">
      <c r="B9" s="93" t="str">
        <f t="shared" si="0"/>
        <v>'74</v>
      </c>
      <c r="C9" s="93">
        <v>1974</v>
      </c>
      <c r="D9" s="121">
        <v>147</v>
      </c>
      <c r="E9" s="121">
        <v>0</v>
      </c>
      <c r="F9" s="120">
        <f t="shared" si="1"/>
        <v>147</v>
      </c>
      <c r="H9" s="93">
        <v>1974</v>
      </c>
      <c r="I9" s="121">
        <v>24</v>
      </c>
      <c r="J9" s="121">
        <v>0</v>
      </c>
      <c r="K9" s="120">
        <f t="shared" si="2"/>
        <v>24</v>
      </c>
    </row>
    <row r="10" spans="1:11" x14ac:dyDescent="0.25">
      <c r="B10" s="93" t="str">
        <f t="shared" si="0"/>
        <v>'76</v>
      </c>
      <c r="C10" s="93">
        <v>1976</v>
      </c>
      <c r="D10" s="121">
        <v>149</v>
      </c>
      <c r="E10" s="121">
        <v>0</v>
      </c>
      <c r="F10" s="120">
        <f t="shared" si="1"/>
        <v>149</v>
      </c>
      <c r="H10" s="93">
        <v>1976</v>
      </c>
      <c r="I10" s="121">
        <v>24</v>
      </c>
      <c r="J10" s="121">
        <v>0</v>
      </c>
      <c r="K10" s="120">
        <f t="shared" si="2"/>
        <v>24</v>
      </c>
    </row>
    <row r="11" spans="1:11" x14ac:dyDescent="0.25">
      <c r="B11" s="93" t="str">
        <f t="shared" si="0"/>
        <v>'78</v>
      </c>
      <c r="C11" s="93">
        <v>1978</v>
      </c>
      <c r="D11" s="121">
        <v>119</v>
      </c>
      <c r="E11" s="121">
        <v>0</v>
      </c>
      <c r="F11" s="120">
        <f t="shared" si="1"/>
        <v>119</v>
      </c>
      <c r="H11" s="93">
        <v>1978</v>
      </c>
      <c r="I11" s="121">
        <v>18</v>
      </c>
      <c r="J11" s="121">
        <v>0</v>
      </c>
      <c r="K11" s="120">
        <f t="shared" si="2"/>
        <v>18</v>
      </c>
    </row>
    <row r="12" spans="1:11" x14ac:dyDescent="0.25">
      <c r="B12" s="93" t="str">
        <f t="shared" si="0"/>
        <v>'80</v>
      </c>
      <c r="C12" s="93">
        <v>1980</v>
      </c>
      <c r="D12" s="121">
        <v>51</v>
      </c>
      <c r="E12" s="121">
        <v>0</v>
      </c>
      <c r="F12" s="120">
        <f t="shared" si="1"/>
        <v>51</v>
      </c>
      <c r="H12" s="93">
        <v>1980</v>
      </c>
      <c r="I12" s="121">
        <v>0</v>
      </c>
      <c r="J12" s="121">
        <v>6</v>
      </c>
      <c r="K12" s="120">
        <f t="shared" si="2"/>
        <v>6</v>
      </c>
    </row>
    <row r="13" spans="1:11" x14ac:dyDescent="0.25">
      <c r="B13" s="93" t="str">
        <f t="shared" si="0"/>
        <v>'82</v>
      </c>
      <c r="C13" s="93">
        <v>1982</v>
      </c>
      <c r="D13" s="121">
        <v>103</v>
      </c>
      <c r="E13" s="121">
        <v>0</v>
      </c>
      <c r="F13" s="120">
        <f t="shared" si="1"/>
        <v>103</v>
      </c>
      <c r="H13" s="93">
        <v>1982</v>
      </c>
      <c r="I13" s="121">
        <v>0</v>
      </c>
      <c r="J13" s="121">
        <v>8</v>
      </c>
      <c r="K13" s="120">
        <f t="shared" si="2"/>
        <v>8</v>
      </c>
    </row>
    <row r="14" spans="1:11" x14ac:dyDescent="0.25">
      <c r="B14" s="93" t="str">
        <f t="shared" si="0"/>
        <v>'84</v>
      </c>
      <c r="C14" s="93">
        <v>1984</v>
      </c>
      <c r="D14" s="121">
        <v>71</v>
      </c>
      <c r="E14" s="121">
        <v>0</v>
      </c>
      <c r="F14" s="120">
        <f t="shared" si="1"/>
        <v>71</v>
      </c>
      <c r="H14" s="93">
        <v>1984</v>
      </c>
      <c r="I14" s="121">
        <v>0</v>
      </c>
      <c r="J14" s="121">
        <v>6</v>
      </c>
      <c r="K14" s="120">
        <f t="shared" si="2"/>
        <v>6</v>
      </c>
    </row>
    <row r="15" spans="1:11" x14ac:dyDescent="0.25">
      <c r="B15" s="93" t="str">
        <f t="shared" si="0"/>
        <v>'86</v>
      </c>
      <c r="C15" s="93">
        <v>1986</v>
      </c>
      <c r="D15" s="121">
        <v>81</v>
      </c>
      <c r="E15" s="121">
        <v>0</v>
      </c>
      <c r="F15" s="120">
        <f t="shared" si="1"/>
        <v>81</v>
      </c>
      <c r="H15" s="93">
        <v>1986</v>
      </c>
      <c r="I15" s="121">
        <v>10</v>
      </c>
      <c r="J15" s="121">
        <v>0</v>
      </c>
      <c r="K15" s="120">
        <f t="shared" si="2"/>
        <v>10</v>
      </c>
    </row>
    <row r="16" spans="1:11" x14ac:dyDescent="0.25">
      <c r="B16" s="93" t="str">
        <f t="shared" si="0"/>
        <v>'88</v>
      </c>
      <c r="C16" s="93">
        <v>1988</v>
      </c>
      <c r="D16" s="121">
        <v>85</v>
      </c>
      <c r="E16" s="121">
        <v>0</v>
      </c>
      <c r="F16" s="120">
        <f t="shared" si="1"/>
        <v>85</v>
      </c>
      <c r="H16" s="93">
        <v>1988</v>
      </c>
      <c r="I16" s="121">
        <v>10</v>
      </c>
      <c r="J16" s="121">
        <v>0</v>
      </c>
      <c r="K16" s="120">
        <f t="shared" si="2"/>
        <v>10</v>
      </c>
    </row>
    <row r="17" spans="2:11" x14ac:dyDescent="0.25">
      <c r="B17" s="93" t="str">
        <f t="shared" si="0"/>
        <v>'90</v>
      </c>
      <c r="C17" s="93">
        <v>1990</v>
      </c>
      <c r="D17" s="121">
        <v>100</v>
      </c>
      <c r="E17" s="121">
        <v>0</v>
      </c>
      <c r="F17" s="120">
        <f t="shared" si="1"/>
        <v>100</v>
      </c>
      <c r="H17" s="93">
        <v>1990</v>
      </c>
      <c r="I17" s="121">
        <v>12</v>
      </c>
      <c r="J17" s="121">
        <v>0</v>
      </c>
      <c r="K17" s="120">
        <f t="shared" si="2"/>
        <v>12</v>
      </c>
    </row>
    <row r="18" spans="2:11" x14ac:dyDescent="0.25">
      <c r="B18" s="93" t="str">
        <f t="shared" si="0"/>
        <v>'92</v>
      </c>
      <c r="C18" s="93">
        <v>1992</v>
      </c>
      <c r="D18" s="121">
        <v>82</v>
      </c>
      <c r="E18" s="121">
        <v>0</v>
      </c>
      <c r="F18" s="120">
        <f t="shared" si="1"/>
        <v>82</v>
      </c>
      <c r="H18" s="93">
        <v>1992</v>
      </c>
      <c r="I18" s="121">
        <v>14</v>
      </c>
      <c r="J18" s="121">
        <v>0</v>
      </c>
      <c r="K18" s="120">
        <f t="shared" si="2"/>
        <v>14</v>
      </c>
    </row>
    <row r="19" spans="2:11" x14ac:dyDescent="0.25">
      <c r="B19" s="93" t="str">
        <f t="shared" si="0"/>
        <v>'94</v>
      </c>
      <c r="C19" s="93">
        <v>1994</v>
      </c>
      <c r="D19" s="121">
        <v>0</v>
      </c>
      <c r="E19" s="121">
        <v>26</v>
      </c>
      <c r="F19" s="120">
        <f t="shared" si="1"/>
        <v>26</v>
      </c>
      <c r="H19" s="93">
        <v>1994</v>
      </c>
      <c r="I19" s="121">
        <v>0</v>
      </c>
      <c r="J19" s="121">
        <v>6</v>
      </c>
      <c r="K19" s="120">
        <f t="shared" si="2"/>
        <v>6</v>
      </c>
    </row>
    <row r="20" spans="2:11" x14ac:dyDescent="0.25">
      <c r="B20" s="93" t="str">
        <f t="shared" si="0"/>
        <v>'96</v>
      </c>
      <c r="C20" s="93">
        <v>1996</v>
      </c>
      <c r="D20" s="121">
        <v>0</v>
      </c>
      <c r="E20" s="121">
        <v>20</v>
      </c>
      <c r="F20" s="120">
        <f t="shared" si="1"/>
        <v>20</v>
      </c>
      <c r="H20" s="93">
        <v>1996</v>
      </c>
      <c r="I20" s="121">
        <v>0</v>
      </c>
      <c r="J20" s="121">
        <v>10</v>
      </c>
      <c r="K20" s="120">
        <f t="shared" si="2"/>
        <v>10</v>
      </c>
    </row>
    <row r="21" spans="2:11" x14ac:dyDescent="0.25">
      <c r="B21" s="93" t="str">
        <f t="shared" si="0"/>
        <v>'98</v>
      </c>
      <c r="C21" s="93">
        <v>1998</v>
      </c>
      <c r="D21" s="121">
        <v>0</v>
      </c>
      <c r="E21" s="121">
        <v>12</v>
      </c>
      <c r="F21" s="120">
        <f t="shared" si="1"/>
        <v>12</v>
      </c>
      <c r="H21" s="93">
        <v>1998</v>
      </c>
      <c r="I21" s="121">
        <v>0</v>
      </c>
      <c r="J21" s="121">
        <v>10</v>
      </c>
      <c r="K21" s="120">
        <f t="shared" si="2"/>
        <v>10</v>
      </c>
    </row>
    <row r="22" spans="2:11" x14ac:dyDescent="0.25">
      <c r="B22" s="93" t="str">
        <f t="shared" si="0"/>
        <v>'00</v>
      </c>
      <c r="C22" s="93">
        <v>2000</v>
      </c>
      <c r="D22" s="121">
        <v>0</v>
      </c>
      <c r="E22" s="121">
        <v>9</v>
      </c>
      <c r="F22" s="120">
        <f t="shared" si="1"/>
        <v>9</v>
      </c>
      <c r="H22" s="93">
        <v>2000</v>
      </c>
      <c r="I22" s="121">
        <v>0</v>
      </c>
      <c r="J22" s="121">
        <v>0</v>
      </c>
      <c r="K22" s="120">
        <f t="shared" si="2"/>
        <v>0</v>
      </c>
    </row>
    <row r="23" spans="2:11" x14ac:dyDescent="0.25">
      <c r="B23" s="93" t="str">
        <f t="shared" si="0"/>
        <v>'02</v>
      </c>
      <c r="C23" s="93">
        <v>2002</v>
      </c>
      <c r="D23" s="121">
        <v>0</v>
      </c>
      <c r="E23" s="121">
        <v>24</v>
      </c>
      <c r="F23" s="120">
        <f t="shared" si="1"/>
        <v>24</v>
      </c>
      <c r="H23" s="93">
        <v>2002</v>
      </c>
      <c r="I23" s="121">
        <v>0</v>
      </c>
      <c r="J23" s="121">
        <v>5</v>
      </c>
      <c r="K23" s="120">
        <f t="shared" si="2"/>
        <v>5</v>
      </c>
    </row>
    <row r="24" spans="2:11" x14ac:dyDescent="0.25">
      <c r="B24" s="93" t="str">
        <f t="shared" si="0"/>
        <v>'04</v>
      </c>
      <c r="C24" s="93">
        <v>2004</v>
      </c>
      <c r="D24" s="121">
        <v>0</v>
      </c>
      <c r="E24" s="121">
        <v>30</v>
      </c>
      <c r="F24" s="120">
        <f t="shared" si="1"/>
        <v>30</v>
      </c>
      <c r="H24" s="93">
        <v>2004</v>
      </c>
      <c r="I24" s="121">
        <v>0</v>
      </c>
      <c r="J24" s="121">
        <v>11</v>
      </c>
      <c r="K24" s="120">
        <f t="shared" si="2"/>
        <v>11</v>
      </c>
    </row>
    <row r="25" spans="2:11" x14ac:dyDescent="0.25">
      <c r="B25" s="93" t="str">
        <f t="shared" si="0"/>
        <v>'06</v>
      </c>
      <c r="C25" s="93">
        <v>2006</v>
      </c>
      <c r="D25" s="121">
        <v>33</v>
      </c>
      <c r="E25" s="121">
        <v>0</v>
      </c>
      <c r="F25" s="120">
        <f t="shared" si="1"/>
        <v>33</v>
      </c>
      <c r="H25" s="93">
        <v>2006</v>
      </c>
      <c r="I25" s="121">
        <v>2</v>
      </c>
      <c r="J25" s="121">
        <v>0</v>
      </c>
      <c r="K25" s="120">
        <f t="shared" si="2"/>
        <v>2</v>
      </c>
    </row>
    <row r="26" spans="2:11" x14ac:dyDescent="0.25">
      <c r="B26" s="93" t="str">
        <f t="shared" si="0"/>
        <v>'08</v>
      </c>
      <c r="C26" s="93">
        <v>2008</v>
      </c>
      <c r="D26" s="121">
        <v>79</v>
      </c>
      <c r="E26" s="121">
        <v>0</v>
      </c>
      <c r="F26" s="120">
        <f t="shared" si="1"/>
        <v>79</v>
      </c>
      <c r="H26" s="93">
        <v>2008</v>
      </c>
      <c r="I26" s="121">
        <v>17</v>
      </c>
      <c r="J26" s="121">
        <v>0</v>
      </c>
      <c r="K26" s="120">
        <f t="shared" si="2"/>
        <v>17</v>
      </c>
    </row>
    <row r="27" spans="2:11" x14ac:dyDescent="0.25">
      <c r="B27" s="93" t="str">
        <f t="shared" si="0"/>
        <v>'10</v>
      </c>
      <c r="C27" s="93">
        <v>2010</v>
      </c>
      <c r="D27" s="121">
        <v>0</v>
      </c>
      <c r="E27" s="121">
        <v>53</v>
      </c>
      <c r="F27" s="120">
        <f t="shared" si="1"/>
        <v>53</v>
      </c>
      <c r="H27" s="93">
        <v>2010</v>
      </c>
      <c r="I27" s="121">
        <v>6</v>
      </c>
      <c r="J27" s="121">
        <v>0</v>
      </c>
      <c r="K27" s="120">
        <f t="shared" si="2"/>
        <v>6</v>
      </c>
    </row>
    <row r="28" spans="2:11" x14ac:dyDescent="0.25">
      <c r="B28" s="93" t="str">
        <f t="shared" si="0"/>
        <v>'12</v>
      </c>
      <c r="C28" s="93">
        <v>2012</v>
      </c>
      <c r="D28" s="121">
        <v>0</v>
      </c>
      <c r="E28" s="121">
        <v>23</v>
      </c>
      <c r="F28" s="120">
        <f t="shared" si="1"/>
        <v>23</v>
      </c>
      <c r="H28" s="93">
        <v>2012</v>
      </c>
      <c r="I28" s="121">
        <v>10</v>
      </c>
      <c r="J28" s="121">
        <v>0</v>
      </c>
      <c r="K28" s="120">
        <f t="shared" si="2"/>
        <v>10</v>
      </c>
    </row>
    <row r="29" spans="2:11" x14ac:dyDescent="0.25">
      <c r="B29" s="93" t="str">
        <f t="shared" si="0"/>
        <v>'14</v>
      </c>
      <c r="C29" s="93">
        <v>2014</v>
      </c>
      <c r="D29" s="121">
        <v>0</v>
      </c>
      <c r="E29" s="121">
        <v>59</v>
      </c>
      <c r="F29" s="120">
        <f t="shared" si="1"/>
        <v>59</v>
      </c>
      <c r="H29" s="93">
        <v>2014</v>
      </c>
      <c r="I29" s="121">
        <v>0</v>
      </c>
      <c r="J29" s="121">
        <v>10</v>
      </c>
      <c r="K29" s="120">
        <f t="shared" si="2"/>
        <v>10</v>
      </c>
    </row>
    <row r="30" spans="2:11" x14ac:dyDescent="0.25">
      <c r="B30" s="93" t="str">
        <f t="shared" si="0"/>
        <v>'16</v>
      </c>
      <c r="C30" s="93">
        <v>2016</v>
      </c>
      <c r="D30" s="121">
        <v>0</v>
      </c>
      <c r="E30" s="121">
        <v>46</v>
      </c>
      <c r="F30" s="120">
        <f t="shared" si="1"/>
        <v>46</v>
      </c>
      <c r="H30" s="93">
        <v>2016</v>
      </c>
      <c r="I30" s="121">
        <v>0</v>
      </c>
      <c r="J30" s="121">
        <v>4</v>
      </c>
      <c r="K30" s="120">
        <f t="shared" si="2"/>
        <v>4</v>
      </c>
    </row>
  </sheetData>
  <pageMargins left="0.7" right="0.7" top="0.75" bottom="0.75" header="0.3" footer="0.3"/>
  <pageSetup orientation="portrait" horizontalDpi="200" verticalDpi="200" copies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L13"/>
  <sheetViews>
    <sheetView zoomScale="70" zoomScaleNormal="70" workbookViewId="0">
      <selection activeCell="R29" sqref="R29"/>
    </sheetView>
  </sheetViews>
  <sheetFormatPr defaultColWidth="8.85546875" defaultRowHeight="15" x14ac:dyDescent="0.25"/>
  <cols>
    <col min="1" max="16384" width="8.85546875" style="93"/>
  </cols>
  <sheetData>
    <row r="13" spans="12:12" x14ac:dyDescent="0.25">
      <c r="L13" s="123"/>
    </row>
  </sheetData>
  <pageMargins left="0.7" right="0.7" top="0.75" bottom="0.75" header="0.3" footer="0.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1005"/>
  <sheetViews>
    <sheetView workbookViewId="0">
      <selection activeCell="A2" sqref="A2"/>
    </sheetView>
  </sheetViews>
  <sheetFormatPr defaultColWidth="12.42578125" defaultRowHeight="15" customHeight="1" x14ac:dyDescent="0.25"/>
  <cols>
    <col min="1" max="1" width="40.28515625" customWidth="1"/>
    <col min="2" max="2" width="14.140625" customWidth="1"/>
    <col min="3" max="3" width="8.42578125" customWidth="1"/>
    <col min="4" max="4" width="9.7109375" bestFit="1" customWidth="1"/>
    <col min="5" max="5" width="12.42578125" customWidth="1"/>
    <col min="6" max="9" width="7.7109375" customWidth="1"/>
    <col min="10" max="10" width="15.42578125" customWidth="1"/>
    <col min="11" max="12" width="7.7109375" customWidth="1"/>
    <col min="13" max="13" width="5.140625" customWidth="1"/>
    <col min="14" max="17" width="18.140625" customWidth="1"/>
    <col min="18" max="26" width="7.7109375" customWidth="1"/>
  </cols>
  <sheetData>
    <row r="1" spans="1:25" ht="13.5" customHeight="1" x14ac:dyDescent="0.25">
      <c r="A1" s="1" t="s">
        <v>291</v>
      </c>
      <c r="B1" s="2"/>
      <c r="C1" s="2"/>
      <c r="D1" s="4" t="s">
        <v>3</v>
      </c>
      <c r="E1" s="4" t="s">
        <v>7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3.5" customHeight="1" x14ac:dyDescent="0.25">
      <c r="A2" s="10" t="s">
        <v>21</v>
      </c>
      <c r="B2" s="2"/>
      <c r="C2" s="2"/>
      <c r="D2" s="194">
        <v>43038</v>
      </c>
      <c r="E2" s="18">
        <v>2.9335110069268922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3.5" customHeight="1" x14ac:dyDescent="0.25">
      <c r="A3" s="2"/>
      <c r="B3" s="2"/>
      <c r="C3" s="2"/>
      <c r="D3" s="194">
        <v>43040</v>
      </c>
      <c r="E3" s="18">
        <v>4.4809016924519218</v>
      </c>
      <c r="J3" s="2"/>
      <c r="M3" s="2"/>
      <c r="N3" s="2"/>
      <c r="O3" s="2"/>
      <c r="P3" s="8"/>
      <c r="Q3" s="8"/>
    </row>
    <row r="4" spans="1:25" ht="13.5" customHeight="1" x14ac:dyDescent="0.25">
      <c r="A4" s="2" t="s">
        <v>22</v>
      </c>
      <c r="B4" s="2"/>
      <c r="C4" s="2"/>
      <c r="D4" s="194">
        <v>43041</v>
      </c>
      <c r="E4" s="18">
        <v>4.3245637632925105</v>
      </c>
      <c r="J4" s="2"/>
      <c r="M4" s="2"/>
      <c r="N4" s="2"/>
      <c r="O4" s="2"/>
      <c r="P4" s="8"/>
      <c r="Q4" s="8"/>
    </row>
    <row r="5" spans="1:25" ht="13.5" customHeight="1" x14ac:dyDescent="0.25">
      <c r="A5" s="2" t="s">
        <v>23</v>
      </c>
      <c r="B5" s="2"/>
      <c r="C5" s="2"/>
      <c r="D5" s="194">
        <v>43042</v>
      </c>
      <c r="E5" s="18">
        <v>3.3040753118922961</v>
      </c>
      <c r="J5" s="2"/>
      <c r="M5" s="2"/>
      <c r="N5" s="2"/>
      <c r="O5" s="2"/>
      <c r="P5" s="8"/>
      <c r="Q5" s="8"/>
    </row>
    <row r="6" spans="1:25" ht="13.5" customHeight="1" x14ac:dyDescent="0.25">
      <c r="A6" s="2" t="s">
        <v>24</v>
      </c>
      <c r="B6" s="2"/>
      <c r="C6" s="2"/>
      <c r="D6" s="194">
        <v>43048</v>
      </c>
      <c r="E6" s="18">
        <v>3.281134973881672</v>
      </c>
      <c r="J6" s="2"/>
      <c r="M6" s="2"/>
      <c r="N6" s="2"/>
      <c r="O6" s="2"/>
      <c r="P6" s="8"/>
      <c r="Q6" s="8"/>
    </row>
    <row r="7" spans="1:25" ht="13.5" customHeight="1" x14ac:dyDescent="0.25">
      <c r="A7" s="2" t="s">
        <v>25</v>
      </c>
      <c r="B7" s="2"/>
      <c r="C7" s="2"/>
      <c r="D7" s="194"/>
      <c r="E7" s="18"/>
      <c r="J7" s="2"/>
      <c r="M7" s="2"/>
      <c r="N7" s="2"/>
      <c r="O7" s="2"/>
      <c r="P7" s="8"/>
      <c r="Q7" s="8"/>
    </row>
    <row r="8" spans="1:25" ht="13.5" customHeight="1" x14ac:dyDescent="0.25">
      <c r="A8" s="66" t="s">
        <v>26</v>
      </c>
      <c r="B8" s="2"/>
      <c r="C8" s="2"/>
      <c r="D8" s="16"/>
      <c r="E8" s="18"/>
      <c r="J8" s="2"/>
      <c r="M8" s="2"/>
      <c r="N8" s="2"/>
      <c r="O8" s="2"/>
      <c r="P8" s="8"/>
      <c r="Q8" s="8"/>
    </row>
    <row r="9" spans="1:25" ht="13.5" customHeight="1" x14ac:dyDescent="0.25">
      <c r="A9" s="2"/>
      <c r="B9" s="2"/>
      <c r="C9" s="2"/>
      <c r="D9" s="16"/>
      <c r="E9" s="18"/>
      <c r="J9" s="2"/>
      <c r="M9" s="2"/>
      <c r="N9" s="2"/>
      <c r="O9" s="2"/>
      <c r="P9" s="8"/>
      <c r="Q9" s="8"/>
    </row>
    <row r="10" spans="1:25" ht="13.5" customHeight="1" x14ac:dyDescent="0.25">
      <c r="A10" s="2" t="s">
        <v>29</v>
      </c>
      <c r="B10" s="2"/>
      <c r="C10" s="2"/>
      <c r="E10" s="194"/>
      <c r="J10" s="2"/>
      <c r="M10" s="2"/>
      <c r="N10" s="2"/>
      <c r="O10" s="2"/>
      <c r="P10" s="8"/>
      <c r="Q10" s="8"/>
    </row>
    <row r="11" spans="1:25" ht="13.5" customHeight="1" x14ac:dyDescent="0.25">
      <c r="A11" s="2" t="s">
        <v>30</v>
      </c>
      <c r="B11" s="2"/>
      <c r="C11" s="2"/>
      <c r="E11" s="18"/>
      <c r="J11" s="2"/>
      <c r="M11" s="2"/>
      <c r="N11" s="2"/>
      <c r="O11" s="2"/>
      <c r="P11" s="8"/>
      <c r="Q11" s="8"/>
    </row>
    <row r="12" spans="1:25" ht="13.5" customHeight="1" x14ac:dyDescent="0.25">
      <c r="A12" s="2"/>
      <c r="B12" s="2"/>
      <c r="C12" s="2"/>
      <c r="E12" s="18"/>
      <c r="F12" s="228"/>
      <c r="G12" s="228"/>
      <c r="H12" s="228"/>
      <c r="J12" s="2"/>
      <c r="M12" s="2"/>
      <c r="N12" s="2"/>
      <c r="O12" s="2"/>
      <c r="P12" s="8"/>
      <c r="Q12" s="8"/>
    </row>
    <row r="13" spans="1:25" ht="13.5" customHeight="1" x14ac:dyDescent="0.25">
      <c r="A13" s="2"/>
      <c r="B13" s="2"/>
      <c r="C13" s="2"/>
      <c r="E13" s="18"/>
      <c r="J13" s="2"/>
      <c r="M13" s="2"/>
      <c r="N13" s="2"/>
      <c r="O13" s="2"/>
      <c r="P13" s="8"/>
      <c r="Q13" s="8"/>
    </row>
    <row r="14" spans="1:25" ht="13.5" customHeight="1" x14ac:dyDescent="0.25">
      <c r="A14" s="2"/>
      <c r="B14" s="2"/>
      <c r="C14" s="2"/>
      <c r="E14" s="18"/>
      <c r="J14" s="2"/>
      <c r="M14" s="2"/>
      <c r="N14" s="2"/>
      <c r="O14" s="2"/>
      <c r="P14" s="8"/>
      <c r="Q14" s="8"/>
    </row>
    <row r="15" spans="1:25" ht="13.5" customHeight="1" x14ac:dyDescent="0.25">
      <c r="A15" s="2"/>
      <c r="B15" s="2"/>
      <c r="C15" s="2"/>
      <c r="D15" s="16"/>
      <c r="E15" s="17"/>
      <c r="J15" s="2"/>
      <c r="M15" s="2"/>
      <c r="N15" s="2"/>
      <c r="O15" s="2"/>
      <c r="P15" s="8"/>
      <c r="Q15" s="8"/>
    </row>
    <row r="16" spans="1:25" ht="13.5" customHeight="1" x14ac:dyDescent="0.25">
      <c r="A16" s="2"/>
      <c r="B16" s="2"/>
      <c r="C16" s="2"/>
      <c r="D16" s="22"/>
      <c r="E16" s="17"/>
      <c r="J16" s="2"/>
      <c r="M16" s="2"/>
      <c r="N16" s="2"/>
      <c r="O16" s="2"/>
      <c r="P16" s="8"/>
      <c r="Q16" s="8"/>
    </row>
    <row r="17" spans="1:19" ht="13.5" customHeight="1" x14ac:dyDescent="0.25">
      <c r="A17" s="2"/>
      <c r="B17" s="2"/>
      <c r="C17" s="2"/>
      <c r="D17" s="22"/>
      <c r="E17" s="17"/>
      <c r="J17" s="2"/>
      <c r="M17" s="2"/>
      <c r="N17" s="2"/>
      <c r="O17" s="2"/>
      <c r="P17" s="8"/>
      <c r="Q17" s="8"/>
    </row>
    <row r="18" spans="1:19" ht="13.5" customHeight="1" x14ac:dyDescent="0.25">
      <c r="A18" s="2"/>
      <c r="B18" s="2"/>
      <c r="C18" s="2"/>
      <c r="D18" s="22"/>
      <c r="E18" s="17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 customHeight="1" x14ac:dyDescent="0.25">
      <c r="A19" s="2"/>
      <c r="B19" s="2"/>
      <c r="C19" s="2"/>
      <c r="D19" s="22"/>
      <c r="E19" s="2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3.5" customHeight="1" x14ac:dyDescent="0.25">
      <c r="A20" s="2"/>
      <c r="B20" s="2"/>
      <c r="C20" s="2"/>
      <c r="D20" s="22"/>
      <c r="E20" s="21"/>
      <c r="J20" s="2"/>
      <c r="M20" s="2"/>
      <c r="N20" s="2"/>
      <c r="O20" s="2"/>
      <c r="P20" s="8"/>
      <c r="Q20" s="8"/>
    </row>
    <row r="21" spans="1:19" ht="13.5" customHeight="1" x14ac:dyDescent="0.25">
      <c r="A21" s="2"/>
      <c r="B21" s="2"/>
      <c r="C21" s="2"/>
      <c r="D21" s="22"/>
      <c r="E21" s="21"/>
      <c r="J21" s="2"/>
      <c r="M21" s="2"/>
      <c r="N21" s="2"/>
      <c r="O21" s="2"/>
      <c r="P21" s="8"/>
      <c r="Q21" s="8"/>
    </row>
    <row r="22" spans="1:19" ht="13.5" customHeight="1" x14ac:dyDescent="0.25">
      <c r="A22" s="2"/>
      <c r="B22" s="2"/>
      <c r="C22" s="2"/>
      <c r="D22" s="22"/>
      <c r="E22" s="21"/>
      <c r="J22" s="2"/>
      <c r="M22" s="2"/>
      <c r="N22" s="2"/>
      <c r="O22" s="2"/>
      <c r="P22" s="8"/>
      <c r="Q22" s="8"/>
    </row>
    <row r="23" spans="1:19" ht="13.5" customHeight="1" x14ac:dyDescent="0.25">
      <c r="A23" s="2"/>
      <c r="B23" s="2"/>
      <c r="C23" s="2"/>
      <c r="D23" s="22"/>
      <c r="E23" s="21"/>
      <c r="J23" s="2"/>
      <c r="M23" s="2"/>
      <c r="N23" s="2"/>
      <c r="O23" s="2"/>
      <c r="P23" s="8"/>
      <c r="Q23" s="8"/>
    </row>
    <row r="24" spans="1:19" ht="13.5" customHeight="1" x14ac:dyDescent="0.25">
      <c r="A24" s="2"/>
      <c r="B24" s="2"/>
      <c r="C24" s="2"/>
      <c r="D24" s="22"/>
      <c r="E24" s="21"/>
      <c r="J24" s="2"/>
      <c r="M24" s="2"/>
      <c r="N24" s="2"/>
      <c r="O24" s="2"/>
      <c r="P24" s="8"/>
      <c r="Q24" s="8"/>
    </row>
    <row r="25" spans="1:19" ht="13.5" customHeight="1" x14ac:dyDescent="0.25">
      <c r="A25" s="2"/>
      <c r="B25" s="2"/>
      <c r="C25" s="2"/>
      <c r="D25" s="22"/>
      <c r="E25" s="21"/>
      <c r="J25" s="2"/>
      <c r="M25" s="2"/>
      <c r="N25" s="2"/>
      <c r="O25" s="2"/>
      <c r="P25" s="8"/>
      <c r="Q25" s="8"/>
    </row>
    <row r="26" spans="1:19" ht="13.5" customHeight="1" x14ac:dyDescent="0.25">
      <c r="A26" s="2"/>
      <c r="B26" s="2"/>
      <c r="C26" s="2"/>
      <c r="D26" s="22"/>
      <c r="E26" s="21"/>
      <c r="J26" s="2"/>
      <c r="M26" s="2"/>
      <c r="N26" s="2"/>
      <c r="O26" s="2"/>
      <c r="P26" s="8"/>
      <c r="Q26" s="8"/>
    </row>
    <row r="27" spans="1:19" ht="13.5" customHeight="1" x14ac:dyDescent="0.25">
      <c r="A27" s="2"/>
      <c r="B27" s="2"/>
      <c r="C27" s="2"/>
      <c r="D27" s="22"/>
      <c r="E27" s="21"/>
      <c r="J27" s="2"/>
      <c r="M27" s="2"/>
      <c r="N27" s="2"/>
      <c r="O27" s="2"/>
      <c r="P27" s="8"/>
      <c r="Q27" s="8"/>
    </row>
    <row r="28" spans="1:19" ht="13.5" customHeight="1" x14ac:dyDescent="0.25">
      <c r="A28" s="2"/>
      <c r="B28" s="2"/>
      <c r="C28" s="2"/>
      <c r="D28" s="23"/>
      <c r="E28" s="21"/>
      <c r="J28" s="2"/>
      <c r="M28" s="2"/>
      <c r="N28" s="2"/>
      <c r="O28" s="2"/>
      <c r="P28" s="8"/>
      <c r="Q28" s="8"/>
    </row>
    <row r="29" spans="1:19" ht="13.5" customHeight="1" x14ac:dyDescent="0.25">
      <c r="A29" s="2"/>
      <c r="B29" s="2"/>
      <c r="C29" s="2"/>
      <c r="D29" s="23"/>
      <c r="E29" s="21"/>
      <c r="J29" s="2"/>
      <c r="M29" s="2"/>
      <c r="N29" s="2"/>
      <c r="O29" s="2"/>
      <c r="P29" s="8"/>
      <c r="Q29" s="8"/>
    </row>
    <row r="30" spans="1:19" ht="13.5" customHeight="1" x14ac:dyDescent="0.25">
      <c r="A30" s="2"/>
      <c r="B30" s="2"/>
      <c r="C30" s="2"/>
      <c r="D30" s="23"/>
      <c r="E30" s="21"/>
      <c r="J30" s="2"/>
      <c r="M30" s="2"/>
      <c r="N30" s="2"/>
      <c r="O30" s="2"/>
      <c r="P30" s="8"/>
      <c r="Q30" s="8"/>
    </row>
    <row r="31" spans="1:19" ht="13.5" customHeight="1" x14ac:dyDescent="0.25">
      <c r="A31" s="2"/>
      <c r="B31" s="2"/>
      <c r="C31" s="2"/>
      <c r="D31" s="23"/>
      <c r="E31" s="21"/>
      <c r="J31" s="2"/>
      <c r="M31" s="2"/>
      <c r="N31" s="2"/>
      <c r="O31" s="2"/>
      <c r="P31" s="8"/>
      <c r="Q31" s="8"/>
    </row>
    <row r="32" spans="1:19" ht="13.5" customHeight="1" x14ac:dyDescent="0.25">
      <c r="A32" s="2"/>
      <c r="B32" s="2"/>
      <c r="C32" s="2"/>
      <c r="D32" s="23"/>
      <c r="E32" s="21"/>
      <c r="J32" s="2"/>
      <c r="M32" s="2"/>
      <c r="N32" s="2"/>
      <c r="O32" s="2"/>
      <c r="P32" s="8"/>
      <c r="Q32" s="8"/>
    </row>
    <row r="33" spans="1:17" ht="13.5" customHeight="1" x14ac:dyDescent="0.25">
      <c r="A33" s="2"/>
      <c r="B33" s="2"/>
      <c r="C33" s="2"/>
      <c r="D33" s="23"/>
      <c r="E33" s="21"/>
      <c r="J33" s="2"/>
      <c r="M33" s="2"/>
      <c r="N33" s="2"/>
      <c r="O33" s="2"/>
      <c r="P33" s="8"/>
      <c r="Q33" s="8"/>
    </row>
    <row r="34" spans="1:17" ht="13.5" customHeight="1" x14ac:dyDescent="0.25">
      <c r="A34" s="2"/>
      <c r="B34" s="2"/>
      <c r="C34" s="2"/>
      <c r="D34" s="23"/>
      <c r="E34" s="21"/>
      <c r="J34" s="2"/>
      <c r="M34" s="2"/>
      <c r="N34" s="2"/>
      <c r="O34" s="2"/>
      <c r="P34" s="8"/>
      <c r="Q34" s="8"/>
    </row>
    <row r="35" spans="1:17" ht="13.5" customHeight="1" x14ac:dyDescent="0.25">
      <c r="A35" s="2"/>
      <c r="B35" s="2"/>
      <c r="C35" s="2"/>
      <c r="D35" s="23"/>
      <c r="E35" s="21"/>
      <c r="J35" s="2"/>
      <c r="M35" s="2"/>
      <c r="N35" s="2"/>
      <c r="O35" s="2"/>
      <c r="P35" s="8"/>
      <c r="Q35" s="8"/>
    </row>
    <row r="36" spans="1:17" ht="13.5" customHeight="1" x14ac:dyDescent="0.25">
      <c r="A36" s="2"/>
      <c r="B36" s="2"/>
      <c r="C36" s="2"/>
      <c r="D36" s="23"/>
      <c r="E36" s="21"/>
      <c r="J36" s="2"/>
      <c r="M36" s="2"/>
      <c r="N36" s="2"/>
      <c r="O36" s="2"/>
      <c r="P36" s="8"/>
      <c r="Q36" s="8"/>
    </row>
    <row r="37" spans="1:17" ht="13.5" customHeight="1" x14ac:dyDescent="0.25">
      <c r="A37" s="2"/>
      <c r="B37" s="2"/>
      <c r="C37" s="2"/>
      <c r="D37" s="23"/>
      <c r="E37" s="21"/>
      <c r="J37" s="2"/>
      <c r="M37" s="2"/>
      <c r="N37" s="2"/>
      <c r="O37" s="2"/>
      <c r="P37" s="8"/>
      <c r="Q37" s="8"/>
    </row>
    <row r="38" spans="1:17" ht="13.5" customHeight="1" x14ac:dyDescent="0.25">
      <c r="A38" s="2"/>
      <c r="B38" s="2"/>
      <c r="C38" s="2"/>
      <c r="D38" s="23"/>
      <c r="E38" s="21"/>
      <c r="J38" s="2"/>
      <c r="M38" s="2"/>
      <c r="N38" s="2"/>
      <c r="O38" s="2"/>
      <c r="P38" s="8"/>
      <c r="Q38" s="8"/>
    </row>
    <row r="39" spans="1:17" ht="13.5" customHeight="1" x14ac:dyDescent="0.25">
      <c r="A39" s="2"/>
      <c r="B39" s="2"/>
      <c r="C39" s="2"/>
      <c r="D39" s="2"/>
      <c r="E39" s="21"/>
      <c r="J39" s="2"/>
      <c r="M39" s="2"/>
      <c r="N39" s="2"/>
      <c r="O39" s="2"/>
      <c r="P39" s="8"/>
      <c r="Q39" s="8"/>
    </row>
    <row r="40" spans="1:17" ht="13.5" customHeight="1" x14ac:dyDescent="0.25">
      <c r="A40" s="2"/>
      <c r="B40" s="2"/>
      <c r="C40" s="2"/>
      <c r="D40" s="2"/>
      <c r="E40" s="21"/>
      <c r="J40" s="2"/>
      <c r="M40" s="2"/>
      <c r="N40" s="2"/>
      <c r="O40" s="2"/>
      <c r="P40" s="8"/>
      <c r="Q40" s="8"/>
    </row>
    <row r="41" spans="1:17" ht="13.5" customHeight="1" x14ac:dyDescent="0.25">
      <c r="A41" s="2"/>
      <c r="B41" s="2"/>
      <c r="C41" s="2"/>
      <c r="D41" s="2"/>
      <c r="E41" s="21"/>
      <c r="J41" s="2"/>
      <c r="M41" s="2"/>
      <c r="N41" s="2"/>
      <c r="O41" s="2"/>
      <c r="P41" s="8"/>
      <c r="Q41" s="8"/>
    </row>
    <row r="42" spans="1:17" ht="13.5" customHeight="1" x14ac:dyDescent="0.25">
      <c r="A42" s="2"/>
      <c r="B42" s="2"/>
      <c r="C42" s="2"/>
      <c r="D42" s="2"/>
      <c r="E42" s="21"/>
      <c r="J42" s="2"/>
      <c r="M42" s="2"/>
      <c r="N42" s="2"/>
      <c r="O42" s="2"/>
      <c r="P42" s="8"/>
      <c r="Q42" s="8"/>
    </row>
    <row r="43" spans="1:17" ht="13.5" customHeight="1" x14ac:dyDescent="0.25">
      <c r="A43" s="2"/>
      <c r="B43" s="2"/>
      <c r="C43" s="2"/>
      <c r="D43" s="2"/>
      <c r="E43" s="21"/>
      <c r="J43" s="2"/>
      <c r="M43" s="2"/>
      <c r="N43" s="2"/>
      <c r="O43" s="2"/>
      <c r="P43" s="8"/>
      <c r="Q43" s="8"/>
    </row>
    <row r="44" spans="1:17" ht="13.5" customHeight="1" x14ac:dyDescent="0.25">
      <c r="A44" s="2"/>
      <c r="B44" s="2"/>
      <c r="C44" s="2"/>
      <c r="D44" s="2"/>
      <c r="E44" s="21"/>
      <c r="J44" s="2"/>
      <c r="M44" s="2"/>
      <c r="N44" s="2"/>
      <c r="O44" s="2"/>
      <c r="P44" s="8"/>
      <c r="Q44" s="8"/>
    </row>
    <row r="45" spans="1:17" ht="13.5" customHeight="1" x14ac:dyDescent="0.25">
      <c r="A45" s="2"/>
      <c r="B45" s="2"/>
      <c r="C45" s="2"/>
      <c r="D45" s="2"/>
      <c r="E45" s="21"/>
      <c r="J45" s="2"/>
      <c r="M45" s="2"/>
      <c r="N45" s="2"/>
      <c r="O45" s="2"/>
      <c r="P45" s="8"/>
      <c r="Q45" s="8"/>
    </row>
    <row r="46" spans="1:17" ht="13.5" customHeight="1" x14ac:dyDescent="0.25">
      <c r="A46" s="2"/>
      <c r="B46" s="2"/>
      <c r="C46" s="2"/>
      <c r="D46" s="2"/>
      <c r="E46" s="2"/>
      <c r="J46" s="2"/>
      <c r="M46" s="2"/>
      <c r="N46" s="2"/>
      <c r="O46" s="2"/>
      <c r="P46" s="8"/>
      <c r="Q46" s="8"/>
    </row>
    <row r="47" spans="1:17" ht="13.5" customHeight="1" x14ac:dyDescent="0.25">
      <c r="A47" s="2"/>
      <c r="B47" s="2"/>
      <c r="C47" s="2"/>
      <c r="D47" s="2"/>
      <c r="E47" s="2"/>
      <c r="J47" s="2"/>
      <c r="M47" s="2"/>
      <c r="N47" s="2"/>
      <c r="O47" s="2"/>
      <c r="P47" s="8"/>
      <c r="Q47" s="8"/>
    </row>
    <row r="48" spans="1:17" ht="13.5" customHeight="1" x14ac:dyDescent="0.25">
      <c r="A48" s="2"/>
      <c r="B48" s="2"/>
      <c r="C48" s="2"/>
      <c r="D48" s="2"/>
      <c r="E48" s="2"/>
      <c r="J48" s="2"/>
      <c r="M48" s="2"/>
      <c r="N48" s="2"/>
      <c r="O48" s="2"/>
      <c r="P48" s="8"/>
      <c r="Q48" s="8"/>
    </row>
    <row r="49" spans="1:17" ht="13.5" customHeight="1" x14ac:dyDescent="0.25">
      <c r="A49" s="2"/>
      <c r="B49" s="2"/>
      <c r="C49" s="2"/>
      <c r="D49" s="2"/>
      <c r="E49" s="2"/>
      <c r="J49" s="2"/>
      <c r="M49" s="2"/>
      <c r="N49" s="2"/>
      <c r="O49" s="2"/>
      <c r="P49" s="8"/>
      <c r="Q49" s="8"/>
    </row>
    <row r="50" spans="1:17" ht="13.5" customHeight="1" x14ac:dyDescent="0.25">
      <c r="A50" s="2"/>
      <c r="B50" s="2"/>
      <c r="C50" s="2"/>
      <c r="D50" s="2"/>
      <c r="E50" s="2"/>
      <c r="J50" s="2"/>
      <c r="M50" s="2"/>
      <c r="N50" s="2"/>
      <c r="O50" s="2"/>
      <c r="P50" s="8"/>
      <c r="Q50" s="8"/>
    </row>
    <row r="51" spans="1:17" ht="13.5" customHeight="1" x14ac:dyDescent="0.25">
      <c r="A51" s="2"/>
      <c r="B51" s="2"/>
      <c r="C51" s="2"/>
      <c r="D51" s="2"/>
      <c r="E51" s="2"/>
      <c r="J51" s="2"/>
      <c r="M51" s="2"/>
      <c r="N51" s="2"/>
      <c r="O51" s="2"/>
      <c r="P51" s="8"/>
      <c r="Q51" s="8"/>
    </row>
    <row r="52" spans="1:17" ht="13.5" customHeight="1" x14ac:dyDescent="0.25">
      <c r="A52" s="2"/>
      <c r="B52" s="2"/>
      <c r="C52" s="2"/>
      <c r="D52" s="2"/>
      <c r="E52" s="2"/>
      <c r="J52" s="2"/>
      <c r="M52" s="2"/>
      <c r="N52" s="2"/>
      <c r="O52" s="2"/>
      <c r="P52" s="8"/>
      <c r="Q52" s="8"/>
    </row>
    <row r="53" spans="1:17" ht="13.5" customHeight="1" x14ac:dyDescent="0.25">
      <c r="A53" s="2"/>
      <c r="B53" s="2"/>
      <c r="C53" s="2"/>
      <c r="D53" s="2"/>
      <c r="E53" s="2"/>
      <c r="J53" s="2"/>
      <c r="M53" s="2"/>
      <c r="N53" s="2"/>
      <c r="O53" s="2"/>
      <c r="P53" s="8"/>
      <c r="Q53" s="8"/>
    </row>
    <row r="54" spans="1:17" ht="13.5" customHeight="1" x14ac:dyDescent="0.25">
      <c r="A54" s="2"/>
      <c r="B54" s="2"/>
      <c r="C54" s="2"/>
      <c r="D54" s="2"/>
      <c r="E54" s="2"/>
      <c r="J54" s="2"/>
      <c r="M54" s="2"/>
      <c r="N54" s="2"/>
      <c r="O54" s="2"/>
      <c r="P54" s="8"/>
      <c r="Q54" s="8"/>
    </row>
    <row r="55" spans="1:17" ht="13.5" customHeight="1" x14ac:dyDescent="0.25">
      <c r="A55" s="2"/>
      <c r="B55" s="2"/>
      <c r="C55" s="2"/>
      <c r="D55" s="2"/>
      <c r="E55" s="2"/>
      <c r="J55" s="2"/>
      <c r="M55" s="2"/>
      <c r="N55" s="2"/>
      <c r="O55" s="2"/>
      <c r="P55" s="8"/>
      <c r="Q55" s="8"/>
    </row>
    <row r="56" spans="1:17" ht="13.5" customHeight="1" x14ac:dyDescent="0.25">
      <c r="A56" s="2"/>
      <c r="B56" s="2"/>
      <c r="C56" s="2"/>
      <c r="D56" s="2"/>
      <c r="E56" s="2"/>
      <c r="J56" s="2"/>
      <c r="M56" s="2"/>
      <c r="N56" s="2"/>
      <c r="O56" s="2"/>
      <c r="P56" s="8"/>
      <c r="Q56" s="8"/>
    </row>
    <row r="57" spans="1:17" ht="13.5" customHeight="1" x14ac:dyDescent="0.25">
      <c r="A57" s="2"/>
      <c r="B57" s="2"/>
      <c r="C57" s="2"/>
      <c r="D57" s="2"/>
      <c r="E57" s="2"/>
      <c r="J57" s="2"/>
      <c r="M57" s="2"/>
      <c r="N57" s="2"/>
      <c r="O57" s="2"/>
      <c r="P57" s="8"/>
      <c r="Q57" s="8"/>
    </row>
    <row r="58" spans="1:17" ht="13.5" customHeight="1" x14ac:dyDescent="0.25">
      <c r="A58" s="2"/>
      <c r="B58" s="2"/>
      <c r="C58" s="2"/>
      <c r="D58" s="2"/>
      <c r="E58" s="2"/>
      <c r="J58" s="2"/>
      <c r="M58" s="2"/>
      <c r="N58" s="2"/>
      <c r="O58" s="2"/>
      <c r="P58" s="8"/>
      <c r="Q58" s="8"/>
    </row>
    <row r="59" spans="1:17" ht="13.5" customHeight="1" x14ac:dyDescent="0.25">
      <c r="A59" s="2"/>
      <c r="B59" s="2"/>
      <c r="C59" s="2"/>
      <c r="D59" s="2"/>
      <c r="E59" s="2"/>
      <c r="J59" s="2"/>
      <c r="M59" s="2"/>
      <c r="N59" s="2"/>
      <c r="O59" s="2"/>
      <c r="P59" s="8"/>
      <c r="Q59" s="8"/>
    </row>
    <row r="60" spans="1:17" ht="13.5" customHeight="1" x14ac:dyDescent="0.25">
      <c r="A60" s="2"/>
      <c r="B60" s="2"/>
      <c r="C60" s="2"/>
      <c r="D60" s="2"/>
      <c r="E60" s="2"/>
      <c r="J60" s="2"/>
      <c r="M60" s="2"/>
      <c r="N60" s="2"/>
      <c r="O60" s="2"/>
      <c r="P60" s="8"/>
      <c r="Q60" s="8"/>
    </row>
    <row r="61" spans="1:17" ht="13.5" customHeight="1" x14ac:dyDescent="0.25">
      <c r="A61" s="2"/>
      <c r="B61" s="2"/>
      <c r="C61" s="2"/>
      <c r="D61" s="2"/>
      <c r="E61" s="2"/>
      <c r="J61" s="2"/>
      <c r="M61" s="2"/>
      <c r="N61" s="2"/>
      <c r="O61" s="2"/>
      <c r="P61" s="8"/>
      <c r="Q61" s="8"/>
    </row>
    <row r="62" spans="1:17" ht="13.5" customHeight="1" x14ac:dyDescent="0.25">
      <c r="A62" s="2"/>
      <c r="B62" s="2"/>
      <c r="C62" s="2"/>
      <c r="D62" s="2"/>
      <c r="E62" s="2"/>
      <c r="J62" s="2"/>
      <c r="M62" s="2"/>
      <c r="N62" s="2"/>
      <c r="O62" s="2"/>
      <c r="P62" s="8"/>
      <c r="Q62" s="8"/>
    </row>
    <row r="63" spans="1:17" ht="13.5" customHeight="1" x14ac:dyDescent="0.25">
      <c r="A63" s="2"/>
      <c r="B63" s="2"/>
      <c r="C63" s="2"/>
      <c r="D63" s="2"/>
      <c r="E63" s="2"/>
      <c r="J63" s="2"/>
      <c r="M63" s="2"/>
      <c r="N63" s="2"/>
      <c r="O63" s="2"/>
      <c r="P63" s="8"/>
      <c r="Q63" s="8"/>
    </row>
    <row r="64" spans="1:17" ht="13.5" customHeight="1" x14ac:dyDescent="0.25">
      <c r="A64" s="2"/>
      <c r="B64" s="2"/>
      <c r="C64" s="2"/>
      <c r="D64" s="2"/>
      <c r="E64" s="2"/>
      <c r="J64" s="2"/>
      <c r="M64" s="2"/>
      <c r="N64" s="2"/>
      <c r="O64" s="2"/>
      <c r="P64" s="8"/>
      <c r="Q64" s="8"/>
    </row>
    <row r="65" spans="1:17" ht="13.5" customHeight="1" x14ac:dyDescent="0.25">
      <c r="A65" s="2"/>
      <c r="B65" s="2"/>
      <c r="C65" s="2"/>
      <c r="D65" s="2"/>
      <c r="E65" s="2"/>
      <c r="J65" s="2"/>
      <c r="M65" s="2"/>
      <c r="N65" s="2"/>
      <c r="O65" s="2"/>
      <c r="P65" s="8"/>
      <c r="Q65" s="8"/>
    </row>
    <row r="66" spans="1:17" ht="13.5" customHeight="1" x14ac:dyDescent="0.25">
      <c r="A66" s="2"/>
      <c r="B66" s="2"/>
      <c r="C66" s="2"/>
      <c r="D66" s="2"/>
      <c r="E66" s="2"/>
      <c r="J66" s="2"/>
      <c r="M66" s="2"/>
      <c r="N66" s="2"/>
      <c r="O66" s="2"/>
      <c r="P66" s="8"/>
      <c r="Q66" s="8"/>
    </row>
    <row r="67" spans="1:17" ht="13.5" customHeight="1" x14ac:dyDescent="0.25">
      <c r="A67" s="2"/>
      <c r="B67" s="2"/>
      <c r="C67" s="2"/>
      <c r="D67" s="2"/>
      <c r="E67" s="2"/>
      <c r="J67" s="2"/>
      <c r="M67" s="2"/>
      <c r="N67" s="2"/>
      <c r="O67" s="2"/>
      <c r="P67" s="8"/>
      <c r="Q67" s="8"/>
    </row>
    <row r="68" spans="1:17" ht="13.5" customHeight="1" x14ac:dyDescent="0.25">
      <c r="A68" s="2"/>
      <c r="B68" s="2"/>
      <c r="C68" s="2"/>
      <c r="D68" s="2"/>
      <c r="E68" s="2"/>
      <c r="J68" s="2"/>
      <c r="M68" s="2"/>
      <c r="N68" s="2"/>
      <c r="O68" s="2"/>
      <c r="P68" s="8"/>
      <c r="Q68" s="8"/>
    </row>
    <row r="69" spans="1:17" ht="13.5" customHeight="1" x14ac:dyDescent="0.25">
      <c r="A69" s="2"/>
      <c r="B69" s="2"/>
      <c r="C69" s="2"/>
      <c r="D69" s="2"/>
      <c r="E69" s="2"/>
      <c r="J69" s="2"/>
      <c r="M69" s="2"/>
      <c r="N69" s="2"/>
      <c r="O69" s="2"/>
      <c r="P69" s="8"/>
      <c r="Q69" s="8"/>
    </row>
    <row r="70" spans="1:17" ht="13.5" customHeight="1" x14ac:dyDescent="0.25">
      <c r="A70" s="2"/>
      <c r="B70" s="2"/>
      <c r="C70" s="2"/>
      <c r="D70" s="2"/>
      <c r="E70" s="2"/>
      <c r="J70" s="2"/>
      <c r="M70" s="2"/>
      <c r="N70" s="2"/>
      <c r="O70" s="2"/>
      <c r="P70" s="8"/>
      <c r="Q70" s="8"/>
    </row>
    <row r="71" spans="1:17" ht="13.5" customHeight="1" x14ac:dyDescent="0.25">
      <c r="A71" s="2"/>
      <c r="B71" s="2"/>
      <c r="C71" s="2"/>
      <c r="D71" s="2"/>
      <c r="E71" s="2"/>
      <c r="J71" s="2"/>
      <c r="M71" s="2"/>
      <c r="N71" s="2"/>
      <c r="O71" s="2"/>
      <c r="P71" s="8"/>
      <c r="Q71" s="8"/>
    </row>
    <row r="72" spans="1:17" ht="13.5" customHeight="1" x14ac:dyDescent="0.25">
      <c r="A72" s="2"/>
      <c r="B72" s="2"/>
      <c r="C72" s="2"/>
      <c r="D72" s="2"/>
      <c r="E72" s="2"/>
      <c r="J72" s="2"/>
      <c r="M72" s="2"/>
      <c r="N72" s="2"/>
      <c r="O72" s="2"/>
      <c r="P72" s="8"/>
      <c r="Q72" s="8"/>
    </row>
    <row r="73" spans="1:17" ht="13.5" customHeight="1" x14ac:dyDescent="0.25">
      <c r="A73" s="2"/>
      <c r="B73" s="2"/>
      <c r="C73" s="2"/>
      <c r="D73" s="2"/>
      <c r="E73" s="2"/>
      <c r="J73" s="2"/>
      <c r="M73" s="2"/>
      <c r="N73" s="2"/>
      <c r="O73" s="2"/>
      <c r="P73" s="8"/>
      <c r="Q73" s="8"/>
    </row>
    <row r="74" spans="1:17" ht="13.5" customHeight="1" x14ac:dyDescent="0.25">
      <c r="A74" s="2"/>
      <c r="B74" s="2"/>
      <c r="C74" s="2"/>
      <c r="D74" s="2"/>
      <c r="E74" s="2"/>
      <c r="J74" s="2"/>
      <c r="M74" s="2"/>
      <c r="N74" s="2"/>
      <c r="O74" s="2"/>
      <c r="P74" s="8"/>
      <c r="Q74" s="8"/>
    </row>
    <row r="75" spans="1:17" ht="13.5" customHeight="1" x14ac:dyDescent="0.25">
      <c r="A75" s="2"/>
      <c r="B75" s="2"/>
      <c r="C75" s="2"/>
      <c r="D75" s="2"/>
      <c r="E75" s="2"/>
      <c r="J75" s="2"/>
      <c r="M75" s="2"/>
      <c r="N75" s="2"/>
      <c r="O75" s="2"/>
      <c r="P75" s="8"/>
      <c r="Q75" s="8"/>
    </row>
    <row r="76" spans="1:17" ht="13.5" customHeight="1" x14ac:dyDescent="0.25">
      <c r="A76" s="2"/>
      <c r="B76" s="2"/>
      <c r="C76" s="2"/>
      <c r="D76" s="2"/>
      <c r="E76" s="2"/>
      <c r="J76" s="2"/>
      <c r="M76" s="2"/>
      <c r="N76" s="2"/>
      <c r="O76" s="2"/>
      <c r="P76" s="8"/>
      <c r="Q76" s="8"/>
    </row>
    <row r="77" spans="1:17" ht="13.5" customHeight="1" x14ac:dyDescent="0.25">
      <c r="A77" s="2"/>
      <c r="B77" s="2"/>
      <c r="C77" s="2"/>
      <c r="D77" s="2"/>
      <c r="E77" s="2"/>
      <c r="J77" s="2"/>
      <c r="M77" s="2"/>
      <c r="N77" s="2"/>
      <c r="O77" s="2"/>
      <c r="P77" s="8"/>
      <c r="Q77" s="8"/>
    </row>
    <row r="78" spans="1:17" ht="13.5" customHeight="1" x14ac:dyDescent="0.25">
      <c r="A78" s="2"/>
      <c r="B78" s="2"/>
      <c r="C78" s="2"/>
      <c r="D78" s="2"/>
      <c r="E78" s="2"/>
      <c r="J78" s="2"/>
      <c r="M78" s="2"/>
      <c r="N78" s="2"/>
      <c r="O78" s="2"/>
      <c r="P78" s="8"/>
      <c r="Q78" s="8"/>
    </row>
    <row r="79" spans="1:17" ht="13.5" customHeight="1" x14ac:dyDescent="0.25">
      <c r="A79" s="2"/>
      <c r="B79" s="2"/>
      <c r="C79" s="2"/>
      <c r="D79" s="2"/>
      <c r="E79" s="2"/>
      <c r="J79" s="2"/>
      <c r="M79" s="2"/>
      <c r="N79" s="2"/>
      <c r="O79" s="2"/>
      <c r="P79" s="8"/>
      <c r="Q79" s="8"/>
    </row>
    <row r="80" spans="1:17" ht="13.5" customHeight="1" x14ac:dyDescent="0.25">
      <c r="A80" s="2"/>
      <c r="B80" s="2"/>
      <c r="C80" s="2"/>
      <c r="D80" s="2"/>
      <c r="E80" s="2"/>
      <c r="J80" s="2"/>
      <c r="M80" s="2"/>
      <c r="N80" s="2"/>
      <c r="O80" s="2"/>
      <c r="P80" s="8"/>
      <c r="Q80" s="8"/>
    </row>
    <row r="81" spans="1:17" ht="13.5" customHeight="1" x14ac:dyDescent="0.25">
      <c r="A81" s="2"/>
      <c r="B81" s="2"/>
      <c r="C81" s="2"/>
      <c r="D81" s="2"/>
      <c r="E81" s="2"/>
      <c r="J81" s="2"/>
      <c r="M81" s="2"/>
      <c r="N81" s="2"/>
      <c r="O81" s="2"/>
      <c r="P81" s="8"/>
      <c r="Q81" s="8"/>
    </row>
    <row r="82" spans="1:17" ht="13.5" customHeight="1" x14ac:dyDescent="0.25">
      <c r="A82" s="2"/>
      <c r="B82" s="2"/>
      <c r="C82" s="2"/>
      <c r="D82" s="2"/>
      <c r="E82" s="2"/>
      <c r="J82" s="2"/>
      <c r="M82" s="2"/>
      <c r="N82" s="2"/>
      <c r="O82" s="2"/>
      <c r="P82" s="8"/>
      <c r="Q82" s="8"/>
    </row>
    <row r="83" spans="1:17" ht="13.5" customHeight="1" x14ac:dyDescent="0.25">
      <c r="A83" s="2"/>
      <c r="B83" s="2"/>
      <c r="C83" s="2"/>
      <c r="D83" s="2"/>
      <c r="E83" s="2"/>
      <c r="J83" s="2"/>
      <c r="M83" s="2"/>
      <c r="N83" s="2"/>
      <c r="O83" s="2"/>
      <c r="P83" s="8"/>
      <c r="Q83" s="8"/>
    </row>
    <row r="84" spans="1:17" ht="13.5" customHeight="1" x14ac:dyDescent="0.25">
      <c r="A84" s="2"/>
      <c r="B84" s="2"/>
      <c r="C84" s="2"/>
      <c r="D84" s="2"/>
      <c r="E84" s="2"/>
      <c r="J84" s="2"/>
      <c r="M84" s="2"/>
      <c r="N84" s="2"/>
      <c r="O84" s="2"/>
      <c r="P84" s="8"/>
      <c r="Q84" s="8"/>
    </row>
    <row r="85" spans="1:17" ht="13.5" customHeight="1" x14ac:dyDescent="0.25">
      <c r="A85" s="2"/>
      <c r="B85" s="2"/>
      <c r="C85" s="2"/>
      <c r="D85" s="2"/>
      <c r="E85" s="2"/>
      <c r="J85" s="2"/>
      <c r="M85" s="2"/>
      <c r="N85" s="2"/>
      <c r="O85" s="2"/>
      <c r="P85" s="8"/>
      <c r="Q85" s="8"/>
    </row>
    <row r="86" spans="1:17" ht="13.5" customHeight="1" x14ac:dyDescent="0.25">
      <c r="A86" s="2"/>
      <c r="B86" s="2"/>
      <c r="C86" s="2"/>
      <c r="D86" s="2"/>
      <c r="E86" s="2"/>
      <c r="J86" s="2"/>
      <c r="M86" s="2"/>
      <c r="N86" s="2"/>
      <c r="O86" s="2"/>
      <c r="P86" s="8"/>
      <c r="Q86" s="8"/>
    </row>
    <row r="87" spans="1:17" ht="13.5" customHeight="1" x14ac:dyDescent="0.25">
      <c r="A87" s="2"/>
      <c r="B87" s="2"/>
      <c r="C87" s="2"/>
      <c r="D87" s="2"/>
      <c r="E87" s="2"/>
      <c r="J87" s="2"/>
      <c r="M87" s="2"/>
      <c r="N87" s="2"/>
      <c r="O87" s="2"/>
      <c r="P87" s="8"/>
      <c r="Q87" s="8"/>
    </row>
    <row r="88" spans="1:17" ht="13.5" customHeight="1" x14ac:dyDescent="0.25">
      <c r="A88" s="2"/>
      <c r="B88" s="2"/>
      <c r="C88" s="2"/>
      <c r="D88" s="2"/>
      <c r="E88" s="2"/>
      <c r="J88" s="2"/>
      <c r="M88" s="2"/>
      <c r="N88" s="2"/>
      <c r="O88" s="2"/>
      <c r="P88" s="8"/>
      <c r="Q88" s="8"/>
    </row>
    <row r="89" spans="1:17" ht="13.5" customHeight="1" x14ac:dyDescent="0.25">
      <c r="A89" s="2"/>
      <c r="B89" s="2"/>
      <c r="C89" s="2"/>
      <c r="D89" s="2"/>
      <c r="E89" s="2"/>
      <c r="J89" s="2"/>
      <c r="M89" s="2"/>
      <c r="N89" s="2"/>
      <c r="O89" s="2"/>
      <c r="P89" s="8"/>
      <c r="Q89" s="8"/>
    </row>
    <row r="90" spans="1:17" ht="13.5" customHeight="1" x14ac:dyDescent="0.25">
      <c r="A90" s="2"/>
      <c r="B90" s="2"/>
      <c r="C90" s="2"/>
      <c r="D90" s="2"/>
      <c r="E90" s="2"/>
      <c r="J90" s="2"/>
      <c r="M90" s="2"/>
      <c r="N90" s="2"/>
      <c r="O90" s="2"/>
      <c r="P90" s="8"/>
      <c r="Q90" s="8"/>
    </row>
    <row r="91" spans="1:17" ht="13.5" customHeight="1" x14ac:dyDescent="0.25">
      <c r="A91" s="2"/>
      <c r="B91" s="2"/>
      <c r="C91" s="2"/>
      <c r="D91" s="2"/>
      <c r="E91" s="2"/>
      <c r="J91" s="2"/>
      <c r="M91" s="2"/>
      <c r="N91" s="2"/>
      <c r="O91" s="2"/>
      <c r="P91" s="8"/>
      <c r="Q91" s="8"/>
    </row>
    <row r="92" spans="1:17" ht="13.5" customHeight="1" x14ac:dyDescent="0.25">
      <c r="A92" s="2"/>
      <c r="B92" s="2"/>
      <c r="C92" s="2"/>
      <c r="D92" s="2"/>
      <c r="E92" s="2"/>
      <c r="J92" s="2"/>
      <c r="M92" s="2"/>
      <c r="N92" s="2"/>
      <c r="O92" s="2"/>
      <c r="P92" s="8"/>
      <c r="Q92" s="8"/>
    </row>
    <row r="93" spans="1:17" ht="13.5" customHeight="1" x14ac:dyDescent="0.25">
      <c r="A93" s="2"/>
      <c r="B93" s="2"/>
      <c r="C93" s="2"/>
      <c r="D93" s="2"/>
      <c r="E93" s="2"/>
      <c r="J93" s="2"/>
      <c r="M93" s="2"/>
      <c r="N93" s="2"/>
      <c r="O93" s="2"/>
      <c r="P93" s="8"/>
      <c r="Q93" s="8"/>
    </row>
    <row r="94" spans="1:17" ht="13.5" customHeight="1" x14ac:dyDescent="0.25">
      <c r="A94" s="2"/>
      <c r="B94" s="2"/>
      <c r="C94" s="2"/>
      <c r="D94" s="2"/>
      <c r="E94" s="2"/>
      <c r="J94" s="2"/>
      <c r="M94" s="2"/>
      <c r="N94" s="2"/>
      <c r="O94" s="2"/>
      <c r="P94" s="8"/>
      <c r="Q94" s="8"/>
    </row>
    <row r="95" spans="1:17" ht="13.5" customHeight="1" x14ac:dyDescent="0.25">
      <c r="A95" s="2"/>
      <c r="B95" s="2"/>
      <c r="C95" s="2"/>
      <c r="D95" s="2"/>
      <c r="E95" s="2"/>
      <c r="J95" s="2"/>
      <c r="M95" s="2"/>
      <c r="N95" s="2"/>
      <c r="O95" s="2"/>
      <c r="P95" s="8"/>
      <c r="Q95" s="8"/>
    </row>
    <row r="96" spans="1:17" ht="13.5" customHeight="1" x14ac:dyDescent="0.25">
      <c r="A96" s="2"/>
      <c r="B96" s="2"/>
      <c r="C96" s="2"/>
      <c r="D96" s="2"/>
      <c r="E96" s="2"/>
      <c r="J96" s="2"/>
      <c r="M96" s="2"/>
      <c r="N96" s="2"/>
      <c r="O96" s="2"/>
      <c r="P96" s="8"/>
      <c r="Q96" s="8"/>
    </row>
    <row r="97" spans="1:17" ht="13.5" customHeight="1" x14ac:dyDescent="0.25">
      <c r="A97" s="2"/>
      <c r="B97" s="2"/>
      <c r="C97" s="2"/>
      <c r="D97" s="2"/>
      <c r="E97" s="2"/>
      <c r="J97" s="2"/>
      <c r="M97" s="2"/>
      <c r="N97" s="2"/>
      <c r="O97" s="2"/>
      <c r="P97" s="8"/>
      <c r="Q97" s="8"/>
    </row>
    <row r="98" spans="1:17" ht="13.5" customHeight="1" x14ac:dyDescent="0.25">
      <c r="A98" s="2"/>
      <c r="B98" s="2"/>
      <c r="C98" s="2"/>
      <c r="D98" s="2"/>
      <c r="E98" s="2"/>
      <c r="J98" s="2"/>
      <c r="M98" s="2"/>
      <c r="N98" s="2"/>
      <c r="O98" s="2"/>
      <c r="P98" s="8"/>
      <c r="Q98" s="8"/>
    </row>
    <row r="99" spans="1:17" ht="13.5" customHeight="1" x14ac:dyDescent="0.25">
      <c r="A99" s="2"/>
      <c r="B99" s="2"/>
      <c r="C99" s="2"/>
      <c r="D99" s="2"/>
      <c r="E99" s="2"/>
      <c r="J99" s="2"/>
      <c r="M99" s="2"/>
      <c r="N99" s="2"/>
      <c r="O99" s="2"/>
      <c r="P99" s="8"/>
      <c r="Q99" s="8"/>
    </row>
    <row r="100" spans="1:17" ht="13.5" customHeight="1" x14ac:dyDescent="0.25">
      <c r="A100" s="2"/>
      <c r="B100" s="2"/>
      <c r="C100" s="2"/>
      <c r="D100" s="2"/>
      <c r="E100" s="2"/>
      <c r="J100" s="2"/>
      <c r="M100" s="2"/>
      <c r="N100" s="2"/>
      <c r="O100" s="2"/>
      <c r="P100" s="8"/>
      <c r="Q100" s="8"/>
    </row>
    <row r="101" spans="1:17" ht="13.5" customHeight="1" x14ac:dyDescent="0.25">
      <c r="A101" s="2"/>
      <c r="B101" s="2"/>
      <c r="C101" s="2"/>
      <c r="D101" s="2"/>
      <c r="E101" s="2"/>
      <c r="J101" s="2"/>
      <c r="M101" s="2"/>
      <c r="N101" s="2"/>
      <c r="O101" s="2"/>
      <c r="P101" s="8"/>
      <c r="Q101" s="8"/>
    </row>
    <row r="102" spans="1:17" ht="13.5" customHeight="1" x14ac:dyDescent="0.25">
      <c r="A102" s="2"/>
      <c r="B102" s="2"/>
      <c r="C102" s="2"/>
      <c r="D102" s="2"/>
      <c r="E102" s="2"/>
      <c r="J102" s="2"/>
      <c r="M102" s="2"/>
      <c r="N102" s="2"/>
      <c r="O102" s="2"/>
      <c r="P102" s="8"/>
      <c r="Q102" s="8"/>
    </row>
    <row r="103" spans="1:17" ht="13.5" customHeight="1" x14ac:dyDescent="0.25">
      <c r="A103" s="2"/>
      <c r="B103" s="2"/>
      <c r="C103" s="2"/>
      <c r="D103" s="2"/>
      <c r="E103" s="2"/>
      <c r="J103" s="2"/>
      <c r="M103" s="2"/>
      <c r="N103" s="2"/>
      <c r="O103" s="2"/>
      <c r="P103" s="8"/>
      <c r="Q103" s="8"/>
    </row>
    <row r="104" spans="1:17" ht="13.5" customHeight="1" x14ac:dyDescent="0.25">
      <c r="A104" s="2"/>
      <c r="B104" s="2"/>
      <c r="C104" s="2"/>
      <c r="D104" s="2"/>
      <c r="E104" s="2"/>
      <c r="J104" s="2"/>
      <c r="M104" s="2"/>
      <c r="N104" s="2"/>
      <c r="O104" s="2"/>
      <c r="P104" s="8"/>
      <c r="Q104" s="8"/>
    </row>
    <row r="105" spans="1:17" ht="13.5" customHeight="1" x14ac:dyDescent="0.25">
      <c r="A105" s="2"/>
      <c r="B105" s="2"/>
      <c r="C105" s="2"/>
      <c r="D105" s="2"/>
      <c r="E105" s="2"/>
      <c r="J105" s="2"/>
      <c r="M105" s="2"/>
      <c r="N105" s="2"/>
      <c r="O105" s="2"/>
      <c r="P105" s="8"/>
      <c r="Q105" s="8"/>
    </row>
    <row r="106" spans="1:17" ht="13.5" customHeight="1" x14ac:dyDescent="0.25">
      <c r="A106" s="2"/>
      <c r="B106" s="2"/>
      <c r="C106" s="2"/>
      <c r="D106" s="2"/>
      <c r="E106" s="2"/>
      <c r="J106" s="2"/>
      <c r="M106" s="2"/>
      <c r="N106" s="2"/>
      <c r="O106" s="2"/>
      <c r="P106" s="8"/>
      <c r="Q106" s="8"/>
    </row>
    <row r="107" spans="1:17" ht="13.5" customHeight="1" x14ac:dyDescent="0.25">
      <c r="A107" s="2"/>
      <c r="B107" s="2"/>
      <c r="C107" s="2"/>
      <c r="D107" s="2"/>
      <c r="E107" s="2"/>
      <c r="J107" s="2"/>
      <c r="M107" s="2"/>
      <c r="N107" s="2"/>
      <c r="O107" s="2"/>
      <c r="P107" s="8"/>
      <c r="Q107" s="8"/>
    </row>
    <row r="108" spans="1:17" ht="13.5" customHeight="1" x14ac:dyDescent="0.25">
      <c r="A108" s="2"/>
      <c r="B108" s="2"/>
      <c r="C108" s="2"/>
      <c r="D108" s="2"/>
      <c r="E108" s="2"/>
      <c r="J108" s="2"/>
      <c r="M108" s="2"/>
      <c r="N108" s="2"/>
      <c r="O108" s="2"/>
      <c r="P108" s="8"/>
      <c r="Q108" s="8"/>
    </row>
    <row r="109" spans="1:17" ht="13.5" customHeight="1" x14ac:dyDescent="0.25">
      <c r="A109" s="2"/>
      <c r="B109" s="2"/>
      <c r="C109" s="2"/>
      <c r="D109" s="2"/>
      <c r="E109" s="2"/>
      <c r="J109" s="2"/>
      <c r="M109" s="2"/>
      <c r="N109" s="2"/>
      <c r="O109" s="2"/>
      <c r="P109" s="8"/>
      <c r="Q109" s="8"/>
    </row>
    <row r="110" spans="1:17" ht="13.5" customHeight="1" x14ac:dyDescent="0.25">
      <c r="A110" s="2"/>
      <c r="B110" s="2"/>
      <c r="C110" s="2"/>
      <c r="D110" s="2"/>
      <c r="E110" s="2"/>
      <c r="J110" s="2"/>
      <c r="M110" s="2"/>
      <c r="N110" s="2"/>
      <c r="O110" s="2"/>
      <c r="P110" s="8"/>
      <c r="Q110" s="8"/>
    </row>
    <row r="111" spans="1:17" ht="13.5" customHeight="1" x14ac:dyDescent="0.25">
      <c r="A111" s="2"/>
      <c r="B111" s="2"/>
      <c r="C111" s="2"/>
      <c r="D111" s="2"/>
      <c r="E111" s="2"/>
      <c r="J111" s="2"/>
      <c r="M111" s="2"/>
      <c r="N111" s="2"/>
      <c r="O111" s="2"/>
      <c r="P111" s="8"/>
      <c r="Q111" s="8"/>
    </row>
    <row r="112" spans="1:17" ht="13.5" customHeight="1" x14ac:dyDescent="0.25">
      <c r="A112" s="2"/>
      <c r="B112" s="2"/>
      <c r="C112" s="2"/>
      <c r="D112" s="2"/>
      <c r="E112" s="2"/>
      <c r="J112" s="2"/>
      <c r="M112" s="2"/>
      <c r="N112" s="2"/>
      <c r="O112" s="2"/>
      <c r="P112" s="8"/>
      <c r="Q112" s="8"/>
    </row>
    <row r="113" spans="1:17" ht="13.5" customHeight="1" x14ac:dyDescent="0.25">
      <c r="A113" s="2"/>
      <c r="B113" s="2"/>
      <c r="C113" s="2"/>
      <c r="D113" s="2"/>
      <c r="E113" s="2"/>
      <c r="J113" s="2"/>
      <c r="M113" s="2"/>
      <c r="N113" s="2"/>
      <c r="O113" s="2"/>
      <c r="P113" s="8"/>
      <c r="Q113" s="8"/>
    </row>
    <row r="114" spans="1:17" ht="13.5" customHeight="1" x14ac:dyDescent="0.25">
      <c r="A114" s="2"/>
      <c r="B114" s="2"/>
      <c r="C114" s="2"/>
      <c r="D114" s="2"/>
      <c r="E114" s="2"/>
      <c r="J114" s="2"/>
      <c r="M114" s="2"/>
      <c r="N114" s="2"/>
      <c r="O114" s="2"/>
      <c r="P114" s="8"/>
      <c r="Q114" s="8"/>
    </row>
    <row r="115" spans="1:17" ht="13.5" customHeight="1" x14ac:dyDescent="0.25">
      <c r="A115" s="2"/>
      <c r="B115" s="2"/>
      <c r="C115" s="2"/>
      <c r="D115" s="2"/>
      <c r="E115" s="2"/>
      <c r="J115" s="2"/>
      <c r="M115" s="2"/>
      <c r="N115" s="2"/>
      <c r="O115" s="2"/>
      <c r="P115" s="8"/>
      <c r="Q115" s="8"/>
    </row>
    <row r="116" spans="1:17" ht="13.5" customHeight="1" x14ac:dyDescent="0.25">
      <c r="A116" s="2"/>
      <c r="B116" s="2"/>
      <c r="C116" s="2"/>
      <c r="D116" s="2"/>
      <c r="E116" s="2"/>
      <c r="J116" s="2"/>
      <c r="M116" s="2"/>
      <c r="N116" s="2"/>
      <c r="O116" s="2"/>
      <c r="P116" s="8"/>
      <c r="Q116" s="8"/>
    </row>
    <row r="117" spans="1:17" ht="13.5" customHeight="1" x14ac:dyDescent="0.25">
      <c r="A117" s="2"/>
      <c r="B117" s="2"/>
      <c r="C117" s="2"/>
      <c r="D117" s="2"/>
      <c r="E117" s="2"/>
      <c r="J117" s="2"/>
      <c r="M117" s="2"/>
      <c r="N117" s="2"/>
      <c r="O117" s="2"/>
      <c r="P117" s="8"/>
      <c r="Q117" s="8"/>
    </row>
    <row r="118" spans="1:17" ht="13.5" customHeight="1" x14ac:dyDescent="0.25">
      <c r="A118" s="2"/>
      <c r="B118" s="2"/>
      <c r="C118" s="2"/>
      <c r="D118" s="2"/>
      <c r="E118" s="2"/>
      <c r="J118" s="2"/>
      <c r="M118" s="2"/>
      <c r="N118" s="2"/>
      <c r="O118" s="2"/>
      <c r="P118" s="8"/>
      <c r="Q118" s="8"/>
    </row>
    <row r="119" spans="1:17" ht="13.5" customHeight="1" x14ac:dyDescent="0.25">
      <c r="A119" s="2"/>
      <c r="B119" s="2"/>
      <c r="C119" s="2"/>
      <c r="D119" s="2"/>
      <c r="E119" s="2"/>
      <c r="J119" s="2"/>
      <c r="M119" s="2"/>
      <c r="N119" s="2"/>
      <c r="O119" s="2"/>
      <c r="P119" s="8"/>
      <c r="Q119" s="8"/>
    </row>
    <row r="120" spans="1:17" ht="13.5" customHeight="1" x14ac:dyDescent="0.25">
      <c r="A120" s="2"/>
      <c r="B120" s="2"/>
      <c r="C120" s="2"/>
      <c r="D120" s="2"/>
      <c r="E120" s="2"/>
      <c r="J120" s="2"/>
      <c r="M120" s="2"/>
      <c r="N120" s="2"/>
      <c r="O120" s="2"/>
      <c r="P120" s="8"/>
      <c r="Q120" s="8"/>
    </row>
    <row r="121" spans="1:17" ht="13.5" customHeight="1" x14ac:dyDescent="0.25">
      <c r="A121" s="2"/>
      <c r="B121" s="2"/>
      <c r="C121" s="2"/>
      <c r="D121" s="2"/>
      <c r="E121" s="2"/>
      <c r="J121" s="2"/>
      <c r="M121" s="2"/>
      <c r="N121" s="2"/>
      <c r="O121" s="2"/>
      <c r="P121" s="8"/>
      <c r="Q121" s="8"/>
    </row>
    <row r="122" spans="1:17" ht="13.5" customHeight="1" x14ac:dyDescent="0.25">
      <c r="A122" s="2"/>
      <c r="B122" s="2"/>
      <c r="C122" s="2"/>
      <c r="D122" s="2"/>
      <c r="E122" s="2"/>
      <c r="J122" s="2"/>
      <c r="M122" s="2"/>
      <c r="N122" s="2"/>
      <c r="O122" s="2"/>
      <c r="P122" s="8"/>
      <c r="Q122" s="8"/>
    </row>
    <row r="123" spans="1:17" ht="13.5" customHeight="1" x14ac:dyDescent="0.25">
      <c r="A123" s="2"/>
      <c r="B123" s="2"/>
      <c r="C123" s="2"/>
      <c r="D123" s="2"/>
      <c r="E123" s="2"/>
      <c r="J123" s="2"/>
      <c r="M123" s="2"/>
      <c r="N123" s="2"/>
      <c r="O123" s="2"/>
      <c r="P123" s="8"/>
      <c r="Q123" s="8"/>
    </row>
    <row r="124" spans="1:17" ht="13.5" customHeight="1" x14ac:dyDescent="0.25">
      <c r="A124" s="2"/>
      <c r="B124" s="2"/>
      <c r="C124" s="2"/>
      <c r="D124" s="2"/>
      <c r="E124" s="2"/>
      <c r="J124" s="2"/>
      <c r="M124" s="2"/>
      <c r="N124" s="2"/>
      <c r="O124" s="2"/>
      <c r="P124" s="8"/>
      <c r="Q124" s="8"/>
    </row>
    <row r="125" spans="1:17" ht="13.5" customHeight="1" x14ac:dyDescent="0.25">
      <c r="A125" s="2"/>
      <c r="B125" s="2"/>
      <c r="C125" s="2"/>
      <c r="D125" s="2"/>
      <c r="E125" s="2"/>
      <c r="J125" s="2"/>
      <c r="M125" s="2"/>
      <c r="N125" s="2"/>
      <c r="O125" s="2"/>
      <c r="P125" s="8"/>
      <c r="Q125" s="8"/>
    </row>
    <row r="126" spans="1:17" ht="13.5" customHeight="1" x14ac:dyDescent="0.25">
      <c r="A126" s="2"/>
      <c r="B126" s="2"/>
      <c r="C126" s="2"/>
      <c r="D126" s="2"/>
      <c r="E126" s="2"/>
      <c r="J126" s="2"/>
      <c r="M126" s="2"/>
      <c r="N126" s="2"/>
      <c r="O126" s="2"/>
      <c r="P126" s="8"/>
      <c r="Q126" s="8"/>
    </row>
    <row r="127" spans="1:17" ht="13.5" customHeight="1" x14ac:dyDescent="0.25">
      <c r="A127" s="2"/>
      <c r="B127" s="2"/>
      <c r="C127" s="2"/>
      <c r="D127" s="2"/>
      <c r="E127" s="2"/>
      <c r="J127" s="2"/>
      <c r="M127" s="2"/>
      <c r="N127" s="2"/>
      <c r="O127" s="2"/>
      <c r="P127" s="8"/>
      <c r="Q127" s="8"/>
    </row>
    <row r="128" spans="1:17" ht="13.5" customHeight="1" x14ac:dyDescent="0.25">
      <c r="A128" s="2"/>
      <c r="B128" s="2"/>
      <c r="C128" s="2"/>
      <c r="D128" s="2"/>
      <c r="E128" s="2"/>
      <c r="J128" s="2"/>
      <c r="M128" s="2"/>
      <c r="N128" s="2"/>
      <c r="O128" s="2"/>
      <c r="P128" s="8"/>
      <c r="Q128" s="8"/>
    </row>
    <row r="129" spans="1:17" ht="13.5" customHeight="1" x14ac:dyDescent="0.25">
      <c r="A129" s="2"/>
      <c r="B129" s="2"/>
      <c r="C129" s="2"/>
      <c r="D129" s="2"/>
      <c r="E129" s="2"/>
      <c r="J129" s="2"/>
      <c r="M129" s="2"/>
      <c r="N129" s="2"/>
      <c r="O129" s="2"/>
      <c r="P129" s="8"/>
      <c r="Q129" s="8"/>
    </row>
    <row r="130" spans="1:17" ht="13.5" customHeight="1" x14ac:dyDescent="0.25">
      <c r="A130" s="2"/>
      <c r="B130" s="2"/>
      <c r="C130" s="2"/>
      <c r="D130" s="2"/>
      <c r="E130" s="2"/>
      <c r="J130" s="2"/>
      <c r="M130" s="2"/>
      <c r="N130" s="2"/>
      <c r="O130" s="2"/>
      <c r="P130" s="8"/>
      <c r="Q130" s="8"/>
    </row>
    <row r="131" spans="1:17" ht="13.5" customHeight="1" x14ac:dyDescent="0.25">
      <c r="A131" s="2"/>
      <c r="B131" s="2"/>
      <c r="C131" s="2"/>
      <c r="D131" s="2"/>
      <c r="E131" s="2"/>
      <c r="J131" s="2"/>
      <c r="M131" s="2"/>
      <c r="N131" s="2"/>
      <c r="O131" s="2"/>
      <c r="P131" s="8"/>
      <c r="Q131" s="8"/>
    </row>
    <row r="132" spans="1:17" ht="13.5" customHeight="1" x14ac:dyDescent="0.25">
      <c r="A132" s="2"/>
      <c r="B132" s="2"/>
      <c r="C132" s="2"/>
      <c r="D132" s="2"/>
      <c r="E132" s="2"/>
      <c r="J132" s="2"/>
      <c r="M132" s="2"/>
      <c r="N132" s="2"/>
      <c r="O132" s="2"/>
      <c r="P132" s="8"/>
      <c r="Q132" s="8"/>
    </row>
    <row r="133" spans="1:17" ht="13.5" customHeight="1" x14ac:dyDescent="0.25">
      <c r="A133" s="2"/>
      <c r="B133" s="2"/>
      <c r="C133" s="2"/>
      <c r="D133" s="2"/>
      <c r="E133" s="2"/>
      <c r="J133" s="2"/>
      <c r="M133" s="2"/>
      <c r="N133" s="2"/>
      <c r="O133" s="2"/>
      <c r="P133" s="8"/>
      <c r="Q133" s="8"/>
    </row>
    <row r="134" spans="1:17" ht="13.5" customHeight="1" x14ac:dyDescent="0.25">
      <c r="A134" s="2"/>
      <c r="B134" s="2"/>
      <c r="C134" s="2"/>
      <c r="D134" s="2"/>
      <c r="E134" s="2"/>
      <c r="J134" s="2"/>
      <c r="M134" s="2"/>
      <c r="N134" s="2"/>
      <c r="O134" s="2"/>
      <c r="P134" s="8"/>
      <c r="Q134" s="8"/>
    </row>
    <row r="135" spans="1:17" ht="13.5" customHeight="1" x14ac:dyDescent="0.25">
      <c r="A135" s="2"/>
      <c r="B135" s="2"/>
      <c r="C135" s="2"/>
      <c r="D135" s="2"/>
      <c r="E135" s="2"/>
      <c r="J135" s="2"/>
      <c r="M135" s="2"/>
      <c r="N135" s="2"/>
      <c r="O135" s="2"/>
      <c r="P135" s="8"/>
      <c r="Q135" s="8"/>
    </row>
    <row r="136" spans="1:17" ht="13.5" customHeight="1" x14ac:dyDescent="0.25">
      <c r="A136" s="2"/>
      <c r="B136" s="2"/>
      <c r="C136" s="2"/>
      <c r="D136" s="2"/>
      <c r="E136" s="2"/>
      <c r="J136" s="2"/>
      <c r="M136" s="2"/>
      <c r="N136" s="2"/>
      <c r="O136" s="2"/>
      <c r="P136" s="8"/>
      <c r="Q136" s="8"/>
    </row>
    <row r="137" spans="1:17" ht="13.5" customHeight="1" x14ac:dyDescent="0.25">
      <c r="A137" s="2"/>
      <c r="B137" s="2"/>
      <c r="C137" s="2"/>
      <c r="D137" s="2"/>
      <c r="E137" s="2"/>
      <c r="J137" s="2"/>
      <c r="M137" s="2"/>
      <c r="N137" s="2"/>
      <c r="O137" s="2"/>
      <c r="P137" s="8"/>
      <c r="Q137" s="8"/>
    </row>
    <row r="138" spans="1:17" ht="13.5" customHeight="1" x14ac:dyDescent="0.25">
      <c r="A138" s="2"/>
      <c r="B138" s="2"/>
      <c r="C138" s="2"/>
      <c r="D138" s="2"/>
      <c r="E138" s="2"/>
      <c r="J138" s="2"/>
      <c r="M138" s="2"/>
      <c r="N138" s="2"/>
      <c r="O138" s="2"/>
      <c r="P138" s="8"/>
      <c r="Q138" s="8"/>
    </row>
    <row r="139" spans="1:17" ht="13.5" customHeight="1" x14ac:dyDescent="0.25">
      <c r="A139" s="2"/>
      <c r="B139" s="2"/>
      <c r="C139" s="2"/>
      <c r="D139" s="2"/>
      <c r="E139" s="2"/>
      <c r="J139" s="2"/>
      <c r="M139" s="2"/>
      <c r="N139" s="2"/>
      <c r="O139" s="2"/>
      <c r="P139" s="8"/>
      <c r="Q139" s="8"/>
    </row>
    <row r="140" spans="1:17" ht="13.5" customHeight="1" x14ac:dyDescent="0.25">
      <c r="A140" s="2"/>
      <c r="B140" s="2"/>
      <c r="C140" s="2"/>
      <c r="D140" s="2"/>
      <c r="E140" s="2"/>
      <c r="J140" s="2"/>
      <c r="M140" s="2"/>
      <c r="N140" s="2"/>
      <c r="O140" s="2"/>
      <c r="P140" s="8"/>
      <c r="Q140" s="8"/>
    </row>
    <row r="141" spans="1:17" ht="13.5" customHeight="1" x14ac:dyDescent="0.25">
      <c r="A141" s="2"/>
      <c r="B141" s="2"/>
      <c r="C141" s="2"/>
      <c r="D141" s="2"/>
      <c r="E141" s="2"/>
      <c r="J141" s="2"/>
      <c r="M141" s="2"/>
      <c r="N141" s="2"/>
      <c r="O141" s="2"/>
      <c r="P141" s="8"/>
      <c r="Q141" s="8"/>
    </row>
    <row r="142" spans="1:17" ht="13.5" customHeight="1" x14ac:dyDescent="0.25">
      <c r="A142" s="2"/>
      <c r="B142" s="2"/>
      <c r="C142" s="2"/>
      <c r="D142" s="2"/>
      <c r="E142" s="2"/>
      <c r="J142" s="2"/>
      <c r="M142" s="2"/>
      <c r="N142" s="2"/>
      <c r="O142" s="2"/>
      <c r="P142" s="8"/>
      <c r="Q142" s="8"/>
    </row>
    <row r="143" spans="1:17" ht="13.5" customHeight="1" x14ac:dyDescent="0.25">
      <c r="A143" s="2"/>
      <c r="B143" s="2"/>
      <c r="C143" s="2"/>
      <c r="D143" s="2"/>
      <c r="E143" s="2"/>
      <c r="J143" s="2"/>
      <c r="M143" s="2"/>
      <c r="N143" s="2"/>
      <c r="O143" s="2"/>
      <c r="P143" s="8"/>
      <c r="Q143" s="8"/>
    </row>
    <row r="144" spans="1:17" ht="13.5" customHeight="1" x14ac:dyDescent="0.25">
      <c r="A144" s="2"/>
      <c r="B144" s="2"/>
      <c r="C144" s="2"/>
      <c r="D144" s="2"/>
      <c r="E144" s="2"/>
      <c r="J144" s="2"/>
      <c r="M144" s="2"/>
      <c r="N144" s="2"/>
      <c r="O144" s="2"/>
      <c r="P144" s="8"/>
      <c r="Q144" s="8"/>
    </row>
    <row r="145" spans="1:17" ht="13.5" customHeight="1" x14ac:dyDescent="0.25">
      <c r="A145" s="2"/>
      <c r="B145" s="2"/>
      <c r="C145" s="2"/>
      <c r="D145" s="2"/>
      <c r="E145" s="2"/>
      <c r="J145" s="2"/>
      <c r="M145" s="2"/>
      <c r="N145" s="2"/>
      <c r="O145" s="2"/>
      <c r="P145" s="8"/>
      <c r="Q145" s="8"/>
    </row>
    <row r="146" spans="1:17" ht="13.5" customHeight="1" x14ac:dyDescent="0.25">
      <c r="A146" s="2"/>
      <c r="B146" s="2"/>
      <c r="C146" s="2"/>
      <c r="D146" s="2"/>
      <c r="E146" s="2"/>
      <c r="J146" s="2"/>
      <c r="M146" s="2"/>
      <c r="N146" s="2"/>
      <c r="O146" s="2"/>
      <c r="P146" s="8"/>
      <c r="Q146" s="8"/>
    </row>
    <row r="147" spans="1:17" ht="13.5" customHeight="1" x14ac:dyDescent="0.25">
      <c r="A147" s="2"/>
      <c r="B147" s="2"/>
      <c r="C147" s="2"/>
      <c r="D147" s="2"/>
      <c r="E147" s="2"/>
      <c r="J147" s="2"/>
      <c r="M147" s="2"/>
      <c r="N147" s="2"/>
      <c r="O147" s="2"/>
      <c r="P147" s="8"/>
      <c r="Q147" s="8"/>
    </row>
    <row r="148" spans="1:17" ht="13.5" customHeight="1" x14ac:dyDescent="0.25">
      <c r="A148" s="2"/>
      <c r="B148" s="2"/>
      <c r="C148" s="2"/>
      <c r="D148" s="2"/>
      <c r="E148" s="2"/>
      <c r="J148" s="2"/>
      <c r="M148" s="2"/>
      <c r="N148" s="2"/>
      <c r="O148" s="2"/>
      <c r="P148" s="8"/>
      <c r="Q148" s="8"/>
    </row>
    <row r="149" spans="1:17" ht="13.5" customHeight="1" x14ac:dyDescent="0.25">
      <c r="A149" s="2"/>
      <c r="B149" s="2"/>
      <c r="C149" s="2"/>
      <c r="D149" s="2"/>
      <c r="E149" s="2"/>
      <c r="J149" s="2"/>
      <c r="M149" s="2"/>
      <c r="N149" s="2"/>
      <c r="O149" s="2"/>
      <c r="P149" s="8"/>
      <c r="Q149" s="8"/>
    </row>
    <row r="150" spans="1:17" ht="13.5" customHeight="1" x14ac:dyDescent="0.25">
      <c r="A150" s="2"/>
      <c r="B150" s="2"/>
      <c r="C150" s="2"/>
      <c r="D150" s="2"/>
      <c r="E150" s="2"/>
      <c r="J150" s="2"/>
      <c r="M150" s="2"/>
      <c r="N150" s="2"/>
      <c r="O150" s="2"/>
      <c r="P150" s="8"/>
      <c r="Q150" s="8"/>
    </row>
    <row r="151" spans="1:17" ht="13.5" customHeight="1" x14ac:dyDescent="0.25">
      <c r="A151" s="2"/>
      <c r="B151" s="2"/>
      <c r="C151" s="2"/>
      <c r="D151" s="2"/>
      <c r="E151" s="2"/>
      <c r="J151" s="2"/>
      <c r="M151" s="2"/>
      <c r="N151" s="2"/>
      <c r="O151" s="2"/>
      <c r="P151" s="8"/>
      <c r="Q151" s="8"/>
    </row>
    <row r="152" spans="1:17" ht="13.5" customHeight="1" x14ac:dyDescent="0.25">
      <c r="A152" s="2"/>
      <c r="B152" s="2"/>
      <c r="C152" s="2"/>
      <c r="D152" s="2"/>
      <c r="E152" s="2"/>
      <c r="J152" s="2"/>
      <c r="M152" s="2"/>
      <c r="N152" s="2"/>
      <c r="O152" s="2"/>
      <c r="P152" s="8"/>
      <c r="Q152" s="8"/>
    </row>
    <row r="153" spans="1:17" ht="13.5" customHeight="1" x14ac:dyDescent="0.25">
      <c r="A153" s="2"/>
      <c r="B153" s="2"/>
      <c r="C153" s="2"/>
      <c r="D153" s="2"/>
      <c r="E153" s="2"/>
      <c r="J153" s="2"/>
      <c r="M153" s="2"/>
      <c r="N153" s="2"/>
      <c r="O153" s="2"/>
      <c r="P153" s="8"/>
      <c r="Q153" s="8"/>
    </row>
    <row r="154" spans="1:17" ht="13.5" customHeight="1" x14ac:dyDescent="0.25">
      <c r="A154" s="2"/>
      <c r="B154" s="2"/>
      <c r="C154" s="2"/>
      <c r="D154" s="2"/>
      <c r="E154" s="2"/>
      <c r="J154" s="2"/>
      <c r="M154" s="2"/>
      <c r="N154" s="2"/>
      <c r="O154" s="2"/>
      <c r="P154" s="8"/>
      <c r="Q154" s="8"/>
    </row>
    <row r="155" spans="1:17" ht="13.5" customHeight="1" x14ac:dyDescent="0.25">
      <c r="A155" s="2"/>
      <c r="B155" s="2"/>
      <c r="C155" s="2"/>
      <c r="D155" s="2"/>
      <c r="E155" s="2"/>
      <c r="J155" s="2"/>
      <c r="M155" s="2"/>
      <c r="N155" s="2"/>
      <c r="O155" s="2"/>
      <c r="P155" s="8"/>
      <c r="Q155" s="8"/>
    </row>
    <row r="156" spans="1:17" ht="13.5" customHeight="1" x14ac:dyDescent="0.25">
      <c r="A156" s="2"/>
      <c r="B156" s="2"/>
      <c r="C156" s="2"/>
      <c r="D156" s="2"/>
      <c r="E156" s="2"/>
      <c r="J156" s="2"/>
      <c r="M156" s="2"/>
      <c r="N156" s="2"/>
      <c r="O156" s="2"/>
      <c r="P156" s="8"/>
      <c r="Q156" s="8"/>
    </row>
    <row r="157" spans="1:17" ht="13.5" customHeight="1" x14ac:dyDescent="0.25">
      <c r="A157" s="2"/>
      <c r="B157" s="2"/>
      <c r="C157" s="2"/>
      <c r="D157" s="2"/>
      <c r="E157" s="2"/>
      <c r="J157" s="2"/>
      <c r="M157" s="2"/>
      <c r="N157" s="2"/>
      <c r="O157" s="2"/>
      <c r="P157" s="8"/>
      <c r="Q157" s="8"/>
    </row>
    <row r="158" spans="1:17" ht="13.5" customHeight="1" x14ac:dyDescent="0.25">
      <c r="A158" s="2"/>
      <c r="B158" s="2"/>
      <c r="C158" s="2"/>
      <c r="D158" s="2"/>
      <c r="E158" s="2"/>
      <c r="J158" s="2"/>
      <c r="M158" s="2"/>
      <c r="N158" s="2"/>
      <c r="O158" s="2"/>
      <c r="P158" s="8"/>
      <c r="Q158" s="8"/>
    </row>
    <row r="159" spans="1:17" ht="13.5" customHeight="1" x14ac:dyDescent="0.25">
      <c r="A159" s="2"/>
      <c r="B159" s="2"/>
      <c r="C159" s="2"/>
      <c r="D159" s="2"/>
      <c r="E159" s="2"/>
      <c r="J159" s="2"/>
      <c r="M159" s="2"/>
      <c r="N159" s="2"/>
      <c r="O159" s="2"/>
      <c r="P159" s="8"/>
      <c r="Q159" s="8"/>
    </row>
    <row r="160" spans="1:17" ht="13.5" customHeight="1" x14ac:dyDescent="0.25">
      <c r="A160" s="2"/>
      <c r="B160" s="2"/>
      <c r="C160" s="2"/>
      <c r="D160" s="2"/>
      <c r="E160" s="2"/>
      <c r="J160" s="2"/>
      <c r="M160" s="2"/>
      <c r="N160" s="2"/>
      <c r="O160" s="2"/>
      <c r="P160" s="8"/>
      <c r="Q160" s="8"/>
    </row>
    <row r="161" spans="1:17" ht="13.5" customHeight="1" x14ac:dyDescent="0.25">
      <c r="A161" s="2"/>
      <c r="B161" s="2"/>
      <c r="C161" s="2"/>
      <c r="D161" s="2"/>
      <c r="E161" s="2"/>
      <c r="J161" s="2"/>
      <c r="M161" s="2"/>
      <c r="N161" s="2"/>
      <c r="O161" s="2"/>
      <c r="P161" s="8"/>
      <c r="Q161" s="8"/>
    </row>
    <row r="162" spans="1:17" ht="13.5" customHeight="1" x14ac:dyDescent="0.25">
      <c r="A162" s="2"/>
      <c r="B162" s="2"/>
      <c r="C162" s="2"/>
      <c r="D162" s="2"/>
      <c r="E162" s="2"/>
      <c r="J162" s="2"/>
      <c r="M162" s="2"/>
      <c r="N162" s="2"/>
      <c r="O162" s="2"/>
      <c r="P162" s="8"/>
      <c r="Q162" s="8"/>
    </row>
    <row r="163" spans="1:17" ht="13.5" customHeight="1" x14ac:dyDescent="0.25">
      <c r="A163" s="2"/>
      <c r="B163" s="2"/>
      <c r="C163" s="2"/>
      <c r="D163" s="2"/>
      <c r="E163" s="2"/>
      <c r="J163" s="2"/>
      <c r="M163" s="2"/>
      <c r="N163" s="2"/>
      <c r="O163" s="2"/>
      <c r="P163" s="8"/>
      <c r="Q163" s="8"/>
    </row>
    <row r="164" spans="1:17" ht="13.5" customHeight="1" x14ac:dyDescent="0.25">
      <c r="A164" s="2"/>
      <c r="B164" s="2"/>
      <c r="C164" s="2"/>
      <c r="D164" s="2"/>
      <c r="E164" s="2"/>
      <c r="J164" s="2"/>
      <c r="M164" s="2"/>
      <c r="N164" s="2"/>
      <c r="O164" s="2"/>
      <c r="P164" s="8"/>
      <c r="Q164" s="8"/>
    </row>
    <row r="165" spans="1:17" ht="13.5" customHeight="1" x14ac:dyDescent="0.25">
      <c r="A165" s="2"/>
      <c r="B165" s="2"/>
      <c r="C165" s="2"/>
      <c r="D165" s="2"/>
      <c r="E165" s="2"/>
      <c r="J165" s="2"/>
      <c r="M165" s="2"/>
      <c r="N165" s="2"/>
      <c r="O165" s="2"/>
      <c r="P165" s="8"/>
      <c r="Q165" s="8"/>
    </row>
    <row r="166" spans="1:17" ht="13.5" customHeight="1" x14ac:dyDescent="0.25">
      <c r="A166" s="2"/>
      <c r="B166" s="2"/>
      <c r="C166" s="2"/>
      <c r="D166" s="2"/>
      <c r="E166" s="2"/>
      <c r="J166" s="2"/>
      <c r="M166" s="2"/>
      <c r="N166" s="2"/>
      <c r="O166" s="2"/>
      <c r="P166" s="8"/>
      <c r="Q166" s="8"/>
    </row>
    <row r="167" spans="1:17" ht="13.5" customHeight="1" x14ac:dyDescent="0.25">
      <c r="A167" s="2"/>
      <c r="B167" s="2"/>
      <c r="C167" s="2"/>
      <c r="D167" s="2"/>
      <c r="E167" s="2"/>
      <c r="J167" s="2"/>
      <c r="M167" s="2"/>
      <c r="N167" s="2"/>
      <c r="O167" s="2"/>
      <c r="P167" s="8"/>
      <c r="Q167" s="8"/>
    </row>
    <row r="168" spans="1:17" ht="13.5" customHeight="1" x14ac:dyDescent="0.25">
      <c r="A168" s="2"/>
      <c r="B168" s="2"/>
      <c r="C168" s="2"/>
      <c r="D168" s="2"/>
      <c r="E168" s="2"/>
      <c r="J168" s="2"/>
      <c r="M168" s="2"/>
      <c r="N168" s="2"/>
      <c r="O168" s="2"/>
      <c r="P168" s="8"/>
      <c r="Q168" s="8"/>
    </row>
    <row r="169" spans="1:17" ht="13.5" customHeight="1" x14ac:dyDescent="0.25">
      <c r="A169" s="2"/>
      <c r="B169" s="2"/>
      <c r="C169" s="2"/>
      <c r="D169" s="2"/>
      <c r="E169" s="2"/>
      <c r="J169" s="2"/>
      <c r="M169" s="2"/>
      <c r="N169" s="2"/>
      <c r="O169" s="2"/>
      <c r="P169" s="8"/>
      <c r="Q169" s="8"/>
    </row>
    <row r="170" spans="1:17" ht="13.5" customHeight="1" x14ac:dyDescent="0.25">
      <c r="A170" s="2"/>
      <c r="B170" s="2"/>
      <c r="C170" s="2"/>
      <c r="D170" s="2"/>
      <c r="E170" s="2"/>
      <c r="J170" s="2"/>
      <c r="M170" s="2"/>
      <c r="N170" s="2"/>
      <c r="O170" s="2"/>
      <c r="P170" s="8"/>
      <c r="Q170" s="8"/>
    </row>
    <row r="171" spans="1:17" ht="13.5" customHeight="1" x14ac:dyDescent="0.25">
      <c r="A171" s="2"/>
      <c r="B171" s="2"/>
      <c r="C171" s="2"/>
      <c r="D171" s="2"/>
      <c r="E171" s="2"/>
      <c r="J171" s="2"/>
      <c r="M171" s="2"/>
      <c r="N171" s="2"/>
      <c r="O171" s="2"/>
      <c r="P171" s="8"/>
      <c r="Q171" s="8"/>
    </row>
    <row r="172" spans="1:17" ht="13.5" customHeight="1" x14ac:dyDescent="0.25">
      <c r="A172" s="2"/>
      <c r="B172" s="2"/>
      <c r="C172" s="2"/>
      <c r="D172" s="2"/>
      <c r="E172" s="2"/>
      <c r="J172" s="2"/>
      <c r="M172" s="2"/>
      <c r="N172" s="2"/>
      <c r="O172" s="2"/>
      <c r="P172" s="8"/>
      <c r="Q172" s="8"/>
    </row>
    <row r="173" spans="1:17" ht="13.5" customHeight="1" x14ac:dyDescent="0.25">
      <c r="A173" s="2"/>
      <c r="B173" s="2"/>
      <c r="C173" s="2"/>
      <c r="D173" s="2"/>
      <c r="E173" s="2"/>
      <c r="J173" s="2"/>
      <c r="M173" s="2"/>
      <c r="N173" s="2"/>
      <c r="O173" s="2"/>
      <c r="P173" s="8"/>
      <c r="Q173" s="8"/>
    </row>
    <row r="174" spans="1:17" ht="13.5" customHeight="1" x14ac:dyDescent="0.25">
      <c r="A174" s="2"/>
      <c r="B174" s="2"/>
      <c r="C174" s="2"/>
      <c r="D174" s="2"/>
      <c r="E174" s="2"/>
      <c r="J174" s="2"/>
      <c r="M174" s="2"/>
      <c r="N174" s="2"/>
      <c r="O174" s="2"/>
      <c r="P174" s="8"/>
      <c r="Q174" s="8"/>
    </row>
    <row r="175" spans="1:17" ht="13.5" customHeight="1" x14ac:dyDescent="0.25">
      <c r="A175" s="2"/>
      <c r="B175" s="2"/>
      <c r="C175" s="2"/>
      <c r="D175" s="2"/>
      <c r="E175" s="2"/>
      <c r="J175" s="2"/>
      <c r="M175" s="2"/>
      <c r="N175" s="2"/>
      <c r="O175" s="2"/>
      <c r="P175" s="8"/>
      <c r="Q175" s="8"/>
    </row>
    <row r="176" spans="1:17" ht="13.5" customHeight="1" x14ac:dyDescent="0.25">
      <c r="A176" s="2"/>
      <c r="B176" s="2"/>
      <c r="C176" s="2"/>
      <c r="D176" s="2"/>
      <c r="E176" s="2"/>
      <c r="J176" s="2"/>
      <c r="M176" s="2"/>
      <c r="N176" s="2"/>
      <c r="O176" s="2"/>
      <c r="P176" s="8"/>
      <c r="Q176" s="8"/>
    </row>
    <row r="177" spans="1:17" ht="13.5" customHeight="1" x14ac:dyDescent="0.25">
      <c r="A177" s="2"/>
      <c r="B177" s="2"/>
      <c r="C177" s="2"/>
      <c r="D177" s="2"/>
      <c r="E177" s="2"/>
      <c r="J177" s="2"/>
      <c r="M177" s="2"/>
      <c r="N177" s="2"/>
      <c r="O177" s="2"/>
      <c r="P177" s="8"/>
      <c r="Q177" s="8"/>
    </row>
    <row r="178" spans="1:17" ht="13.5" customHeight="1" x14ac:dyDescent="0.25">
      <c r="A178" s="2"/>
      <c r="B178" s="2"/>
      <c r="C178" s="2"/>
      <c r="D178" s="2"/>
      <c r="E178" s="2"/>
      <c r="J178" s="2"/>
      <c r="M178" s="2"/>
      <c r="N178" s="2"/>
      <c r="O178" s="2"/>
      <c r="P178" s="8"/>
      <c r="Q178" s="8"/>
    </row>
    <row r="179" spans="1:17" ht="13.5" customHeight="1" x14ac:dyDescent="0.25">
      <c r="A179" s="2"/>
      <c r="B179" s="2"/>
      <c r="C179" s="2"/>
      <c r="D179" s="2"/>
      <c r="E179" s="2"/>
      <c r="J179" s="2"/>
      <c r="M179" s="2"/>
      <c r="N179" s="2"/>
      <c r="O179" s="2"/>
      <c r="P179" s="8"/>
      <c r="Q179" s="8"/>
    </row>
    <row r="180" spans="1:17" ht="13.5" customHeight="1" x14ac:dyDescent="0.25">
      <c r="A180" s="2"/>
      <c r="B180" s="2"/>
      <c r="C180" s="2"/>
      <c r="D180" s="2"/>
      <c r="E180" s="2"/>
      <c r="J180" s="2"/>
      <c r="M180" s="2"/>
      <c r="N180" s="2"/>
      <c r="O180" s="2"/>
      <c r="P180" s="8"/>
      <c r="Q180" s="8"/>
    </row>
    <row r="181" spans="1:17" ht="13.5" customHeight="1" x14ac:dyDescent="0.25">
      <c r="A181" s="2"/>
      <c r="B181" s="2"/>
      <c r="C181" s="2"/>
      <c r="D181" s="2"/>
      <c r="E181" s="2"/>
      <c r="J181" s="2"/>
      <c r="M181" s="2"/>
      <c r="N181" s="2"/>
      <c r="O181" s="2"/>
      <c r="P181" s="8"/>
      <c r="Q181" s="8"/>
    </row>
    <row r="182" spans="1:17" ht="13.5" customHeight="1" x14ac:dyDescent="0.25">
      <c r="A182" s="2"/>
      <c r="B182" s="2"/>
      <c r="C182" s="2"/>
      <c r="D182" s="2"/>
      <c r="E182" s="2"/>
      <c r="J182" s="2"/>
      <c r="M182" s="2"/>
      <c r="N182" s="2"/>
      <c r="O182" s="2"/>
      <c r="P182" s="8"/>
      <c r="Q182" s="8"/>
    </row>
    <row r="183" spans="1:17" ht="13.5" customHeight="1" x14ac:dyDescent="0.25">
      <c r="A183" s="2"/>
      <c r="B183" s="2"/>
      <c r="C183" s="2"/>
      <c r="D183" s="2"/>
      <c r="E183" s="2"/>
      <c r="J183" s="2"/>
      <c r="M183" s="2"/>
      <c r="N183" s="2"/>
      <c r="O183" s="2"/>
      <c r="P183" s="8"/>
      <c r="Q183" s="8"/>
    </row>
    <row r="184" spans="1:17" ht="13.5" customHeight="1" x14ac:dyDescent="0.25">
      <c r="A184" s="2"/>
      <c r="B184" s="2"/>
      <c r="C184" s="2"/>
      <c r="D184" s="2"/>
      <c r="E184" s="2"/>
      <c r="J184" s="2"/>
      <c r="M184" s="2"/>
      <c r="N184" s="2"/>
      <c r="O184" s="2"/>
      <c r="P184" s="8"/>
      <c r="Q184" s="8"/>
    </row>
    <row r="185" spans="1:17" ht="13.5" customHeight="1" x14ac:dyDescent="0.25">
      <c r="A185" s="2"/>
      <c r="B185" s="2"/>
      <c r="C185" s="2"/>
      <c r="D185" s="2"/>
      <c r="E185" s="2"/>
      <c r="J185" s="2"/>
      <c r="M185" s="2"/>
      <c r="N185" s="2"/>
      <c r="O185" s="2"/>
      <c r="P185" s="8"/>
      <c r="Q185" s="8"/>
    </row>
    <row r="186" spans="1:17" ht="13.5" customHeight="1" x14ac:dyDescent="0.25">
      <c r="A186" s="2"/>
      <c r="B186" s="2"/>
      <c r="C186" s="2"/>
      <c r="D186" s="2"/>
      <c r="E186" s="2"/>
      <c r="J186" s="2"/>
      <c r="M186" s="2"/>
      <c r="N186" s="2"/>
      <c r="O186" s="2"/>
      <c r="P186" s="8"/>
      <c r="Q186" s="8"/>
    </row>
    <row r="187" spans="1:17" ht="13.5" customHeight="1" x14ac:dyDescent="0.25">
      <c r="A187" s="2"/>
      <c r="B187" s="2"/>
      <c r="C187" s="2"/>
      <c r="D187" s="2"/>
      <c r="E187" s="2"/>
      <c r="J187" s="2"/>
      <c r="M187" s="2"/>
      <c r="N187" s="2"/>
      <c r="O187" s="2"/>
      <c r="P187" s="8"/>
      <c r="Q187" s="8"/>
    </row>
    <row r="188" spans="1:17" ht="13.5" customHeight="1" x14ac:dyDescent="0.25">
      <c r="A188" s="2"/>
      <c r="B188" s="2"/>
      <c r="C188" s="2"/>
      <c r="D188" s="2"/>
      <c r="E188" s="2"/>
      <c r="J188" s="2"/>
      <c r="M188" s="2"/>
      <c r="N188" s="2"/>
      <c r="O188" s="2"/>
      <c r="P188" s="8"/>
      <c r="Q188" s="8"/>
    </row>
    <row r="189" spans="1:17" ht="13.5" customHeight="1" x14ac:dyDescent="0.25">
      <c r="A189" s="2"/>
      <c r="B189" s="2"/>
      <c r="C189" s="2"/>
      <c r="D189" s="2"/>
      <c r="E189" s="2"/>
      <c r="J189" s="2"/>
      <c r="M189" s="2"/>
      <c r="N189" s="2"/>
      <c r="O189" s="2"/>
      <c r="P189" s="8"/>
      <c r="Q189" s="8"/>
    </row>
    <row r="190" spans="1:17" ht="13.5" customHeight="1" x14ac:dyDescent="0.25">
      <c r="A190" s="2"/>
      <c r="B190" s="2"/>
      <c r="C190" s="2"/>
      <c r="D190" s="2"/>
      <c r="E190" s="2"/>
      <c r="J190" s="2"/>
      <c r="M190" s="2"/>
      <c r="N190" s="2"/>
      <c r="O190" s="2"/>
      <c r="P190" s="8"/>
      <c r="Q190" s="8"/>
    </row>
    <row r="191" spans="1:17" ht="13.5" customHeight="1" x14ac:dyDescent="0.25">
      <c r="A191" s="2"/>
      <c r="B191" s="2"/>
      <c r="C191" s="2"/>
      <c r="D191" s="2"/>
      <c r="E191" s="2"/>
      <c r="J191" s="2"/>
      <c r="M191" s="2"/>
      <c r="N191" s="2"/>
      <c r="O191" s="2"/>
      <c r="P191" s="8"/>
      <c r="Q191" s="8"/>
    </row>
    <row r="192" spans="1:17" ht="13.5" customHeight="1" x14ac:dyDescent="0.25">
      <c r="A192" s="2"/>
      <c r="B192" s="2"/>
      <c r="C192" s="2"/>
      <c r="D192" s="2"/>
      <c r="E192" s="2"/>
      <c r="J192" s="2"/>
      <c r="M192" s="2"/>
      <c r="N192" s="2"/>
      <c r="O192" s="2"/>
      <c r="P192" s="8"/>
      <c r="Q192" s="8"/>
    </row>
    <row r="193" spans="1:17" ht="13.5" customHeight="1" x14ac:dyDescent="0.25">
      <c r="A193" s="2"/>
      <c r="B193" s="2"/>
      <c r="C193" s="2"/>
      <c r="D193" s="2"/>
      <c r="E193" s="2"/>
      <c r="J193" s="2"/>
      <c r="M193" s="2"/>
      <c r="N193" s="2"/>
      <c r="O193" s="2"/>
      <c r="P193" s="8"/>
      <c r="Q193" s="8"/>
    </row>
    <row r="194" spans="1:17" ht="13.5" customHeight="1" x14ac:dyDescent="0.25">
      <c r="A194" s="2"/>
      <c r="B194" s="2"/>
      <c r="C194" s="2"/>
      <c r="D194" s="2"/>
      <c r="E194" s="2"/>
      <c r="J194" s="2"/>
      <c r="M194" s="2"/>
      <c r="N194" s="2"/>
      <c r="O194" s="2"/>
      <c r="P194" s="8"/>
      <c r="Q194" s="8"/>
    </row>
    <row r="195" spans="1:17" ht="13.5" customHeight="1" x14ac:dyDescent="0.25">
      <c r="A195" s="2"/>
      <c r="B195" s="2"/>
      <c r="C195" s="2"/>
      <c r="D195" s="2"/>
      <c r="E195" s="2"/>
      <c r="J195" s="2"/>
      <c r="M195" s="2"/>
      <c r="N195" s="2"/>
      <c r="O195" s="2"/>
      <c r="P195" s="8"/>
      <c r="Q195" s="8"/>
    </row>
    <row r="196" spans="1:17" ht="13.5" customHeight="1" x14ac:dyDescent="0.25">
      <c r="A196" s="2"/>
      <c r="B196" s="2"/>
      <c r="C196" s="2"/>
      <c r="D196" s="2"/>
      <c r="E196" s="2"/>
      <c r="J196" s="2"/>
      <c r="M196" s="2"/>
      <c r="N196" s="2"/>
      <c r="O196" s="2"/>
      <c r="P196" s="8"/>
      <c r="Q196" s="8"/>
    </row>
    <row r="197" spans="1:17" ht="13.5" customHeight="1" x14ac:dyDescent="0.25">
      <c r="A197" s="2"/>
      <c r="B197" s="2"/>
      <c r="C197" s="2"/>
      <c r="D197" s="2"/>
      <c r="E197" s="2"/>
      <c r="J197" s="2"/>
      <c r="M197" s="2"/>
      <c r="N197" s="2"/>
      <c r="O197" s="2"/>
      <c r="P197" s="8"/>
      <c r="Q197" s="8"/>
    </row>
    <row r="198" spans="1:17" ht="13.5" customHeight="1" x14ac:dyDescent="0.25">
      <c r="A198" s="2"/>
      <c r="B198" s="2"/>
      <c r="C198" s="2"/>
      <c r="D198" s="2"/>
      <c r="E198" s="2"/>
      <c r="J198" s="2"/>
      <c r="M198" s="2"/>
      <c r="N198" s="2"/>
      <c r="O198" s="2"/>
      <c r="P198" s="8"/>
      <c r="Q198" s="8"/>
    </row>
    <row r="199" spans="1:17" ht="13.5" customHeight="1" x14ac:dyDescent="0.25">
      <c r="A199" s="2"/>
      <c r="B199" s="2"/>
      <c r="C199" s="2"/>
      <c r="D199" s="2"/>
      <c r="E199" s="2"/>
      <c r="J199" s="2"/>
      <c r="M199" s="2"/>
      <c r="N199" s="2"/>
      <c r="O199" s="2"/>
      <c r="P199" s="8"/>
      <c r="Q199" s="8"/>
    </row>
    <row r="200" spans="1:17" ht="13.5" customHeight="1" x14ac:dyDescent="0.25">
      <c r="A200" s="2"/>
      <c r="B200" s="2"/>
      <c r="C200" s="2"/>
      <c r="D200" s="2"/>
      <c r="E200" s="2"/>
      <c r="J200" s="2"/>
      <c r="M200" s="2"/>
      <c r="N200" s="2"/>
      <c r="O200" s="2"/>
      <c r="P200" s="8"/>
      <c r="Q200" s="8"/>
    </row>
    <row r="201" spans="1:17" ht="13.5" customHeight="1" x14ac:dyDescent="0.25">
      <c r="A201" s="2"/>
      <c r="B201" s="2"/>
      <c r="C201" s="2"/>
      <c r="D201" s="2"/>
      <c r="E201" s="2"/>
      <c r="J201" s="2"/>
      <c r="M201" s="2"/>
      <c r="N201" s="2"/>
      <c r="O201" s="2"/>
      <c r="P201" s="8"/>
      <c r="Q201" s="8"/>
    </row>
    <row r="202" spans="1:17" ht="13.5" customHeight="1" x14ac:dyDescent="0.25">
      <c r="A202" s="2"/>
      <c r="B202" s="2"/>
      <c r="C202" s="2"/>
      <c r="D202" s="2"/>
      <c r="E202" s="2"/>
      <c r="J202" s="2"/>
      <c r="M202" s="2"/>
      <c r="N202" s="2"/>
      <c r="O202" s="2"/>
      <c r="P202" s="8"/>
      <c r="Q202" s="8"/>
    </row>
    <row r="203" spans="1:17" ht="13.5" customHeight="1" x14ac:dyDescent="0.25">
      <c r="A203" s="2"/>
      <c r="B203" s="2"/>
      <c r="C203" s="2"/>
      <c r="D203" s="2"/>
      <c r="E203" s="2"/>
      <c r="J203" s="2"/>
      <c r="M203" s="2"/>
      <c r="N203" s="2"/>
      <c r="O203" s="2"/>
      <c r="P203" s="8"/>
      <c r="Q203" s="8"/>
    </row>
    <row r="204" spans="1:17" ht="13.5" customHeight="1" x14ac:dyDescent="0.25">
      <c r="A204" s="2"/>
      <c r="B204" s="2"/>
      <c r="C204" s="2"/>
      <c r="D204" s="2"/>
      <c r="E204" s="2"/>
      <c r="J204" s="2"/>
      <c r="M204" s="2"/>
      <c r="N204" s="2"/>
      <c r="O204" s="2"/>
      <c r="P204" s="8"/>
      <c r="Q204" s="8"/>
    </row>
    <row r="205" spans="1:17" ht="13.5" customHeight="1" x14ac:dyDescent="0.25">
      <c r="A205" s="2"/>
      <c r="B205" s="2"/>
      <c r="C205" s="2"/>
      <c r="D205" s="2"/>
      <c r="E205" s="2"/>
      <c r="J205" s="2"/>
      <c r="M205" s="2"/>
      <c r="N205" s="2"/>
      <c r="O205" s="2"/>
      <c r="P205" s="8"/>
      <c r="Q205" s="8"/>
    </row>
    <row r="206" spans="1:17" ht="13.5" customHeight="1" x14ac:dyDescent="0.25">
      <c r="A206" s="2"/>
      <c r="B206" s="2"/>
      <c r="C206" s="2"/>
      <c r="D206" s="2"/>
      <c r="E206" s="2"/>
      <c r="J206" s="2"/>
      <c r="M206" s="2"/>
      <c r="N206" s="2"/>
      <c r="O206" s="2"/>
      <c r="P206" s="8"/>
      <c r="Q206" s="8"/>
    </row>
    <row r="207" spans="1:17" ht="13.5" customHeight="1" x14ac:dyDescent="0.25">
      <c r="A207" s="2"/>
      <c r="B207" s="2"/>
      <c r="C207" s="2"/>
      <c r="D207" s="2"/>
      <c r="E207" s="2"/>
      <c r="J207" s="2"/>
      <c r="M207" s="2"/>
      <c r="N207" s="2"/>
      <c r="O207" s="2"/>
      <c r="P207" s="8"/>
      <c r="Q207" s="8"/>
    </row>
    <row r="208" spans="1:17" ht="13.5" customHeight="1" x14ac:dyDescent="0.25">
      <c r="A208" s="2"/>
      <c r="B208" s="2"/>
      <c r="C208" s="2"/>
      <c r="D208" s="2"/>
      <c r="E208" s="2"/>
      <c r="J208" s="2"/>
      <c r="M208" s="2"/>
      <c r="N208" s="2"/>
      <c r="O208" s="2"/>
      <c r="P208" s="8"/>
      <c r="Q208" s="8"/>
    </row>
    <row r="209" spans="1:17" ht="13.5" customHeight="1" x14ac:dyDescent="0.25">
      <c r="A209" s="2"/>
      <c r="B209" s="2"/>
      <c r="C209" s="2"/>
      <c r="D209" s="2"/>
      <c r="E209" s="2"/>
      <c r="J209" s="2"/>
      <c r="M209" s="2"/>
      <c r="N209" s="2"/>
      <c r="O209" s="2"/>
      <c r="P209" s="8"/>
      <c r="Q209" s="8"/>
    </row>
    <row r="210" spans="1:17" ht="13.5" customHeight="1" x14ac:dyDescent="0.25">
      <c r="A210" s="2"/>
      <c r="B210" s="2"/>
      <c r="C210" s="2"/>
      <c r="D210" s="2"/>
      <c r="E210" s="2"/>
      <c r="J210" s="2"/>
      <c r="M210" s="2"/>
      <c r="N210" s="2"/>
      <c r="O210" s="2"/>
      <c r="P210" s="8"/>
      <c r="Q210" s="8"/>
    </row>
    <row r="211" spans="1:17" ht="13.5" customHeight="1" x14ac:dyDescent="0.25">
      <c r="A211" s="2"/>
      <c r="B211" s="2"/>
      <c r="C211" s="2"/>
      <c r="D211" s="2"/>
      <c r="E211" s="2"/>
      <c r="J211" s="2"/>
      <c r="M211" s="2"/>
      <c r="N211" s="2"/>
      <c r="O211" s="2"/>
      <c r="P211" s="8"/>
      <c r="Q211" s="8"/>
    </row>
    <row r="212" spans="1:17" ht="13.5" customHeight="1" x14ac:dyDescent="0.25">
      <c r="A212" s="2"/>
      <c r="B212" s="2"/>
      <c r="C212" s="2"/>
      <c r="D212" s="2"/>
      <c r="E212" s="2"/>
      <c r="J212" s="2"/>
      <c r="M212" s="2"/>
      <c r="N212" s="2"/>
      <c r="O212" s="2"/>
      <c r="P212" s="8"/>
      <c r="Q212" s="8"/>
    </row>
    <row r="213" spans="1:17" ht="13.5" customHeight="1" x14ac:dyDescent="0.25">
      <c r="A213" s="2"/>
      <c r="B213" s="2"/>
      <c r="C213" s="2"/>
      <c r="D213" s="2"/>
      <c r="E213" s="2"/>
      <c r="J213" s="2"/>
      <c r="M213" s="2"/>
      <c r="N213" s="2"/>
      <c r="O213" s="2"/>
      <c r="P213" s="8"/>
      <c r="Q213" s="8"/>
    </row>
    <row r="214" spans="1:17" ht="13.5" customHeight="1" x14ac:dyDescent="0.25">
      <c r="A214" s="2"/>
      <c r="B214" s="2"/>
      <c r="C214" s="2"/>
      <c r="D214" s="2"/>
      <c r="E214" s="2"/>
      <c r="J214" s="2"/>
      <c r="M214" s="2"/>
      <c r="N214" s="2"/>
      <c r="O214" s="2"/>
      <c r="P214" s="8"/>
      <c r="Q214" s="8"/>
    </row>
    <row r="215" spans="1:17" ht="13.5" customHeight="1" x14ac:dyDescent="0.25">
      <c r="A215" s="2"/>
      <c r="B215" s="2"/>
      <c r="C215" s="2"/>
      <c r="D215" s="2"/>
      <c r="E215" s="2"/>
      <c r="J215" s="2"/>
      <c r="M215" s="2"/>
      <c r="N215" s="2"/>
      <c r="O215" s="2"/>
      <c r="P215" s="8"/>
      <c r="Q215" s="8"/>
    </row>
    <row r="216" spans="1:17" ht="13.5" customHeight="1" x14ac:dyDescent="0.25">
      <c r="A216" s="2"/>
      <c r="B216" s="2"/>
      <c r="C216" s="2"/>
      <c r="D216" s="2"/>
      <c r="E216" s="2"/>
      <c r="J216" s="2"/>
      <c r="M216" s="2"/>
      <c r="N216" s="2"/>
      <c r="O216" s="2"/>
      <c r="P216" s="8"/>
      <c r="Q216" s="8"/>
    </row>
    <row r="217" spans="1:17" ht="13.5" customHeight="1" x14ac:dyDescent="0.25">
      <c r="A217" s="2"/>
      <c r="B217" s="2"/>
      <c r="C217" s="2"/>
      <c r="D217" s="2"/>
      <c r="E217" s="2"/>
      <c r="J217" s="2"/>
      <c r="M217" s="2"/>
      <c r="N217" s="2"/>
      <c r="O217" s="2"/>
      <c r="P217" s="8"/>
      <c r="Q217" s="8"/>
    </row>
    <row r="218" spans="1:17" ht="13.5" customHeight="1" x14ac:dyDescent="0.25">
      <c r="A218" s="2"/>
      <c r="B218" s="2"/>
      <c r="C218" s="2"/>
      <c r="D218" s="2"/>
      <c r="E218" s="2"/>
      <c r="J218" s="2"/>
      <c r="M218" s="2"/>
      <c r="N218" s="2"/>
      <c r="O218" s="2"/>
      <c r="P218" s="8"/>
      <c r="Q218" s="8"/>
    </row>
    <row r="219" spans="1:17" ht="13.5" customHeight="1" x14ac:dyDescent="0.25">
      <c r="A219" s="2"/>
      <c r="B219" s="2"/>
      <c r="C219" s="2"/>
      <c r="D219" s="2"/>
      <c r="E219" s="2"/>
      <c r="J219" s="2"/>
      <c r="M219" s="2"/>
      <c r="N219" s="2"/>
      <c r="O219" s="2"/>
      <c r="P219" s="8"/>
      <c r="Q219" s="8"/>
    </row>
    <row r="220" spans="1:17" ht="13.5" customHeight="1" x14ac:dyDescent="0.25">
      <c r="A220" s="2"/>
      <c r="B220" s="2"/>
      <c r="C220" s="2"/>
      <c r="D220" s="2"/>
      <c r="E220" s="2"/>
      <c r="J220" s="2"/>
      <c r="M220" s="2"/>
      <c r="N220" s="2"/>
      <c r="O220" s="2"/>
      <c r="P220" s="8"/>
      <c r="Q220" s="8"/>
    </row>
    <row r="221" spans="1:17" ht="13.5" customHeight="1" x14ac:dyDescent="0.25">
      <c r="A221" s="2"/>
      <c r="B221" s="2"/>
      <c r="C221" s="2"/>
      <c r="D221" s="2"/>
      <c r="E221" s="2"/>
      <c r="J221" s="2"/>
      <c r="M221" s="2"/>
      <c r="N221" s="2"/>
      <c r="O221" s="2"/>
      <c r="P221" s="8"/>
      <c r="Q221" s="8"/>
    </row>
    <row r="222" spans="1:17" ht="13.5" customHeight="1" x14ac:dyDescent="0.25">
      <c r="A222" s="2"/>
      <c r="B222" s="2"/>
      <c r="C222" s="2"/>
      <c r="D222" s="2"/>
      <c r="E222" s="2"/>
      <c r="J222" s="2"/>
      <c r="M222" s="2"/>
      <c r="N222" s="2"/>
      <c r="O222" s="2"/>
      <c r="P222" s="8"/>
      <c r="Q222" s="8"/>
    </row>
    <row r="223" spans="1:17" ht="13.5" customHeight="1" x14ac:dyDescent="0.25">
      <c r="A223" s="2"/>
      <c r="B223" s="2"/>
      <c r="C223" s="2"/>
      <c r="D223" s="2"/>
      <c r="E223" s="2"/>
      <c r="J223" s="2"/>
      <c r="M223" s="2"/>
      <c r="N223" s="2"/>
      <c r="O223" s="2"/>
      <c r="P223" s="8"/>
      <c r="Q223" s="8"/>
    </row>
    <row r="224" spans="1:17" ht="13.5" customHeight="1" x14ac:dyDescent="0.25">
      <c r="A224" s="2"/>
      <c r="B224" s="2"/>
      <c r="C224" s="2"/>
      <c r="D224" s="2"/>
      <c r="E224" s="2"/>
      <c r="J224" s="2"/>
      <c r="M224" s="2"/>
      <c r="N224" s="2"/>
      <c r="O224" s="2"/>
      <c r="P224" s="8"/>
      <c r="Q224" s="8"/>
    </row>
    <row r="225" spans="1:17" ht="13.5" customHeight="1" x14ac:dyDescent="0.25">
      <c r="A225" s="2"/>
      <c r="B225" s="2"/>
      <c r="C225" s="2"/>
      <c r="D225" s="2"/>
      <c r="E225" s="2"/>
      <c r="J225" s="2"/>
      <c r="M225" s="2"/>
      <c r="N225" s="2"/>
      <c r="O225" s="2"/>
      <c r="P225" s="8"/>
      <c r="Q225" s="8"/>
    </row>
    <row r="226" spans="1:17" ht="13.5" customHeight="1" x14ac:dyDescent="0.25">
      <c r="A226" s="2"/>
      <c r="B226" s="2"/>
      <c r="C226" s="2"/>
      <c r="D226" s="2"/>
      <c r="E226" s="2"/>
      <c r="J226" s="2"/>
      <c r="M226" s="2"/>
      <c r="N226" s="2"/>
      <c r="O226" s="2"/>
      <c r="P226" s="8"/>
      <c r="Q226" s="8"/>
    </row>
    <row r="227" spans="1:17" ht="13.5" customHeight="1" x14ac:dyDescent="0.25">
      <c r="A227" s="2"/>
      <c r="B227" s="2"/>
      <c r="C227" s="2"/>
      <c r="D227" s="2"/>
      <c r="E227" s="2"/>
      <c r="J227" s="2"/>
      <c r="M227" s="2"/>
      <c r="N227" s="2"/>
      <c r="O227" s="2"/>
      <c r="P227" s="8"/>
      <c r="Q227" s="8"/>
    </row>
    <row r="228" spans="1:17" ht="13.5" customHeight="1" x14ac:dyDescent="0.25">
      <c r="A228" s="2"/>
      <c r="B228" s="2"/>
      <c r="C228" s="2"/>
      <c r="D228" s="2"/>
      <c r="E228" s="2"/>
      <c r="J228" s="2"/>
      <c r="M228" s="2"/>
      <c r="N228" s="2"/>
      <c r="O228" s="2"/>
      <c r="P228" s="8"/>
      <c r="Q228" s="8"/>
    </row>
    <row r="229" spans="1:17" ht="13.5" customHeight="1" x14ac:dyDescent="0.25">
      <c r="A229" s="2"/>
      <c r="B229" s="2"/>
      <c r="C229" s="2"/>
      <c r="D229" s="2"/>
      <c r="E229" s="2"/>
      <c r="J229" s="2"/>
      <c r="M229" s="2"/>
      <c r="N229" s="2"/>
      <c r="O229" s="2"/>
      <c r="P229" s="8"/>
      <c r="Q229" s="8"/>
    </row>
    <row r="230" spans="1:17" ht="13.5" customHeight="1" x14ac:dyDescent="0.25">
      <c r="A230" s="2"/>
      <c r="B230" s="2"/>
      <c r="C230" s="2"/>
      <c r="D230" s="2"/>
      <c r="E230" s="2"/>
      <c r="J230" s="2"/>
      <c r="M230" s="2"/>
      <c r="N230" s="2"/>
      <c r="O230" s="2"/>
      <c r="P230" s="8"/>
      <c r="Q230" s="8"/>
    </row>
    <row r="231" spans="1:17" ht="13.5" customHeight="1" x14ac:dyDescent="0.25">
      <c r="A231" s="2"/>
      <c r="B231" s="2"/>
      <c r="C231" s="2"/>
      <c r="D231" s="2"/>
      <c r="E231" s="2"/>
      <c r="J231" s="2"/>
      <c r="M231" s="2"/>
      <c r="N231" s="2"/>
      <c r="O231" s="2"/>
      <c r="P231" s="8"/>
      <c r="Q231" s="8"/>
    </row>
    <row r="232" spans="1:17" ht="13.5" customHeight="1" x14ac:dyDescent="0.25">
      <c r="A232" s="2"/>
      <c r="B232" s="2"/>
      <c r="C232" s="2"/>
      <c r="D232" s="2"/>
      <c r="E232" s="2"/>
      <c r="J232" s="2"/>
      <c r="M232" s="2"/>
      <c r="N232" s="2"/>
      <c r="O232" s="2"/>
      <c r="P232" s="8"/>
      <c r="Q232" s="8"/>
    </row>
    <row r="233" spans="1:17" ht="13.5" customHeight="1" x14ac:dyDescent="0.25">
      <c r="A233" s="2"/>
      <c r="B233" s="2"/>
      <c r="C233" s="2"/>
      <c r="D233" s="2"/>
      <c r="E233" s="2"/>
      <c r="J233" s="2"/>
      <c r="M233" s="2"/>
      <c r="N233" s="2"/>
      <c r="O233" s="2"/>
      <c r="P233" s="8"/>
      <c r="Q233" s="8"/>
    </row>
    <row r="234" spans="1:17" ht="13.5" customHeight="1" x14ac:dyDescent="0.25">
      <c r="A234" s="2"/>
      <c r="B234" s="2"/>
      <c r="C234" s="2"/>
      <c r="D234" s="2"/>
      <c r="E234" s="2"/>
      <c r="J234" s="2"/>
      <c r="M234" s="2"/>
      <c r="N234" s="2"/>
      <c r="O234" s="2"/>
      <c r="P234" s="8"/>
      <c r="Q234" s="8"/>
    </row>
    <row r="235" spans="1:17" ht="13.5" customHeight="1" x14ac:dyDescent="0.25">
      <c r="A235" s="2"/>
      <c r="B235" s="2"/>
      <c r="C235" s="2"/>
      <c r="D235" s="2"/>
      <c r="E235" s="2"/>
      <c r="J235" s="2"/>
      <c r="M235" s="2"/>
      <c r="N235" s="2"/>
      <c r="O235" s="2"/>
      <c r="P235" s="8"/>
      <c r="Q235" s="8"/>
    </row>
    <row r="236" spans="1:17" ht="13.5" customHeight="1" x14ac:dyDescent="0.25">
      <c r="A236" s="2"/>
      <c r="B236" s="2"/>
      <c r="C236" s="2"/>
      <c r="D236" s="2"/>
      <c r="E236" s="2"/>
      <c r="J236" s="2"/>
      <c r="M236" s="2"/>
      <c r="N236" s="2"/>
      <c r="O236" s="2"/>
      <c r="P236" s="8"/>
      <c r="Q236" s="8"/>
    </row>
    <row r="237" spans="1:17" ht="13.5" customHeight="1" x14ac:dyDescent="0.25">
      <c r="A237" s="2"/>
      <c r="B237" s="2"/>
      <c r="C237" s="2"/>
      <c r="D237" s="2"/>
      <c r="E237" s="2"/>
      <c r="J237" s="2"/>
      <c r="M237" s="2"/>
      <c r="N237" s="2"/>
      <c r="O237" s="2"/>
      <c r="P237" s="8"/>
      <c r="Q237" s="8"/>
    </row>
    <row r="238" spans="1:17" ht="13.5" customHeight="1" x14ac:dyDescent="0.25">
      <c r="A238" s="2"/>
      <c r="B238" s="2"/>
      <c r="C238" s="2"/>
      <c r="D238" s="2"/>
      <c r="E238" s="2"/>
      <c r="J238" s="2"/>
      <c r="M238" s="2"/>
      <c r="N238" s="2"/>
      <c r="O238" s="2"/>
      <c r="P238" s="8"/>
      <c r="Q238" s="8"/>
    </row>
    <row r="239" spans="1:17" ht="13.5" customHeight="1" x14ac:dyDescent="0.25">
      <c r="A239" s="2"/>
      <c r="B239" s="2"/>
      <c r="C239" s="2"/>
      <c r="D239" s="2"/>
      <c r="E239" s="2"/>
      <c r="J239" s="2"/>
      <c r="M239" s="2"/>
      <c r="N239" s="2"/>
      <c r="O239" s="2"/>
      <c r="P239" s="8"/>
      <c r="Q239" s="8"/>
    </row>
    <row r="240" spans="1:17" ht="13.5" customHeight="1" x14ac:dyDescent="0.25">
      <c r="A240" s="2"/>
      <c r="B240" s="2"/>
      <c r="C240" s="2"/>
      <c r="D240" s="2"/>
      <c r="E240" s="2"/>
      <c r="J240" s="2"/>
      <c r="M240" s="2"/>
      <c r="N240" s="2"/>
      <c r="O240" s="2"/>
      <c r="P240" s="8"/>
      <c r="Q240" s="8"/>
    </row>
    <row r="241" spans="1:17" ht="13.5" customHeight="1" x14ac:dyDescent="0.25">
      <c r="A241" s="2"/>
      <c r="B241" s="2"/>
      <c r="C241" s="2"/>
      <c r="D241" s="2"/>
      <c r="E241" s="2"/>
      <c r="J241" s="2"/>
      <c r="M241" s="2"/>
      <c r="N241" s="2"/>
      <c r="O241" s="2"/>
      <c r="P241" s="8"/>
      <c r="Q241" s="8"/>
    </row>
    <row r="242" spans="1:17" ht="13.5" customHeight="1" x14ac:dyDescent="0.25">
      <c r="A242" s="2"/>
      <c r="B242" s="2"/>
      <c r="C242" s="2"/>
      <c r="D242" s="2"/>
      <c r="E242" s="2"/>
      <c r="J242" s="2"/>
      <c r="M242" s="2"/>
      <c r="N242" s="2"/>
      <c r="O242" s="2"/>
      <c r="P242" s="8"/>
      <c r="Q242" s="8"/>
    </row>
    <row r="243" spans="1:17" ht="13.5" customHeight="1" x14ac:dyDescent="0.25">
      <c r="A243" s="2"/>
      <c r="B243" s="2"/>
      <c r="C243" s="2"/>
      <c r="D243" s="2"/>
      <c r="E243" s="2"/>
      <c r="J243" s="2"/>
      <c r="M243" s="2"/>
      <c r="N243" s="2"/>
      <c r="O243" s="2"/>
      <c r="P243" s="8"/>
      <c r="Q243" s="8"/>
    </row>
    <row r="244" spans="1:17" ht="13.5" customHeight="1" x14ac:dyDescent="0.25">
      <c r="A244" s="2"/>
      <c r="B244" s="2"/>
      <c r="C244" s="2"/>
      <c r="D244" s="2"/>
      <c r="E244" s="2"/>
      <c r="J244" s="2"/>
      <c r="M244" s="2"/>
      <c r="N244" s="2"/>
      <c r="O244" s="2"/>
      <c r="P244" s="8"/>
      <c r="Q244" s="8"/>
    </row>
    <row r="245" spans="1:17" ht="13.5" customHeight="1" x14ac:dyDescent="0.25">
      <c r="A245" s="2"/>
      <c r="B245" s="2"/>
      <c r="C245" s="2"/>
      <c r="D245" s="2"/>
      <c r="E245" s="2"/>
      <c r="J245" s="2"/>
      <c r="M245" s="2"/>
      <c r="N245" s="2"/>
      <c r="O245" s="2"/>
      <c r="P245" s="8"/>
      <c r="Q245" s="8"/>
    </row>
    <row r="246" spans="1:17" ht="13.5" customHeight="1" x14ac:dyDescent="0.25">
      <c r="A246" s="2"/>
      <c r="B246" s="2"/>
      <c r="C246" s="2"/>
      <c r="D246" s="2"/>
      <c r="E246" s="2"/>
      <c r="J246" s="2"/>
      <c r="M246" s="2"/>
      <c r="N246" s="2"/>
      <c r="O246" s="2"/>
      <c r="P246" s="8"/>
      <c r="Q246" s="8"/>
    </row>
    <row r="247" spans="1:17" ht="13.5" customHeight="1" x14ac:dyDescent="0.25">
      <c r="A247" s="2"/>
      <c r="B247" s="2"/>
      <c r="C247" s="2"/>
      <c r="D247" s="2"/>
      <c r="E247" s="2"/>
      <c r="J247" s="2"/>
      <c r="M247" s="2"/>
      <c r="N247" s="2"/>
      <c r="O247" s="2"/>
      <c r="P247" s="8"/>
      <c r="Q247" s="8"/>
    </row>
    <row r="248" spans="1:17" ht="13.5" customHeight="1" x14ac:dyDescent="0.25">
      <c r="A248" s="2"/>
      <c r="B248" s="2"/>
      <c r="C248" s="2"/>
      <c r="D248" s="2"/>
      <c r="E248" s="2"/>
      <c r="J248" s="2"/>
      <c r="M248" s="2"/>
      <c r="N248" s="2"/>
      <c r="O248" s="2"/>
      <c r="P248" s="8"/>
      <c r="Q248" s="8"/>
    </row>
    <row r="249" spans="1:17" ht="13.5" customHeight="1" x14ac:dyDescent="0.25">
      <c r="A249" s="2"/>
      <c r="B249" s="2"/>
      <c r="C249" s="2"/>
      <c r="D249" s="2"/>
      <c r="E249" s="2"/>
      <c r="J249" s="2"/>
      <c r="M249" s="2"/>
      <c r="N249" s="2"/>
      <c r="O249" s="2"/>
      <c r="P249" s="8"/>
      <c r="Q249" s="8"/>
    </row>
    <row r="250" spans="1:17" ht="13.5" customHeight="1" x14ac:dyDescent="0.25">
      <c r="A250" s="2"/>
      <c r="B250" s="2"/>
      <c r="C250" s="2"/>
      <c r="D250" s="2"/>
      <c r="E250" s="2"/>
      <c r="J250" s="2"/>
      <c r="M250" s="2"/>
      <c r="N250" s="2"/>
      <c r="O250" s="2"/>
      <c r="P250" s="8"/>
      <c r="Q250" s="8"/>
    </row>
    <row r="251" spans="1:17" ht="13.5" customHeight="1" x14ac:dyDescent="0.25">
      <c r="A251" s="2"/>
      <c r="B251" s="2"/>
      <c r="C251" s="2"/>
      <c r="D251" s="2"/>
      <c r="E251" s="2"/>
      <c r="J251" s="2"/>
      <c r="M251" s="2"/>
      <c r="N251" s="2"/>
      <c r="O251" s="2"/>
      <c r="P251" s="8"/>
      <c r="Q251" s="8"/>
    </row>
    <row r="252" spans="1:17" ht="13.5" customHeight="1" x14ac:dyDescent="0.25">
      <c r="A252" s="2"/>
      <c r="B252" s="2"/>
      <c r="C252" s="2"/>
      <c r="D252" s="2"/>
      <c r="E252" s="2"/>
      <c r="J252" s="2"/>
      <c r="M252" s="2"/>
      <c r="N252" s="2"/>
      <c r="O252" s="2"/>
      <c r="P252" s="8"/>
      <c r="Q252" s="8"/>
    </row>
    <row r="253" spans="1:17" ht="13.5" customHeight="1" x14ac:dyDescent="0.25">
      <c r="A253" s="2"/>
      <c r="B253" s="2"/>
      <c r="C253" s="2"/>
      <c r="D253" s="2"/>
      <c r="E253" s="2"/>
      <c r="J253" s="2"/>
      <c r="M253" s="2"/>
      <c r="N253" s="2"/>
      <c r="O253" s="2"/>
      <c r="P253" s="8"/>
      <c r="Q253" s="8"/>
    </row>
    <row r="254" spans="1:17" ht="13.5" customHeight="1" x14ac:dyDescent="0.25">
      <c r="A254" s="2"/>
      <c r="B254" s="2"/>
      <c r="C254" s="2"/>
      <c r="D254" s="2"/>
      <c r="E254" s="2"/>
      <c r="J254" s="2"/>
      <c r="M254" s="2"/>
      <c r="N254" s="2"/>
      <c r="O254" s="2"/>
      <c r="P254" s="8"/>
      <c r="Q254" s="8"/>
    </row>
    <row r="255" spans="1:17" ht="13.5" customHeight="1" x14ac:dyDescent="0.25">
      <c r="A255" s="2"/>
      <c r="B255" s="2"/>
      <c r="C255" s="2"/>
      <c r="D255" s="2"/>
      <c r="E255" s="2"/>
      <c r="J255" s="2"/>
      <c r="M255" s="2"/>
      <c r="N255" s="2"/>
      <c r="O255" s="2"/>
      <c r="P255" s="8"/>
      <c r="Q255" s="8"/>
    </row>
    <row r="256" spans="1:17" ht="13.5" customHeight="1" x14ac:dyDescent="0.25">
      <c r="A256" s="2"/>
      <c r="B256" s="2"/>
      <c r="C256" s="2"/>
      <c r="D256" s="2"/>
      <c r="E256" s="2"/>
      <c r="J256" s="2"/>
      <c r="M256" s="2"/>
      <c r="N256" s="2"/>
      <c r="O256" s="2"/>
      <c r="P256" s="8"/>
      <c r="Q256" s="8"/>
    </row>
    <row r="257" spans="1:17" ht="13.5" customHeight="1" x14ac:dyDescent="0.25">
      <c r="A257" s="2"/>
      <c r="B257" s="2"/>
      <c r="C257" s="2"/>
      <c r="D257" s="2"/>
      <c r="E257" s="2"/>
      <c r="J257" s="2"/>
      <c r="M257" s="2"/>
      <c r="N257" s="2"/>
      <c r="O257" s="2"/>
      <c r="P257" s="8"/>
      <c r="Q257" s="8"/>
    </row>
    <row r="258" spans="1:17" ht="13.5" customHeight="1" x14ac:dyDescent="0.25">
      <c r="A258" s="2"/>
      <c r="B258" s="2"/>
      <c r="C258" s="2"/>
      <c r="D258" s="2"/>
      <c r="E258" s="2"/>
      <c r="J258" s="2"/>
      <c r="M258" s="2"/>
      <c r="N258" s="2"/>
      <c r="O258" s="2"/>
      <c r="P258" s="8"/>
      <c r="Q258" s="8"/>
    </row>
    <row r="259" spans="1:17" ht="13.5" customHeight="1" x14ac:dyDescent="0.25">
      <c r="A259" s="2"/>
      <c r="B259" s="2"/>
      <c r="C259" s="2"/>
      <c r="D259" s="2"/>
      <c r="E259" s="2"/>
      <c r="J259" s="2"/>
      <c r="M259" s="2"/>
      <c r="N259" s="2"/>
      <c r="O259" s="2"/>
      <c r="P259" s="8"/>
      <c r="Q259" s="8"/>
    </row>
    <row r="260" spans="1:17" ht="13.5" customHeight="1" x14ac:dyDescent="0.25">
      <c r="A260" s="2"/>
      <c r="B260" s="2"/>
      <c r="C260" s="2"/>
      <c r="D260" s="2"/>
      <c r="E260" s="2"/>
      <c r="J260" s="2"/>
      <c r="M260" s="2"/>
      <c r="N260" s="2"/>
      <c r="O260" s="2"/>
      <c r="P260" s="8"/>
      <c r="Q260" s="8"/>
    </row>
    <row r="261" spans="1:17" ht="13.5" customHeight="1" x14ac:dyDescent="0.25">
      <c r="A261" s="2"/>
      <c r="B261" s="2"/>
      <c r="C261" s="2"/>
      <c r="D261" s="2"/>
      <c r="E261" s="2"/>
      <c r="J261" s="2"/>
      <c r="M261" s="2"/>
      <c r="N261" s="2"/>
      <c r="O261" s="2"/>
      <c r="P261" s="8"/>
      <c r="Q261" s="8"/>
    </row>
    <row r="262" spans="1:17" ht="13.5" customHeight="1" x14ac:dyDescent="0.25">
      <c r="A262" s="2"/>
      <c r="B262" s="2"/>
      <c r="C262" s="2"/>
      <c r="D262" s="2"/>
      <c r="E262" s="2"/>
      <c r="J262" s="2"/>
      <c r="M262" s="2"/>
      <c r="N262" s="2"/>
      <c r="O262" s="2"/>
      <c r="P262" s="8"/>
      <c r="Q262" s="8"/>
    </row>
    <row r="263" spans="1:17" ht="13.5" customHeight="1" x14ac:dyDescent="0.25">
      <c r="A263" s="2"/>
      <c r="B263" s="2"/>
      <c r="C263" s="2"/>
      <c r="D263" s="2"/>
      <c r="E263" s="2"/>
      <c r="J263" s="2"/>
      <c r="M263" s="2"/>
      <c r="N263" s="2"/>
      <c r="O263" s="2"/>
      <c r="P263" s="8"/>
      <c r="Q263" s="8"/>
    </row>
    <row r="264" spans="1:17" ht="13.5" customHeight="1" x14ac:dyDescent="0.25">
      <c r="A264" s="2"/>
      <c r="B264" s="2"/>
      <c r="C264" s="2"/>
      <c r="D264" s="2"/>
      <c r="E264" s="2"/>
      <c r="J264" s="2"/>
      <c r="M264" s="2"/>
      <c r="N264" s="2"/>
      <c r="O264" s="2"/>
      <c r="P264" s="8"/>
      <c r="Q264" s="8"/>
    </row>
    <row r="265" spans="1:17" ht="13.5" customHeight="1" x14ac:dyDescent="0.25">
      <c r="A265" s="2"/>
      <c r="B265" s="2"/>
      <c r="C265" s="2"/>
      <c r="D265" s="2"/>
      <c r="E265" s="2"/>
      <c r="J265" s="2"/>
      <c r="M265" s="2"/>
      <c r="N265" s="2"/>
      <c r="O265" s="2"/>
      <c r="P265" s="8"/>
      <c r="Q265" s="8"/>
    </row>
    <row r="266" spans="1:17" ht="13.5" customHeight="1" x14ac:dyDescent="0.25">
      <c r="A266" s="2"/>
      <c r="B266" s="2"/>
      <c r="C266" s="2"/>
      <c r="D266" s="2"/>
      <c r="E266" s="2"/>
      <c r="J266" s="2"/>
      <c r="M266" s="2"/>
      <c r="N266" s="2"/>
      <c r="O266" s="2"/>
      <c r="P266" s="8"/>
      <c r="Q266" s="8"/>
    </row>
    <row r="267" spans="1:17" ht="13.5" customHeight="1" x14ac:dyDescent="0.25">
      <c r="A267" s="2"/>
      <c r="B267" s="2"/>
      <c r="C267" s="2"/>
      <c r="D267" s="2"/>
      <c r="E267" s="2"/>
      <c r="J267" s="2"/>
      <c r="M267" s="2"/>
      <c r="N267" s="2"/>
      <c r="O267" s="2"/>
      <c r="P267" s="8"/>
      <c r="Q267" s="8"/>
    </row>
    <row r="268" spans="1:17" ht="13.5" customHeight="1" x14ac:dyDescent="0.25">
      <c r="A268" s="2"/>
      <c r="B268" s="2"/>
      <c r="C268" s="2"/>
      <c r="D268" s="2"/>
      <c r="E268" s="2"/>
      <c r="J268" s="2"/>
      <c r="M268" s="2"/>
      <c r="N268" s="2"/>
      <c r="O268" s="2"/>
      <c r="P268" s="8"/>
      <c r="Q268" s="8"/>
    </row>
    <row r="269" spans="1:17" ht="13.5" customHeight="1" x14ac:dyDescent="0.25">
      <c r="A269" s="2"/>
      <c r="B269" s="2"/>
      <c r="C269" s="2"/>
      <c r="D269" s="2"/>
      <c r="E269" s="2"/>
      <c r="J269" s="2"/>
      <c r="M269" s="2"/>
      <c r="N269" s="2"/>
      <c r="O269" s="2"/>
      <c r="P269" s="8"/>
      <c r="Q269" s="8"/>
    </row>
    <row r="270" spans="1:17" ht="13.5" customHeight="1" x14ac:dyDescent="0.25">
      <c r="A270" s="2"/>
      <c r="B270" s="2"/>
      <c r="C270" s="2"/>
      <c r="D270" s="2"/>
      <c r="E270" s="2"/>
      <c r="J270" s="2"/>
      <c r="M270" s="2"/>
      <c r="N270" s="2"/>
      <c r="O270" s="2"/>
      <c r="P270" s="8"/>
      <c r="Q270" s="8"/>
    </row>
    <row r="271" spans="1:17" ht="13.5" customHeight="1" x14ac:dyDescent="0.25">
      <c r="A271" s="2"/>
      <c r="B271" s="2"/>
      <c r="C271" s="2"/>
      <c r="D271" s="2"/>
      <c r="E271" s="2"/>
      <c r="J271" s="2"/>
      <c r="M271" s="2"/>
      <c r="N271" s="2"/>
      <c r="O271" s="2"/>
      <c r="P271" s="8"/>
      <c r="Q271" s="8"/>
    </row>
    <row r="272" spans="1:17" ht="13.5" customHeight="1" x14ac:dyDescent="0.25">
      <c r="A272" s="2"/>
      <c r="B272" s="2"/>
      <c r="C272" s="2"/>
      <c r="D272" s="2"/>
      <c r="E272" s="2"/>
      <c r="J272" s="2"/>
      <c r="M272" s="2"/>
      <c r="N272" s="2"/>
      <c r="O272" s="2"/>
      <c r="P272" s="8"/>
      <c r="Q272" s="8"/>
    </row>
    <row r="273" spans="1:17" ht="13.5" customHeight="1" x14ac:dyDescent="0.25">
      <c r="A273" s="2"/>
      <c r="B273" s="2"/>
      <c r="C273" s="2"/>
      <c r="D273" s="2"/>
      <c r="E273" s="2"/>
      <c r="J273" s="2"/>
      <c r="M273" s="2"/>
      <c r="N273" s="2"/>
      <c r="O273" s="2"/>
      <c r="P273" s="8"/>
      <c r="Q273" s="8"/>
    </row>
    <row r="274" spans="1:17" ht="13.5" customHeight="1" x14ac:dyDescent="0.25">
      <c r="A274" s="2"/>
      <c r="B274" s="2"/>
      <c r="C274" s="2"/>
      <c r="D274" s="2"/>
      <c r="E274" s="2"/>
      <c r="J274" s="2"/>
      <c r="M274" s="2"/>
      <c r="N274" s="2"/>
      <c r="O274" s="2"/>
      <c r="P274" s="8"/>
      <c r="Q274" s="8"/>
    </row>
    <row r="275" spans="1:17" ht="13.5" customHeight="1" x14ac:dyDescent="0.25">
      <c r="A275" s="2"/>
      <c r="B275" s="2"/>
      <c r="C275" s="2"/>
      <c r="D275" s="2"/>
      <c r="E275" s="2"/>
      <c r="J275" s="2"/>
      <c r="M275" s="2"/>
      <c r="N275" s="2"/>
      <c r="O275" s="2"/>
      <c r="P275" s="8"/>
      <c r="Q275" s="8"/>
    </row>
    <row r="276" spans="1:17" ht="13.5" customHeight="1" x14ac:dyDescent="0.25">
      <c r="A276" s="2"/>
      <c r="B276" s="2"/>
      <c r="C276" s="2"/>
      <c r="D276" s="2"/>
      <c r="E276" s="2"/>
      <c r="J276" s="2"/>
      <c r="M276" s="2"/>
      <c r="N276" s="2"/>
      <c r="O276" s="2"/>
      <c r="P276" s="8"/>
      <c r="Q276" s="8"/>
    </row>
    <row r="277" spans="1:17" ht="13.5" customHeight="1" x14ac:dyDescent="0.25">
      <c r="A277" s="2"/>
      <c r="B277" s="2"/>
      <c r="C277" s="2"/>
      <c r="D277" s="2"/>
      <c r="E277" s="2"/>
      <c r="J277" s="2"/>
      <c r="M277" s="2"/>
      <c r="N277" s="2"/>
      <c r="O277" s="2"/>
      <c r="P277" s="8"/>
      <c r="Q277" s="8"/>
    </row>
    <row r="278" spans="1:17" ht="13.5" customHeight="1" x14ac:dyDescent="0.25">
      <c r="A278" s="2"/>
      <c r="B278" s="2"/>
      <c r="C278" s="2"/>
      <c r="D278" s="2"/>
      <c r="E278" s="2"/>
      <c r="J278" s="2"/>
      <c r="M278" s="2"/>
      <c r="N278" s="2"/>
      <c r="O278" s="2"/>
      <c r="P278" s="8"/>
      <c r="Q278" s="8"/>
    </row>
    <row r="279" spans="1:17" ht="13.5" customHeight="1" x14ac:dyDescent="0.25">
      <c r="A279" s="2"/>
      <c r="B279" s="2"/>
      <c r="C279" s="2"/>
      <c r="D279" s="2"/>
      <c r="E279" s="2"/>
      <c r="J279" s="2"/>
      <c r="M279" s="2"/>
      <c r="N279" s="2"/>
      <c r="O279" s="2"/>
      <c r="P279" s="8"/>
      <c r="Q279" s="8"/>
    </row>
    <row r="280" spans="1:17" ht="13.5" customHeight="1" x14ac:dyDescent="0.25">
      <c r="A280" s="2"/>
      <c r="B280" s="2"/>
      <c r="C280" s="2"/>
      <c r="D280" s="2"/>
      <c r="E280" s="2"/>
      <c r="J280" s="2"/>
      <c r="M280" s="2"/>
      <c r="N280" s="2"/>
      <c r="O280" s="2"/>
      <c r="P280" s="8"/>
      <c r="Q280" s="8"/>
    </row>
    <row r="281" spans="1:17" ht="13.5" customHeight="1" x14ac:dyDescent="0.25">
      <c r="A281" s="2"/>
      <c r="B281" s="2"/>
      <c r="C281" s="2"/>
      <c r="D281" s="2"/>
      <c r="E281" s="2"/>
      <c r="J281" s="2"/>
      <c r="M281" s="2"/>
      <c r="N281" s="2"/>
      <c r="O281" s="2"/>
      <c r="P281" s="8"/>
      <c r="Q281" s="8"/>
    </row>
    <row r="282" spans="1:17" ht="13.5" customHeight="1" x14ac:dyDescent="0.25">
      <c r="A282" s="2"/>
      <c r="B282" s="2"/>
      <c r="C282" s="2"/>
      <c r="D282" s="2"/>
      <c r="E282" s="2"/>
      <c r="J282" s="2"/>
      <c r="M282" s="2"/>
      <c r="N282" s="2"/>
      <c r="O282" s="2"/>
      <c r="P282" s="8"/>
      <c r="Q282" s="8"/>
    </row>
    <row r="283" spans="1:17" ht="13.5" customHeight="1" x14ac:dyDescent="0.25">
      <c r="A283" s="2"/>
      <c r="B283" s="2"/>
      <c r="C283" s="2"/>
      <c r="D283" s="2"/>
      <c r="E283" s="2"/>
      <c r="J283" s="2"/>
      <c r="M283" s="2"/>
      <c r="N283" s="2"/>
      <c r="O283" s="2"/>
      <c r="P283" s="8"/>
      <c r="Q283" s="8"/>
    </row>
    <row r="284" spans="1:17" ht="13.5" customHeight="1" x14ac:dyDescent="0.25">
      <c r="A284" s="2"/>
      <c r="B284" s="2"/>
      <c r="C284" s="2"/>
      <c r="D284" s="2"/>
      <c r="E284" s="2"/>
      <c r="J284" s="2"/>
      <c r="M284" s="2"/>
      <c r="N284" s="2"/>
      <c r="O284" s="2"/>
      <c r="P284" s="8"/>
      <c r="Q284" s="8"/>
    </row>
    <row r="285" spans="1:17" ht="13.5" customHeight="1" x14ac:dyDescent="0.25">
      <c r="A285" s="2"/>
      <c r="B285" s="2"/>
      <c r="C285" s="2"/>
      <c r="D285" s="2"/>
      <c r="E285" s="2"/>
      <c r="J285" s="2"/>
      <c r="M285" s="2"/>
      <c r="N285" s="2"/>
      <c r="O285" s="2"/>
      <c r="P285" s="8"/>
      <c r="Q285" s="8"/>
    </row>
    <row r="286" spans="1:17" ht="13.5" customHeight="1" x14ac:dyDescent="0.25">
      <c r="A286" s="2"/>
      <c r="B286" s="2"/>
      <c r="C286" s="2"/>
      <c r="D286" s="2"/>
      <c r="E286" s="2"/>
      <c r="J286" s="2"/>
      <c r="M286" s="2"/>
      <c r="N286" s="2"/>
      <c r="O286" s="2"/>
      <c r="P286" s="8"/>
      <c r="Q286" s="8"/>
    </row>
    <row r="287" spans="1:17" ht="13.5" customHeight="1" x14ac:dyDescent="0.25">
      <c r="A287" s="2"/>
      <c r="B287" s="2"/>
      <c r="C287" s="2"/>
      <c r="D287" s="2"/>
      <c r="E287" s="2"/>
      <c r="J287" s="2"/>
      <c r="M287" s="2"/>
      <c r="N287" s="2"/>
      <c r="O287" s="2"/>
      <c r="P287" s="8"/>
      <c r="Q287" s="8"/>
    </row>
    <row r="288" spans="1:17" ht="13.5" customHeight="1" x14ac:dyDescent="0.25">
      <c r="A288" s="2"/>
      <c r="B288" s="2"/>
      <c r="C288" s="2"/>
      <c r="D288" s="2"/>
      <c r="E288" s="2"/>
      <c r="J288" s="2"/>
      <c r="M288" s="2"/>
      <c r="N288" s="2"/>
      <c r="O288" s="2"/>
      <c r="P288" s="8"/>
      <c r="Q288" s="8"/>
    </row>
    <row r="289" spans="1:17" ht="13.5" customHeight="1" x14ac:dyDescent="0.25">
      <c r="A289" s="2"/>
      <c r="B289" s="2"/>
      <c r="C289" s="2"/>
      <c r="D289" s="2"/>
      <c r="E289" s="2"/>
      <c r="J289" s="2"/>
      <c r="M289" s="2"/>
      <c r="N289" s="2"/>
      <c r="O289" s="2"/>
      <c r="P289" s="8"/>
      <c r="Q289" s="8"/>
    </row>
    <row r="290" spans="1:17" ht="13.5" customHeight="1" x14ac:dyDescent="0.25">
      <c r="A290" s="2"/>
      <c r="B290" s="2"/>
      <c r="C290" s="2"/>
      <c r="D290" s="2"/>
      <c r="E290" s="2"/>
      <c r="J290" s="2"/>
      <c r="M290" s="2"/>
      <c r="N290" s="2"/>
      <c r="O290" s="2"/>
      <c r="P290" s="8"/>
      <c r="Q290" s="8"/>
    </row>
    <row r="291" spans="1:17" ht="13.5" customHeight="1" x14ac:dyDescent="0.25">
      <c r="A291" s="2"/>
      <c r="B291" s="2"/>
      <c r="C291" s="2"/>
      <c r="D291" s="2"/>
      <c r="E291" s="2"/>
      <c r="J291" s="2"/>
      <c r="M291" s="2"/>
      <c r="N291" s="2"/>
      <c r="O291" s="2"/>
      <c r="P291" s="8"/>
      <c r="Q291" s="8"/>
    </row>
    <row r="292" spans="1:17" ht="13.5" customHeight="1" x14ac:dyDescent="0.25">
      <c r="A292" s="2"/>
      <c r="B292" s="2"/>
      <c r="C292" s="2"/>
      <c r="D292" s="2"/>
      <c r="E292" s="2"/>
      <c r="J292" s="2"/>
      <c r="M292" s="2"/>
      <c r="N292" s="2"/>
      <c r="O292" s="2"/>
      <c r="P292" s="8"/>
      <c r="Q292" s="8"/>
    </row>
    <row r="293" spans="1:17" ht="13.5" customHeight="1" x14ac:dyDescent="0.25">
      <c r="A293" s="2"/>
      <c r="B293" s="2"/>
      <c r="C293" s="2"/>
      <c r="D293" s="2"/>
      <c r="E293" s="2"/>
      <c r="J293" s="2"/>
      <c r="M293" s="2"/>
      <c r="N293" s="2"/>
      <c r="O293" s="2"/>
      <c r="P293" s="8"/>
      <c r="Q293" s="8"/>
    </row>
    <row r="294" spans="1:17" ht="13.5" customHeight="1" x14ac:dyDescent="0.25">
      <c r="A294" s="2"/>
      <c r="B294" s="2"/>
      <c r="C294" s="2"/>
      <c r="D294" s="2"/>
      <c r="E294" s="2"/>
      <c r="J294" s="2"/>
      <c r="M294" s="2"/>
      <c r="N294" s="2"/>
      <c r="O294" s="2"/>
      <c r="P294" s="8"/>
      <c r="Q294" s="8"/>
    </row>
    <row r="295" spans="1:17" ht="13.5" customHeight="1" x14ac:dyDescent="0.25">
      <c r="A295" s="2"/>
      <c r="B295" s="2"/>
      <c r="C295" s="2"/>
      <c r="D295" s="2"/>
      <c r="E295" s="2"/>
      <c r="J295" s="2"/>
      <c r="M295" s="2"/>
      <c r="N295" s="2"/>
      <c r="O295" s="2"/>
      <c r="P295" s="8"/>
      <c r="Q295" s="8"/>
    </row>
    <row r="296" spans="1:17" ht="13.5" customHeight="1" x14ac:dyDescent="0.25">
      <c r="A296" s="2"/>
      <c r="B296" s="2"/>
      <c r="C296" s="2"/>
      <c r="D296" s="2"/>
      <c r="E296" s="2"/>
      <c r="J296" s="2"/>
      <c r="M296" s="2"/>
      <c r="N296" s="2"/>
      <c r="O296" s="2"/>
      <c r="P296" s="8"/>
      <c r="Q296" s="8"/>
    </row>
    <row r="297" spans="1:17" ht="13.5" customHeight="1" x14ac:dyDescent="0.25">
      <c r="A297" s="2"/>
      <c r="B297" s="2"/>
      <c r="C297" s="2"/>
      <c r="D297" s="2"/>
      <c r="E297" s="2"/>
      <c r="J297" s="2"/>
      <c r="M297" s="2"/>
      <c r="N297" s="2"/>
      <c r="O297" s="2"/>
      <c r="P297" s="8"/>
      <c r="Q297" s="8"/>
    </row>
    <row r="298" spans="1:17" ht="13.5" customHeight="1" x14ac:dyDescent="0.25">
      <c r="A298" s="2"/>
      <c r="B298" s="2"/>
      <c r="C298" s="2"/>
      <c r="D298" s="2"/>
      <c r="E298" s="2"/>
      <c r="J298" s="2"/>
      <c r="M298" s="2"/>
      <c r="N298" s="2"/>
      <c r="O298" s="2"/>
      <c r="P298" s="8"/>
      <c r="Q298" s="8"/>
    </row>
    <row r="299" spans="1:17" ht="13.5" customHeight="1" x14ac:dyDescent="0.25">
      <c r="A299" s="2"/>
      <c r="B299" s="2"/>
      <c r="C299" s="2"/>
      <c r="D299" s="2"/>
      <c r="E299" s="2"/>
      <c r="J299" s="2"/>
      <c r="M299" s="2"/>
      <c r="N299" s="2"/>
      <c r="O299" s="2"/>
      <c r="P299" s="8"/>
      <c r="Q299" s="8"/>
    </row>
    <row r="300" spans="1:17" ht="13.5" customHeight="1" x14ac:dyDescent="0.25">
      <c r="A300" s="2"/>
      <c r="B300" s="2"/>
      <c r="C300" s="2"/>
      <c r="D300" s="2"/>
      <c r="E300" s="2"/>
      <c r="J300" s="2"/>
      <c r="M300" s="2"/>
      <c r="N300" s="2"/>
      <c r="O300" s="2"/>
      <c r="P300" s="8"/>
      <c r="Q300" s="8"/>
    </row>
    <row r="301" spans="1:17" ht="13.5" customHeight="1" x14ac:dyDescent="0.25">
      <c r="A301" s="2"/>
      <c r="B301" s="2"/>
      <c r="C301" s="2"/>
      <c r="D301" s="2"/>
      <c r="E301" s="2"/>
      <c r="J301" s="2"/>
      <c r="M301" s="2"/>
      <c r="N301" s="2"/>
      <c r="O301" s="2"/>
      <c r="P301" s="8"/>
      <c r="Q301" s="8"/>
    </row>
    <row r="302" spans="1:17" ht="13.5" customHeight="1" x14ac:dyDescent="0.25">
      <c r="A302" s="2"/>
      <c r="B302" s="2"/>
      <c r="C302" s="2"/>
      <c r="D302" s="2"/>
      <c r="E302" s="2"/>
      <c r="J302" s="2"/>
      <c r="M302" s="2"/>
      <c r="N302" s="2"/>
      <c r="O302" s="2"/>
      <c r="P302" s="8"/>
      <c r="Q302" s="8"/>
    </row>
    <row r="303" spans="1:17" ht="13.5" customHeight="1" x14ac:dyDescent="0.25">
      <c r="A303" s="2"/>
      <c r="B303" s="2"/>
      <c r="C303" s="2"/>
      <c r="D303" s="2"/>
      <c r="E303" s="2"/>
      <c r="J303" s="2"/>
      <c r="M303" s="2"/>
      <c r="N303" s="2"/>
      <c r="O303" s="2"/>
      <c r="P303" s="8"/>
      <c r="Q303" s="8"/>
    </row>
    <row r="304" spans="1:17" ht="13.5" customHeight="1" x14ac:dyDescent="0.25">
      <c r="A304" s="2"/>
      <c r="B304" s="2"/>
      <c r="C304" s="2"/>
      <c r="D304" s="2"/>
      <c r="E304" s="2"/>
      <c r="J304" s="2"/>
      <c r="M304" s="2"/>
      <c r="N304" s="2"/>
      <c r="O304" s="2"/>
      <c r="P304" s="8"/>
      <c r="Q304" s="8"/>
    </row>
    <row r="305" spans="1:17" ht="13.5" customHeight="1" x14ac:dyDescent="0.25">
      <c r="A305" s="2"/>
      <c r="B305" s="2"/>
      <c r="C305" s="2"/>
      <c r="D305" s="2"/>
      <c r="E305" s="2"/>
      <c r="J305" s="2"/>
      <c r="M305" s="2"/>
      <c r="N305" s="2"/>
      <c r="O305" s="2"/>
      <c r="P305" s="8"/>
      <c r="Q305" s="8"/>
    </row>
    <row r="306" spans="1:17" ht="13.5" customHeight="1" x14ac:dyDescent="0.25">
      <c r="A306" s="2"/>
      <c r="B306" s="2"/>
      <c r="C306" s="2"/>
      <c r="D306" s="2"/>
      <c r="E306" s="2"/>
      <c r="J306" s="2"/>
      <c r="M306" s="2"/>
      <c r="N306" s="2"/>
      <c r="O306" s="2"/>
      <c r="P306" s="8"/>
      <c r="Q306" s="8"/>
    </row>
    <row r="307" spans="1:17" ht="13.5" customHeight="1" x14ac:dyDescent="0.25">
      <c r="A307" s="2"/>
      <c r="B307" s="2"/>
      <c r="C307" s="2"/>
      <c r="D307" s="2"/>
      <c r="E307" s="2"/>
      <c r="J307" s="2"/>
      <c r="M307" s="2"/>
      <c r="N307" s="2"/>
      <c r="O307" s="2"/>
      <c r="P307" s="8"/>
      <c r="Q307" s="8"/>
    </row>
    <row r="308" spans="1:17" ht="13.5" customHeight="1" x14ac:dyDescent="0.25">
      <c r="A308" s="2"/>
      <c r="B308" s="2"/>
      <c r="C308" s="2"/>
      <c r="D308" s="2"/>
      <c r="E308" s="2"/>
      <c r="J308" s="2"/>
      <c r="M308" s="2"/>
      <c r="N308" s="2"/>
      <c r="O308" s="2"/>
      <c r="P308" s="8"/>
      <c r="Q308" s="8"/>
    </row>
    <row r="309" spans="1:17" ht="13.5" customHeight="1" x14ac:dyDescent="0.25">
      <c r="A309" s="2"/>
      <c r="B309" s="2"/>
      <c r="C309" s="2"/>
      <c r="D309" s="2"/>
      <c r="E309" s="2"/>
      <c r="J309" s="2"/>
      <c r="M309" s="2"/>
      <c r="N309" s="2"/>
      <c r="O309" s="2"/>
      <c r="P309" s="8"/>
      <c r="Q309" s="8"/>
    </row>
    <row r="310" spans="1:17" ht="13.5" customHeight="1" x14ac:dyDescent="0.25">
      <c r="A310" s="2"/>
      <c r="B310" s="2"/>
      <c r="C310" s="2"/>
      <c r="D310" s="2"/>
      <c r="E310" s="2"/>
      <c r="J310" s="2"/>
      <c r="M310" s="2"/>
      <c r="N310" s="2"/>
      <c r="O310" s="2"/>
      <c r="P310" s="8"/>
      <c r="Q310" s="8"/>
    </row>
    <row r="311" spans="1:17" ht="13.5" customHeight="1" x14ac:dyDescent="0.25">
      <c r="A311" s="2"/>
      <c r="B311" s="2"/>
      <c r="C311" s="2"/>
      <c r="D311" s="2"/>
      <c r="E311" s="2"/>
      <c r="J311" s="2"/>
      <c r="M311" s="2"/>
      <c r="N311" s="2"/>
      <c r="O311" s="2"/>
      <c r="P311" s="8"/>
      <c r="Q311" s="8"/>
    </row>
    <row r="312" spans="1:17" ht="13.5" customHeight="1" x14ac:dyDescent="0.25">
      <c r="A312" s="2"/>
      <c r="B312" s="2"/>
      <c r="C312" s="2"/>
      <c r="D312" s="2"/>
      <c r="E312" s="2"/>
      <c r="J312" s="2"/>
      <c r="M312" s="2"/>
      <c r="N312" s="2"/>
      <c r="O312" s="2"/>
      <c r="P312" s="8"/>
      <c r="Q312" s="8"/>
    </row>
    <row r="313" spans="1:17" ht="13.5" customHeight="1" x14ac:dyDescent="0.25">
      <c r="A313" s="2"/>
      <c r="B313" s="2"/>
      <c r="C313" s="2"/>
      <c r="D313" s="2"/>
      <c r="E313" s="2"/>
      <c r="J313" s="2"/>
      <c r="M313" s="2"/>
      <c r="N313" s="2"/>
      <c r="O313" s="2"/>
      <c r="P313" s="8"/>
      <c r="Q313" s="8"/>
    </row>
    <row r="314" spans="1:17" ht="13.5" customHeight="1" x14ac:dyDescent="0.25">
      <c r="A314" s="2"/>
      <c r="B314" s="2"/>
      <c r="C314" s="2"/>
      <c r="D314" s="2"/>
      <c r="E314" s="2"/>
      <c r="J314" s="2"/>
      <c r="M314" s="2"/>
      <c r="N314" s="2"/>
      <c r="O314" s="2"/>
      <c r="P314" s="8"/>
      <c r="Q314" s="8"/>
    </row>
    <row r="315" spans="1:17" ht="13.5" customHeight="1" x14ac:dyDescent="0.25">
      <c r="A315" s="2"/>
      <c r="B315" s="2"/>
      <c r="C315" s="2"/>
      <c r="D315" s="2"/>
      <c r="E315" s="2"/>
      <c r="J315" s="2"/>
      <c r="M315" s="2"/>
      <c r="N315" s="2"/>
      <c r="O315" s="2"/>
      <c r="P315" s="8"/>
      <c r="Q315" s="8"/>
    </row>
    <row r="316" spans="1:17" ht="13.5" customHeight="1" x14ac:dyDescent="0.25">
      <c r="A316" s="2"/>
      <c r="B316" s="2"/>
      <c r="C316" s="2"/>
      <c r="D316" s="2"/>
      <c r="E316" s="2"/>
      <c r="J316" s="2"/>
      <c r="M316" s="2"/>
      <c r="N316" s="2"/>
      <c r="O316" s="2"/>
      <c r="P316" s="8"/>
      <c r="Q316" s="8"/>
    </row>
    <row r="317" spans="1:17" ht="13.5" customHeight="1" x14ac:dyDescent="0.25">
      <c r="A317" s="2"/>
      <c r="B317" s="2"/>
      <c r="C317" s="2"/>
      <c r="D317" s="2"/>
      <c r="E317" s="2"/>
      <c r="J317" s="2"/>
      <c r="M317" s="2"/>
      <c r="N317" s="2"/>
      <c r="O317" s="2"/>
      <c r="P317" s="8"/>
      <c r="Q317" s="8"/>
    </row>
    <row r="318" spans="1:17" ht="13.5" customHeight="1" x14ac:dyDescent="0.25">
      <c r="A318" s="2"/>
      <c r="B318" s="2"/>
      <c r="C318" s="2"/>
      <c r="D318" s="2"/>
      <c r="E318" s="2"/>
      <c r="J318" s="2"/>
      <c r="M318" s="2"/>
      <c r="N318" s="2"/>
      <c r="O318" s="2"/>
      <c r="P318" s="8"/>
      <c r="Q318" s="8"/>
    </row>
    <row r="319" spans="1:17" ht="13.5" customHeight="1" x14ac:dyDescent="0.25">
      <c r="A319" s="2"/>
      <c r="B319" s="2"/>
      <c r="C319" s="2"/>
      <c r="D319" s="2"/>
      <c r="E319" s="2"/>
      <c r="J319" s="2"/>
      <c r="M319" s="2"/>
      <c r="N319" s="2"/>
      <c r="O319" s="2"/>
      <c r="P319" s="8"/>
      <c r="Q319" s="8"/>
    </row>
    <row r="320" spans="1:17" ht="13.5" customHeight="1" x14ac:dyDescent="0.25">
      <c r="A320" s="2"/>
      <c r="B320" s="2"/>
      <c r="C320" s="2"/>
      <c r="D320" s="2"/>
      <c r="E320" s="2"/>
      <c r="J320" s="2"/>
      <c r="M320" s="2"/>
      <c r="N320" s="2"/>
      <c r="O320" s="2"/>
      <c r="P320" s="8"/>
      <c r="Q320" s="8"/>
    </row>
    <row r="321" spans="1:17" ht="13.5" customHeight="1" x14ac:dyDescent="0.25">
      <c r="A321" s="2"/>
      <c r="B321" s="2"/>
      <c r="C321" s="2"/>
      <c r="D321" s="2"/>
      <c r="E321" s="2"/>
      <c r="J321" s="2"/>
      <c r="M321" s="2"/>
      <c r="N321" s="2"/>
      <c r="O321" s="2"/>
      <c r="P321" s="8"/>
      <c r="Q321" s="8"/>
    </row>
    <row r="322" spans="1:17" ht="13.5" customHeight="1" x14ac:dyDescent="0.25">
      <c r="A322" s="2"/>
      <c r="B322" s="2"/>
      <c r="C322" s="2"/>
      <c r="D322" s="2"/>
      <c r="E322" s="2"/>
      <c r="J322" s="2"/>
      <c r="M322" s="2"/>
      <c r="N322" s="2"/>
      <c r="O322" s="2"/>
      <c r="P322" s="8"/>
      <c r="Q322" s="8"/>
    </row>
    <row r="323" spans="1:17" ht="13.5" customHeight="1" x14ac:dyDescent="0.25">
      <c r="A323" s="2"/>
      <c r="B323" s="2"/>
      <c r="C323" s="2"/>
      <c r="D323" s="2"/>
      <c r="E323" s="2"/>
      <c r="J323" s="2"/>
      <c r="M323" s="2"/>
      <c r="N323" s="2"/>
      <c r="O323" s="2"/>
      <c r="P323" s="8"/>
      <c r="Q323" s="8"/>
    </row>
    <row r="324" spans="1:17" ht="13.5" customHeight="1" x14ac:dyDescent="0.25">
      <c r="A324" s="2"/>
      <c r="B324" s="2"/>
      <c r="C324" s="2"/>
      <c r="D324" s="2"/>
      <c r="E324" s="2"/>
      <c r="J324" s="2"/>
      <c r="M324" s="2"/>
      <c r="N324" s="2"/>
      <c r="O324" s="2"/>
      <c r="P324" s="8"/>
      <c r="Q324" s="8"/>
    </row>
    <row r="325" spans="1:17" ht="13.5" customHeight="1" x14ac:dyDescent="0.25">
      <c r="A325" s="2"/>
      <c r="B325" s="2"/>
      <c r="C325" s="2"/>
      <c r="D325" s="2"/>
      <c r="E325" s="2"/>
      <c r="J325" s="2"/>
      <c r="M325" s="2"/>
      <c r="N325" s="2"/>
      <c r="O325" s="2"/>
      <c r="P325" s="8"/>
      <c r="Q325" s="8"/>
    </row>
    <row r="326" spans="1:17" ht="13.5" customHeight="1" x14ac:dyDescent="0.25">
      <c r="A326" s="2"/>
      <c r="B326" s="2"/>
      <c r="C326" s="2"/>
      <c r="D326" s="2"/>
      <c r="E326" s="2"/>
      <c r="J326" s="2"/>
      <c r="M326" s="2"/>
      <c r="N326" s="2"/>
      <c r="O326" s="2"/>
      <c r="P326" s="8"/>
      <c r="Q326" s="8"/>
    </row>
    <row r="327" spans="1:17" ht="13.5" customHeight="1" x14ac:dyDescent="0.25">
      <c r="A327" s="2"/>
      <c r="B327" s="2"/>
      <c r="C327" s="2"/>
      <c r="D327" s="2"/>
      <c r="E327" s="2"/>
      <c r="J327" s="2"/>
      <c r="M327" s="2"/>
      <c r="N327" s="2"/>
      <c r="O327" s="2"/>
      <c r="P327" s="8"/>
      <c r="Q327" s="8"/>
    </row>
    <row r="328" spans="1:17" ht="13.5" customHeight="1" x14ac:dyDescent="0.25">
      <c r="A328" s="2"/>
      <c r="B328" s="2"/>
      <c r="C328" s="2"/>
      <c r="D328" s="2"/>
      <c r="E328" s="2"/>
      <c r="J328" s="2"/>
      <c r="M328" s="2"/>
      <c r="N328" s="2"/>
      <c r="O328" s="2"/>
      <c r="P328" s="8"/>
      <c r="Q328" s="8"/>
    </row>
    <row r="329" spans="1:17" ht="13.5" customHeight="1" x14ac:dyDescent="0.25">
      <c r="A329" s="2"/>
      <c r="B329" s="2"/>
      <c r="C329" s="2"/>
      <c r="D329" s="2"/>
      <c r="E329" s="2"/>
      <c r="J329" s="2"/>
      <c r="M329" s="2"/>
      <c r="N329" s="2"/>
      <c r="O329" s="2"/>
      <c r="P329" s="8"/>
      <c r="Q329" s="8"/>
    </row>
    <row r="330" spans="1:17" ht="13.5" customHeight="1" x14ac:dyDescent="0.25">
      <c r="A330" s="2"/>
      <c r="B330" s="2"/>
      <c r="C330" s="2"/>
      <c r="D330" s="2"/>
      <c r="E330" s="2"/>
      <c r="J330" s="2"/>
      <c r="M330" s="2"/>
      <c r="N330" s="2"/>
      <c r="O330" s="2"/>
      <c r="P330" s="8"/>
      <c r="Q330" s="8"/>
    </row>
    <row r="331" spans="1:17" ht="13.5" customHeight="1" x14ac:dyDescent="0.25">
      <c r="A331" s="2"/>
      <c r="B331" s="2"/>
      <c r="C331" s="2"/>
      <c r="D331" s="2"/>
      <c r="E331" s="2"/>
      <c r="J331" s="2"/>
      <c r="M331" s="2"/>
      <c r="N331" s="2"/>
      <c r="O331" s="2"/>
      <c r="P331" s="8"/>
      <c r="Q331" s="8"/>
    </row>
    <row r="332" spans="1:17" ht="13.5" customHeight="1" x14ac:dyDescent="0.25">
      <c r="A332" s="2"/>
      <c r="B332" s="2"/>
      <c r="C332" s="2"/>
      <c r="D332" s="2"/>
      <c r="E332" s="2"/>
      <c r="J332" s="2"/>
      <c r="M332" s="2"/>
      <c r="N332" s="2"/>
      <c r="O332" s="2"/>
      <c r="P332" s="8"/>
      <c r="Q332" s="8"/>
    </row>
    <row r="333" spans="1:17" ht="13.5" customHeight="1" x14ac:dyDescent="0.25">
      <c r="A333" s="2"/>
      <c r="B333" s="2"/>
      <c r="C333" s="2"/>
      <c r="D333" s="2"/>
      <c r="E333" s="2"/>
      <c r="J333" s="2"/>
      <c r="M333" s="2"/>
      <c r="N333" s="2"/>
      <c r="O333" s="2"/>
      <c r="P333" s="8"/>
      <c r="Q333" s="8"/>
    </row>
    <row r="334" spans="1:17" ht="13.5" customHeight="1" x14ac:dyDescent="0.25">
      <c r="A334" s="2"/>
      <c r="B334" s="2"/>
      <c r="C334" s="2"/>
      <c r="D334" s="2"/>
      <c r="E334" s="2"/>
      <c r="J334" s="2"/>
      <c r="M334" s="2"/>
      <c r="N334" s="2"/>
      <c r="O334" s="2"/>
      <c r="P334" s="8"/>
      <c r="Q334" s="8"/>
    </row>
    <row r="335" spans="1:17" ht="13.5" customHeight="1" x14ac:dyDescent="0.25">
      <c r="A335" s="2"/>
      <c r="B335" s="2"/>
      <c r="C335" s="2"/>
      <c r="D335" s="2"/>
      <c r="E335" s="2"/>
      <c r="J335" s="2"/>
      <c r="M335" s="2"/>
      <c r="N335" s="2"/>
      <c r="O335" s="2"/>
      <c r="P335" s="8"/>
      <c r="Q335" s="8"/>
    </row>
    <row r="336" spans="1:17" ht="13.5" customHeight="1" x14ac:dyDescent="0.25">
      <c r="A336" s="2"/>
      <c r="B336" s="2"/>
      <c r="C336" s="2"/>
      <c r="D336" s="2"/>
      <c r="E336" s="2"/>
      <c r="J336" s="2"/>
      <c r="M336" s="2"/>
      <c r="N336" s="2"/>
      <c r="O336" s="2"/>
      <c r="P336" s="8"/>
      <c r="Q336" s="8"/>
    </row>
    <row r="337" spans="1:17" ht="13.5" customHeight="1" x14ac:dyDescent="0.25">
      <c r="A337" s="2"/>
      <c r="B337" s="2"/>
      <c r="C337" s="2"/>
      <c r="D337" s="2"/>
      <c r="E337" s="2"/>
      <c r="J337" s="2"/>
      <c r="M337" s="2"/>
      <c r="N337" s="2"/>
      <c r="O337" s="2"/>
      <c r="P337" s="8"/>
      <c r="Q337" s="8"/>
    </row>
    <row r="338" spans="1:17" ht="13.5" customHeight="1" x14ac:dyDescent="0.25">
      <c r="A338" s="2"/>
      <c r="B338" s="2"/>
      <c r="C338" s="2"/>
      <c r="D338" s="2"/>
      <c r="E338" s="2"/>
      <c r="J338" s="2"/>
      <c r="M338" s="2"/>
      <c r="N338" s="2"/>
      <c r="O338" s="2"/>
      <c r="P338" s="8"/>
      <c r="Q338" s="8"/>
    </row>
    <row r="339" spans="1:17" ht="13.5" customHeight="1" x14ac:dyDescent="0.25">
      <c r="A339" s="2"/>
      <c r="B339" s="2"/>
      <c r="C339" s="2"/>
      <c r="D339" s="2"/>
      <c r="E339" s="2"/>
      <c r="J339" s="2"/>
      <c r="M339" s="2"/>
      <c r="N339" s="2"/>
      <c r="O339" s="2"/>
      <c r="P339" s="8"/>
      <c r="Q339" s="8"/>
    </row>
    <row r="340" spans="1:17" ht="13.5" customHeight="1" x14ac:dyDescent="0.25">
      <c r="A340" s="2"/>
      <c r="B340" s="2"/>
      <c r="C340" s="2"/>
      <c r="D340" s="2"/>
      <c r="E340" s="2"/>
      <c r="J340" s="2"/>
      <c r="M340" s="2"/>
      <c r="N340" s="2"/>
      <c r="O340" s="2"/>
      <c r="P340" s="8"/>
      <c r="Q340" s="8"/>
    </row>
    <row r="341" spans="1:17" ht="13.5" customHeight="1" x14ac:dyDescent="0.25">
      <c r="A341" s="2"/>
      <c r="B341" s="2"/>
      <c r="C341" s="2"/>
      <c r="D341" s="2"/>
      <c r="E341" s="2"/>
      <c r="J341" s="2"/>
      <c r="M341" s="2"/>
      <c r="N341" s="2"/>
      <c r="O341" s="2"/>
      <c r="P341" s="8"/>
      <c r="Q341" s="8"/>
    </row>
    <row r="342" spans="1:17" ht="13.5" customHeight="1" x14ac:dyDescent="0.25">
      <c r="A342" s="2"/>
      <c r="B342" s="2"/>
      <c r="C342" s="2"/>
      <c r="D342" s="2"/>
      <c r="E342" s="2"/>
      <c r="J342" s="2"/>
      <c r="M342" s="2"/>
      <c r="N342" s="2"/>
      <c r="O342" s="2"/>
      <c r="P342" s="8"/>
      <c r="Q342" s="8"/>
    </row>
    <row r="343" spans="1:17" ht="13.5" customHeight="1" x14ac:dyDescent="0.25">
      <c r="A343" s="2"/>
      <c r="B343" s="2"/>
      <c r="C343" s="2"/>
      <c r="D343" s="2"/>
      <c r="E343" s="2"/>
      <c r="J343" s="2"/>
      <c r="M343" s="2"/>
      <c r="N343" s="2"/>
      <c r="O343" s="2"/>
      <c r="P343" s="8"/>
      <c r="Q343" s="8"/>
    </row>
    <row r="344" spans="1:17" ht="13.5" customHeight="1" x14ac:dyDescent="0.25">
      <c r="A344" s="2"/>
      <c r="B344" s="2"/>
      <c r="C344" s="2"/>
      <c r="D344" s="2"/>
      <c r="E344" s="2"/>
      <c r="J344" s="2"/>
      <c r="M344" s="2"/>
      <c r="N344" s="2"/>
      <c r="O344" s="2"/>
      <c r="P344" s="8"/>
      <c r="Q344" s="8"/>
    </row>
    <row r="345" spans="1:17" ht="13.5" customHeight="1" x14ac:dyDescent="0.25">
      <c r="A345" s="2"/>
      <c r="B345" s="2"/>
      <c r="C345" s="2"/>
      <c r="D345" s="2"/>
      <c r="E345" s="2"/>
      <c r="J345" s="2"/>
      <c r="M345" s="2"/>
      <c r="N345" s="2"/>
      <c r="O345" s="2"/>
      <c r="P345" s="8"/>
      <c r="Q345" s="8"/>
    </row>
    <row r="346" spans="1:17" ht="13.5" customHeight="1" x14ac:dyDescent="0.25">
      <c r="A346" s="2"/>
      <c r="B346" s="2"/>
      <c r="C346" s="2"/>
      <c r="D346" s="2"/>
      <c r="E346" s="2"/>
      <c r="J346" s="2"/>
      <c r="M346" s="2"/>
      <c r="N346" s="2"/>
      <c r="O346" s="2"/>
      <c r="P346" s="8"/>
      <c r="Q346" s="8"/>
    </row>
    <row r="347" spans="1:17" ht="13.5" customHeight="1" x14ac:dyDescent="0.25">
      <c r="A347" s="2"/>
      <c r="B347" s="2"/>
      <c r="C347" s="2"/>
      <c r="D347" s="2"/>
      <c r="E347" s="2"/>
      <c r="J347" s="2"/>
      <c r="M347" s="2"/>
      <c r="N347" s="2"/>
      <c r="O347" s="2"/>
      <c r="P347" s="8"/>
      <c r="Q347" s="8"/>
    </row>
    <row r="348" spans="1:17" ht="13.5" customHeight="1" x14ac:dyDescent="0.25">
      <c r="A348" s="2"/>
      <c r="B348" s="2"/>
      <c r="C348" s="2"/>
      <c r="D348" s="2"/>
      <c r="E348" s="2"/>
      <c r="J348" s="2"/>
      <c r="M348" s="2"/>
      <c r="N348" s="2"/>
      <c r="O348" s="2"/>
      <c r="P348" s="8"/>
      <c r="Q348" s="8"/>
    </row>
    <row r="349" spans="1:17" ht="13.5" customHeight="1" x14ac:dyDescent="0.25">
      <c r="A349" s="2"/>
      <c r="B349" s="2"/>
      <c r="C349" s="2"/>
      <c r="D349" s="2"/>
      <c r="E349" s="2"/>
      <c r="J349" s="2"/>
      <c r="M349" s="2"/>
      <c r="N349" s="2"/>
      <c r="O349" s="2"/>
      <c r="P349" s="8"/>
      <c r="Q349" s="8"/>
    </row>
    <row r="350" spans="1:17" ht="13.5" customHeight="1" x14ac:dyDescent="0.25">
      <c r="A350" s="2"/>
      <c r="B350" s="2"/>
      <c r="C350" s="2"/>
      <c r="D350" s="2"/>
      <c r="E350" s="2"/>
      <c r="J350" s="2"/>
      <c r="M350" s="2"/>
      <c r="N350" s="2"/>
      <c r="O350" s="2"/>
      <c r="P350" s="8"/>
      <c r="Q350" s="8"/>
    </row>
    <row r="351" spans="1:17" ht="13.5" customHeight="1" x14ac:dyDescent="0.25">
      <c r="A351" s="2"/>
      <c r="B351" s="2"/>
      <c r="C351" s="2"/>
      <c r="D351" s="2"/>
      <c r="E351" s="2"/>
      <c r="J351" s="2"/>
      <c r="M351" s="2"/>
      <c r="N351" s="2"/>
      <c r="O351" s="2"/>
      <c r="P351" s="8"/>
      <c r="Q351" s="8"/>
    </row>
    <row r="352" spans="1:17" ht="13.5" customHeight="1" x14ac:dyDescent="0.25">
      <c r="A352" s="2"/>
      <c r="B352" s="2"/>
      <c r="C352" s="2"/>
      <c r="D352" s="2"/>
      <c r="E352" s="2"/>
      <c r="J352" s="2"/>
      <c r="M352" s="2"/>
      <c r="N352" s="2"/>
      <c r="O352" s="2"/>
      <c r="P352" s="8"/>
      <c r="Q352" s="8"/>
    </row>
    <row r="353" spans="1:17" ht="13.5" customHeight="1" x14ac:dyDescent="0.25">
      <c r="A353" s="2"/>
      <c r="B353" s="2"/>
      <c r="C353" s="2"/>
      <c r="D353" s="2"/>
      <c r="E353" s="2"/>
      <c r="J353" s="2"/>
      <c r="M353" s="2"/>
      <c r="N353" s="2"/>
      <c r="O353" s="2"/>
      <c r="P353" s="8"/>
      <c r="Q353" s="8"/>
    </row>
    <row r="354" spans="1:17" ht="13.5" customHeight="1" x14ac:dyDescent="0.25">
      <c r="A354" s="2"/>
      <c r="B354" s="2"/>
      <c r="C354" s="2"/>
      <c r="D354" s="2"/>
      <c r="E354" s="2"/>
      <c r="J354" s="2"/>
      <c r="M354" s="2"/>
      <c r="N354" s="2"/>
      <c r="O354" s="2"/>
      <c r="P354" s="8"/>
      <c r="Q354" s="8"/>
    </row>
    <row r="355" spans="1:17" ht="13.5" customHeight="1" x14ac:dyDescent="0.25">
      <c r="A355" s="2"/>
      <c r="B355" s="2"/>
      <c r="C355" s="2"/>
      <c r="D355" s="2"/>
      <c r="E355" s="2"/>
      <c r="J355" s="2"/>
      <c r="M355" s="2"/>
      <c r="N355" s="2"/>
      <c r="O355" s="2"/>
      <c r="P355" s="8"/>
      <c r="Q355" s="8"/>
    </row>
    <row r="356" spans="1:17" ht="13.5" customHeight="1" x14ac:dyDescent="0.25">
      <c r="A356" s="2"/>
      <c r="B356" s="2"/>
      <c r="C356" s="2"/>
      <c r="D356" s="2"/>
      <c r="E356" s="2"/>
      <c r="J356" s="2"/>
      <c r="M356" s="2"/>
      <c r="N356" s="2"/>
      <c r="O356" s="2"/>
      <c r="P356" s="8"/>
      <c r="Q356" s="8"/>
    </row>
    <row r="357" spans="1:17" ht="13.5" customHeight="1" x14ac:dyDescent="0.25">
      <c r="A357" s="2"/>
      <c r="B357" s="2"/>
      <c r="C357" s="2"/>
      <c r="D357" s="2"/>
      <c r="E357" s="2"/>
      <c r="J357" s="2"/>
      <c r="M357" s="2"/>
      <c r="N357" s="2"/>
      <c r="O357" s="2"/>
      <c r="P357" s="8"/>
      <c r="Q357" s="8"/>
    </row>
    <row r="358" spans="1:17" ht="13.5" customHeight="1" x14ac:dyDescent="0.25">
      <c r="A358" s="2"/>
      <c r="B358" s="2"/>
      <c r="C358" s="2"/>
      <c r="D358" s="2"/>
      <c r="E358" s="2"/>
      <c r="J358" s="2"/>
      <c r="M358" s="2"/>
      <c r="N358" s="2"/>
      <c r="O358" s="2"/>
      <c r="P358" s="8"/>
      <c r="Q358" s="8"/>
    </row>
    <row r="359" spans="1:17" ht="13.5" customHeight="1" x14ac:dyDescent="0.25">
      <c r="A359" s="2"/>
      <c r="B359" s="2"/>
      <c r="C359" s="2"/>
      <c r="D359" s="2"/>
      <c r="E359" s="2"/>
      <c r="J359" s="2"/>
      <c r="M359" s="2"/>
      <c r="N359" s="2"/>
      <c r="O359" s="2"/>
      <c r="P359" s="8"/>
      <c r="Q359" s="8"/>
    </row>
    <row r="360" spans="1:17" ht="13.5" customHeight="1" x14ac:dyDescent="0.25">
      <c r="A360" s="2"/>
      <c r="B360" s="2"/>
      <c r="C360" s="2"/>
      <c r="D360" s="2"/>
      <c r="E360" s="2"/>
      <c r="J360" s="2"/>
      <c r="M360" s="2"/>
      <c r="N360" s="2"/>
      <c r="O360" s="2"/>
      <c r="P360" s="8"/>
      <c r="Q360" s="8"/>
    </row>
    <row r="361" spans="1:17" ht="13.5" customHeight="1" x14ac:dyDescent="0.25">
      <c r="A361" s="2"/>
      <c r="B361" s="2"/>
      <c r="C361" s="2"/>
      <c r="D361" s="2"/>
      <c r="E361" s="2"/>
      <c r="J361" s="2"/>
      <c r="M361" s="2"/>
      <c r="N361" s="2"/>
      <c r="O361" s="2"/>
      <c r="P361" s="8"/>
      <c r="Q361" s="8"/>
    </row>
    <row r="362" spans="1:17" ht="13.5" customHeight="1" x14ac:dyDescent="0.25">
      <c r="A362" s="2"/>
      <c r="B362" s="2"/>
      <c r="C362" s="2"/>
      <c r="D362" s="2"/>
      <c r="E362" s="2"/>
      <c r="J362" s="2"/>
      <c r="M362" s="2"/>
      <c r="N362" s="2"/>
      <c r="O362" s="2"/>
      <c r="P362" s="8"/>
      <c r="Q362" s="8"/>
    </row>
    <row r="363" spans="1:17" ht="13.5" customHeight="1" x14ac:dyDescent="0.25">
      <c r="A363" s="2"/>
      <c r="B363" s="2"/>
      <c r="C363" s="2"/>
      <c r="D363" s="2"/>
      <c r="E363" s="2"/>
      <c r="J363" s="2"/>
      <c r="M363" s="2"/>
      <c r="N363" s="2"/>
      <c r="O363" s="2"/>
      <c r="P363" s="8"/>
      <c r="Q363" s="8"/>
    </row>
    <row r="364" spans="1:17" ht="13.5" customHeight="1" x14ac:dyDescent="0.25">
      <c r="A364" s="2"/>
      <c r="B364" s="2"/>
      <c r="C364" s="2"/>
      <c r="D364" s="2"/>
      <c r="E364" s="2"/>
      <c r="J364" s="2"/>
      <c r="M364" s="2"/>
      <c r="N364" s="2"/>
      <c r="O364" s="2"/>
      <c r="P364" s="8"/>
      <c r="Q364" s="8"/>
    </row>
    <row r="365" spans="1:17" ht="13.5" customHeight="1" x14ac:dyDescent="0.25">
      <c r="A365" s="2"/>
      <c r="B365" s="2"/>
      <c r="C365" s="2"/>
      <c r="D365" s="2"/>
      <c r="E365" s="2"/>
      <c r="J365" s="2"/>
      <c r="M365" s="2"/>
      <c r="N365" s="2"/>
      <c r="O365" s="2"/>
      <c r="P365" s="8"/>
      <c r="Q365" s="8"/>
    </row>
    <row r="366" spans="1:17" ht="13.5" customHeight="1" x14ac:dyDescent="0.25">
      <c r="A366" s="2"/>
      <c r="B366" s="2"/>
      <c r="C366" s="2"/>
      <c r="D366" s="2"/>
      <c r="E366" s="2"/>
      <c r="J366" s="2"/>
      <c r="M366" s="2"/>
      <c r="N366" s="2"/>
      <c r="O366" s="2"/>
      <c r="P366" s="8"/>
      <c r="Q366" s="8"/>
    </row>
    <row r="367" spans="1:17" ht="13.5" customHeight="1" x14ac:dyDescent="0.25">
      <c r="A367" s="2"/>
      <c r="B367" s="2"/>
      <c r="C367" s="2"/>
      <c r="D367" s="2"/>
      <c r="E367" s="2"/>
      <c r="J367" s="2"/>
      <c r="M367" s="2"/>
      <c r="N367" s="2"/>
      <c r="O367" s="2"/>
      <c r="P367" s="8"/>
      <c r="Q367" s="8"/>
    </row>
    <row r="368" spans="1:17" ht="13.5" customHeight="1" x14ac:dyDescent="0.25">
      <c r="A368" s="2"/>
      <c r="B368" s="2"/>
      <c r="C368" s="2"/>
      <c r="D368" s="2"/>
      <c r="E368" s="2"/>
      <c r="J368" s="2"/>
      <c r="M368" s="2"/>
      <c r="N368" s="2"/>
      <c r="O368" s="2"/>
      <c r="P368" s="8"/>
      <c r="Q368" s="8"/>
    </row>
    <row r="369" spans="1:17" ht="13.5" customHeight="1" x14ac:dyDescent="0.25">
      <c r="A369" s="2"/>
      <c r="B369" s="2"/>
      <c r="C369" s="2"/>
      <c r="D369" s="2"/>
      <c r="E369" s="2"/>
      <c r="J369" s="2"/>
      <c r="M369" s="2"/>
      <c r="N369" s="2"/>
      <c r="O369" s="2"/>
      <c r="P369" s="8"/>
      <c r="Q369" s="8"/>
    </row>
    <row r="370" spans="1:17" ht="13.5" customHeight="1" x14ac:dyDescent="0.25">
      <c r="A370" s="2"/>
      <c r="B370" s="2"/>
      <c r="C370" s="2"/>
      <c r="D370" s="2"/>
      <c r="E370" s="2"/>
      <c r="J370" s="2"/>
      <c r="M370" s="2"/>
      <c r="N370" s="2"/>
      <c r="O370" s="2"/>
      <c r="P370" s="8"/>
      <c r="Q370" s="8"/>
    </row>
    <row r="371" spans="1:17" ht="13.5" customHeight="1" x14ac:dyDescent="0.25">
      <c r="A371" s="2"/>
      <c r="B371" s="2"/>
      <c r="C371" s="2"/>
      <c r="D371" s="2"/>
      <c r="E371" s="2"/>
      <c r="J371" s="2"/>
      <c r="M371" s="2"/>
      <c r="N371" s="2"/>
      <c r="O371" s="2"/>
      <c r="P371" s="8"/>
      <c r="Q371" s="8"/>
    </row>
    <row r="372" spans="1:17" ht="13.5" customHeight="1" x14ac:dyDescent="0.25">
      <c r="A372" s="2"/>
      <c r="B372" s="2"/>
      <c r="C372" s="2"/>
      <c r="D372" s="2"/>
      <c r="E372" s="2"/>
      <c r="J372" s="2"/>
      <c r="M372" s="2"/>
      <c r="N372" s="2"/>
      <c r="O372" s="2"/>
      <c r="P372" s="8"/>
      <c r="Q372" s="8"/>
    </row>
    <row r="373" spans="1:17" ht="13.5" customHeight="1" x14ac:dyDescent="0.25">
      <c r="A373" s="2"/>
      <c r="B373" s="2"/>
      <c r="C373" s="2"/>
      <c r="D373" s="2"/>
      <c r="E373" s="2"/>
      <c r="J373" s="2"/>
      <c r="M373" s="2"/>
      <c r="N373" s="2"/>
      <c r="O373" s="2"/>
      <c r="P373" s="8"/>
      <c r="Q373" s="8"/>
    </row>
    <row r="374" spans="1:17" ht="13.5" customHeight="1" x14ac:dyDescent="0.25">
      <c r="A374" s="2"/>
      <c r="B374" s="2"/>
      <c r="C374" s="2"/>
      <c r="D374" s="2"/>
      <c r="E374" s="2"/>
      <c r="J374" s="2"/>
      <c r="M374" s="2"/>
      <c r="N374" s="2"/>
      <c r="O374" s="2"/>
      <c r="P374" s="8"/>
      <c r="Q374" s="8"/>
    </row>
    <row r="375" spans="1:17" ht="13.5" customHeight="1" x14ac:dyDescent="0.25">
      <c r="A375" s="2"/>
      <c r="B375" s="2"/>
      <c r="C375" s="2"/>
      <c r="D375" s="2"/>
      <c r="E375" s="2"/>
      <c r="J375" s="2"/>
      <c r="M375" s="2"/>
      <c r="N375" s="2"/>
      <c r="O375" s="2"/>
      <c r="P375" s="8"/>
      <c r="Q375" s="8"/>
    </row>
    <row r="376" spans="1:17" ht="13.5" customHeight="1" x14ac:dyDescent="0.25">
      <c r="A376" s="2"/>
      <c r="B376" s="2"/>
      <c r="C376" s="2"/>
      <c r="D376" s="2"/>
      <c r="E376" s="2"/>
      <c r="J376" s="2"/>
      <c r="M376" s="2"/>
      <c r="N376" s="2"/>
      <c r="O376" s="2"/>
      <c r="P376" s="8"/>
      <c r="Q376" s="8"/>
    </row>
    <row r="377" spans="1:17" ht="13.5" customHeight="1" x14ac:dyDescent="0.25">
      <c r="A377" s="2"/>
      <c r="B377" s="2"/>
      <c r="C377" s="2"/>
      <c r="D377" s="2"/>
      <c r="E377" s="2"/>
      <c r="J377" s="2"/>
      <c r="M377" s="2"/>
      <c r="N377" s="2"/>
      <c r="O377" s="2"/>
      <c r="P377" s="8"/>
      <c r="Q377" s="8"/>
    </row>
    <row r="378" spans="1:17" ht="13.5" customHeight="1" x14ac:dyDescent="0.25">
      <c r="A378" s="2"/>
      <c r="B378" s="2"/>
      <c r="C378" s="2"/>
      <c r="D378" s="2"/>
      <c r="E378" s="2"/>
      <c r="J378" s="2"/>
      <c r="M378" s="2"/>
      <c r="N378" s="2"/>
      <c r="O378" s="2"/>
      <c r="P378" s="8"/>
      <c r="Q378" s="8"/>
    </row>
    <row r="379" spans="1:17" ht="13.5" customHeight="1" x14ac:dyDescent="0.25">
      <c r="A379" s="2"/>
      <c r="B379" s="2"/>
      <c r="C379" s="2"/>
      <c r="D379" s="2"/>
      <c r="E379" s="2"/>
      <c r="J379" s="2"/>
      <c r="M379" s="2"/>
      <c r="N379" s="2"/>
      <c r="O379" s="2"/>
      <c r="P379" s="8"/>
      <c r="Q379" s="8"/>
    </row>
    <row r="380" spans="1:17" ht="13.5" customHeight="1" x14ac:dyDescent="0.25">
      <c r="A380" s="2"/>
      <c r="B380" s="2"/>
      <c r="C380" s="2"/>
      <c r="D380" s="2"/>
      <c r="E380" s="2"/>
      <c r="J380" s="2"/>
      <c r="M380" s="2"/>
      <c r="N380" s="2"/>
      <c r="O380" s="2"/>
      <c r="P380" s="8"/>
      <c r="Q380" s="8"/>
    </row>
    <row r="381" spans="1:17" ht="13.5" customHeight="1" x14ac:dyDescent="0.25">
      <c r="A381" s="2"/>
      <c r="B381" s="2"/>
      <c r="C381" s="2"/>
      <c r="D381" s="2"/>
      <c r="E381" s="2"/>
      <c r="J381" s="2"/>
      <c r="M381" s="2"/>
      <c r="N381" s="2"/>
      <c r="O381" s="2"/>
      <c r="P381" s="8"/>
      <c r="Q381" s="8"/>
    </row>
    <row r="382" spans="1:17" ht="13.5" customHeight="1" x14ac:dyDescent="0.25">
      <c r="A382" s="2"/>
      <c r="B382" s="2"/>
      <c r="C382" s="2"/>
      <c r="D382" s="2"/>
      <c r="E382" s="2"/>
      <c r="J382" s="2"/>
      <c r="M382" s="2"/>
      <c r="N382" s="2"/>
      <c r="O382" s="2"/>
      <c r="P382" s="8"/>
      <c r="Q382" s="8"/>
    </row>
    <row r="383" spans="1:17" ht="13.5" customHeight="1" x14ac:dyDescent="0.25">
      <c r="A383" s="2"/>
      <c r="B383" s="2"/>
      <c r="C383" s="2"/>
      <c r="D383" s="2"/>
      <c r="E383" s="2"/>
      <c r="J383" s="2"/>
      <c r="M383" s="2"/>
      <c r="N383" s="2"/>
      <c r="O383" s="2"/>
      <c r="P383" s="8"/>
      <c r="Q383" s="8"/>
    </row>
    <row r="384" spans="1:17" ht="13.5" customHeight="1" x14ac:dyDescent="0.25">
      <c r="A384" s="2"/>
      <c r="B384" s="2"/>
      <c r="C384" s="2"/>
      <c r="D384" s="2"/>
      <c r="E384" s="2"/>
      <c r="J384" s="2"/>
      <c r="M384" s="2"/>
      <c r="N384" s="2"/>
      <c r="O384" s="2"/>
      <c r="P384" s="8"/>
      <c r="Q384" s="8"/>
    </row>
    <row r="385" spans="1:17" ht="13.5" customHeight="1" x14ac:dyDescent="0.25">
      <c r="A385" s="2"/>
      <c r="B385" s="2"/>
      <c r="C385" s="2"/>
      <c r="D385" s="2"/>
      <c r="E385" s="2"/>
      <c r="J385" s="2"/>
      <c r="M385" s="2"/>
      <c r="N385" s="2"/>
      <c r="O385" s="2"/>
      <c r="P385" s="8"/>
      <c r="Q385" s="8"/>
    </row>
    <row r="386" spans="1:17" ht="13.5" customHeight="1" x14ac:dyDescent="0.25">
      <c r="A386" s="2"/>
      <c r="B386" s="2"/>
      <c r="C386" s="2"/>
      <c r="D386" s="2"/>
      <c r="E386" s="2"/>
      <c r="J386" s="2"/>
      <c r="M386" s="2"/>
      <c r="N386" s="2"/>
      <c r="O386" s="2"/>
      <c r="P386" s="8"/>
      <c r="Q386" s="8"/>
    </row>
    <row r="387" spans="1:17" ht="13.5" customHeight="1" x14ac:dyDescent="0.25">
      <c r="A387" s="2"/>
      <c r="B387" s="2"/>
      <c r="C387" s="2"/>
      <c r="D387" s="2"/>
      <c r="E387" s="2"/>
      <c r="J387" s="2"/>
      <c r="M387" s="2"/>
      <c r="N387" s="2"/>
      <c r="O387" s="2"/>
      <c r="P387" s="8"/>
      <c r="Q387" s="8"/>
    </row>
    <row r="388" spans="1:17" ht="13.5" customHeight="1" x14ac:dyDescent="0.25">
      <c r="A388" s="2"/>
      <c r="B388" s="2"/>
      <c r="C388" s="2"/>
      <c r="D388" s="2"/>
      <c r="E388" s="2"/>
      <c r="J388" s="2"/>
      <c r="M388" s="2"/>
      <c r="N388" s="2"/>
      <c r="O388" s="2"/>
      <c r="P388" s="8"/>
      <c r="Q388" s="8"/>
    </row>
    <row r="389" spans="1:17" ht="13.5" customHeight="1" x14ac:dyDescent="0.25">
      <c r="A389" s="2"/>
      <c r="B389" s="2"/>
      <c r="C389" s="2"/>
      <c r="D389" s="2"/>
      <c r="E389" s="2"/>
      <c r="J389" s="2"/>
      <c r="M389" s="2"/>
      <c r="N389" s="2"/>
      <c r="O389" s="2"/>
      <c r="P389" s="8"/>
      <c r="Q389" s="8"/>
    </row>
    <row r="390" spans="1:17" ht="13.5" customHeight="1" x14ac:dyDescent="0.25">
      <c r="A390" s="2"/>
      <c r="B390" s="2"/>
      <c r="C390" s="2"/>
      <c r="D390" s="2"/>
      <c r="E390" s="2"/>
      <c r="J390" s="2"/>
      <c r="M390" s="2"/>
      <c r="N390" s="2"/>
      <c r="O390" s="2"/>
      <c r="P390" s="8"/>
      <c r="Q390" s="8"/>
    </row>
    <row r="391" spans="1:17" ht="13.5" customHeight="1" x14ac:dyDescent="0.25">
      <c r="A391" s="2"/>
      <c r="B391" s="2"/>
      <c r="C391" s="2"/>
      <c r="D391" s="2"/>
      <c r="E391" s="2"/>
      <c r="J391" s="2"/>
      <c r="M391" s="2"/>
      <c r="N391" s="2"/>
      <c r="O391" s="2"/>
      <c r="P391" s="8"/>
      <c r="Q391" s="8"/>
    </row>
    <row r="392" spans="1:17" ht="13.5" customHeight="1" x14ac:dyDescent="0.25">
      <c r="A392" s="2"/>
      <c r="B392" s="2"/>
      <c r="C392" s="2"/>
      <c r="D392" s="2"/>
      <c r="E392" s="2"/>
      <c r="J392" s="2"/>
      <c r="M392" s="2"/>
      <c r="N392" s="2"/>
      <c r="O392" s="2"/>
      <c r="P392" s="8"/>
      <c r="Q392" s="8"/>
    </row>
    <row r="393" spans="1:17" ht="13.5" customHeight="1" x14ac:dyDescent="0.25">
      <c r="A393" s="2"/>
      <c r="B393" s="2"/>
      <c r="C393" s="2"/>
      <c r="D393" s="2"/>
      <c r="E393" s="2"/>
      <c r="J393" s="2"/>
      <c r="M393" s="2"/>
      <c r="N393" s="2"/>
      <c r="O393" s="2"/>
      <c r="P393" s="8"/>
      <c r="Q393" s="8"/>
    </row>
    <row r="394" spans="1:17" ht="13.5" customHeight="1" x14ac:dyDescent="0.25">
      <c r="A394" s="2"/>
      <c r="B394" s="2"/>
      <c r="C394" s="2"/>
      <c r="D394" s="2"/>
      <c r="E394" s="2"/>
      <c r="J394" s="2"/>
      <c r="M394" s="2"/>
      <c r="N394" s="2"/>
      <c r="O394" s="2"/>
      <c r="P394" s="8"/>
      <c r="Q394" s="8"/>
    </row>
    <row r="395" spans="1:17" ht="13.5" customHeight="1" x14ac:dyDescent="0.25">
      <c r="A395" s="2"/>
      <c r="B395" s="2"/>
      <c r="C395" s="2"/>
      <c r="D395" s="2"/>
      <c r="E395" s="2"/>
      <c r="J395" s="2"/>
      <c r="M395" s="2"/>
      <c r="N395" s="2"/>
      <c r="O395" s="2"/>
      <c r="P395" s="8"/>
      <c r="Q395" s="8"/>
    </row>
    <row r="396" spans="1:17" ht="13.5" customHeight="1" x14ac:dyDescent="0.25">
      <c r="A396" s="2"/>
      <c r="B396" s="2"/>
      <c r="C396" s="2"/>
      <c r="D396" s="2"/>
      <c r="E396" s="2"/>
      <c r="J396" s="2"/>
      <c r="M396" s="2"/>
      <c r="N396" s="2"/>
      <c r="O396" s="2"/>
      <c r="P396" s="8"/>
      <c r="Q396" s="8"/>
    </row>
    <row r="397" spans="1:17" ht="13.5" customHeight="1" x14ac:dyDescent="0.25">
      <c r="A397" s="2"/>
      <c r="B397" s="2"/>
      <c r="C397" s="2"/>
      <c r="D397" s="2"/>
      <c r="E397" s="2"/>
      <c r="J397" s="2"/>
      <c r="M397" s="2"/>
      <c r="N397" s="2"/>
      <c r="O397" s="2"/>
      <c r="P397" s="8"/>
      <c r="Q397" s="8"/>
    </row>
    <row r="398" spans="1:17" ht="13.5" customHeight="1" x14ac:dyDescent="0.25">
      <c r="A398" s="2"/>
      <c r="B398" s="2"/>
      <c r="C398" s="2"/>
      <c r="D398" s="2"/>
      <c r="E398" s="2"/>
      <c r="J398" s="2"/>
      <c r="M398" s="2"/>
      <c r="N398" s="2"/>
      <c r="O398" s="2"/>
      <c r="P398" s="8"/>
      <c r="Q398" s="8"/>
    </row>
    <row r="399" spans="1:17" ht="13.5" customHeight="1" x14ac:dyDescent="0.25">
      <c r="A399" s="2"/>
      <c r="B399" s="2"/>
      <c r="C399" s="2"/>
      <c r="D399" s="2"/>
      <c r="E399" s="2"/>
      <c r="J399" s="2"/>
      <c r="M399" s="2"/>
      <c r="N399" s="2"/>
      <c r="O399" s="2"/>
      <c r="P399" s="8"/>
      <c r="Q399" s="8"/>
    </row>
    <row r="400" spans="1:17" ht="13.5" customHeight="1" x14ac:dyDescent="0.25">
      <c r="A400" s="2"/>
      <c r="B400" s="2"/>
      <c r="C400" s="2"/>
      <c r="D400" s="2"/>
      <c r="E400" s="2"/>
      <c r="J400" s="2"/>
      <c r="M400" s="2"/>
      <c r="N400" s="2"/>
      <c r="O400" s="2"/>
      <c r="P400" s="8"/>
      <c r="Q400" s="8"/>
    </row>
    <row r="401" spans="1:17" ht="13.5" customHeight="1" x14ac:dyDescent="0.25">
      <c r="A401" s="2"/>
      <c r="B401" s="2"/>
      <c r="C401" s="2"/>
      <c r="D401" s="2"/>
      <c r="E401" s="2"/>
      <c r="J401" s="2"/>
      <c r="M401" s="2"/>
      <c r="N401" s="2"/>
      <c r="O401" s="2"/>
      <c r="P401" s="8"/>
      <c r="Q401" s="8"/>
    </row>
    <row r="402" spans="1:17" ht="13.5" customHeight="1" x14ac:dyDescent="0.25">
      <c r="A402" s="2"/>
      <c r="B402" s="2"/>
      <c r="C402" s="2"/>
      <c r="D402" s="2"/>
      <c r="E402" s="2"/>
      <c r="J402" s="2"/>
      <c r="M402" s="2"/>
      <c r="N402" s="2"/>
      <c r="O402" s="2"/>
      <c r="P402" s="8"/>
      <c r="Q402" s="8"/>
    </row>
    <row r="403" spans="1:17" ht="13.5" customHeight="1" x14ac:dyDescent="0.25">
      <c r="A403" s="2"/>
      <c r="B403" s="2"/>
      <c r="C403" s="2"/>
      <c r="D403" s="2"/>
      <c r="E403" s="2"/>
      <c r="J403" s="2"/>
      <c r="M403" s="2"/>
      <c r="N403" s="2"/>
      <c r="O403" s="2"/>
      <c r="P403" s="8"/>
      <c r="Q403" s="8"/>
    </row>
    <row r="404" spans="1:17" ht="13.5" customHeight="1" x14ac:dyDescent="0.25">
      <c r="A404" s="2"/>
      <c r="B404" s="2"/>
      <c r="C404" s="2"/>
      <c r="D404" s="2"/>
      <c r="E404" s="2"/>
      <c r="J404" s="2"/>
      <c r="M404" s="2"/>
      <c r="N404" s="2"/>
      <c r="O404" s="2"/>
      <c r="P404" s="8"/>
      <c r="Q404" s="8"/>
    </row>
    <row r="405" spans="1:17" ht="13.5" customHeight="1" x14ac:dyDescent="0.25">
      <c r="A405" s="2"/>
      <c r="B405" s="2"/>
      <c r="C405" s="2"/>
      <c r="D405" s="2"/>
      <c r="E405" s="2"/>
      <c r="J405" s="2"/>
      <c r="M405" s="2"/>
      <c r="N405" s="2"/>
      <c r="O405" s="2"/>
      <c r="P405" s="8"/>
      <c r="Q405" s="8"/>
    </row>
    <row r="406" spans="1:17" ht="13.5" customHeight="1" x14ac:dyDescent="0.25">
      <c r="A406" s="2"/>
      <c r="B406" s="2"/>
      <c r="C406" s="2"/>
      <c r="D406" s="2"/>
      <c r="E406" s="2"/>
      <c r="J406" s="2"/>
      <c r="M406" s="2"/>
      <c r="N406" s="2"/>
      <c r="O406" s="2"/>
      <c r="P406" s="8"/>
      <c r="Q406" s="8"/>
    </row>
    <row r="407" spans="1:17" ht="13.5" customHeight="1" x14ac:dyDescent="0.25">
      <c r="A407" s="2"/>
      <c r="B407" s="2"/>
      <c r="C407" s="2"/>
      <c r="D407" s="2"/>
      <c r="E407" s="2"/>
      <c r="J407" s="2"/>
      <c r="M407" s="2"/>
      <c r="N407" s="2"/>
      <c r="O407" s="2"/>
      <c r="P407" s="8"/>
      <c r="Q407" s="8"/>
    </row>
    <row r="408" spans="1:17" ht="13.5" customHeight="1" x14ac:dyDescent="0.25">
      <c r="A408" s="2"/>
      <c r="B408" s="2"/>
      <c r="C408" s="2"/>
      <c r="D408" s="2"/>
      <c r="E408" s="2"/>
      <c r="J408" s="2"/>
      <c r="M408" s="2"/>
      <c r="N408" s="2"/>
      <c r="O408" s="2"/>
      <c r="P408" s="8"/>
      <c r="Q408" s="8"/>
    </row>
    <row r="409" spans="1:17" ht="13.5" customHeight="1" x14ac:dyDescent="0.25">
      <c r="A409" s="2"/>
      <c r="B409" s="2"/>
      <c r="C409" s="2"/>
      <c r="D409" s="2"/>
      <c r="E409" s="2"/>
      <c r="J409" s="2"/>
      <c r="M409" s="2"/>
      <c r="N409" s="2"/>
      <c r="O409" s="2"/>
      <c r="P409" s="8"/>
      <c r="Q409" s="8"/>
    </row>
    <row r="410" spans="1:17" ht="13.5" customHeight="1" x14ac:dyDescent="0.25">
      <c r="A410" s="2"/>
      <c r="B410" s="2"/>
      <c r="C410" s="2"/>
      <c r="D410" s="2"/>
      <c r="E410" s="2"/>
      <c r="J410" s="2"/>
      <c r="M410" s="2"/>
      <c r="N410" s="2"/>
      <c r="O410" s="2"/>
      <c r="P410" s="8"/>
      <c r="Q410" s="8"/>
    </row>
    <row r="411" spans="1:17" ht="13.5" customHeight="1" x14ac:dyDescent="0.25">
      <c r="A411" s="2"/>
      <c r="B411" s="2"/>
      <c r="C411" s="2"/>
      <c r="D411" s="2"/>
      <c r="E411" s="2"/>
      <c r="J411" s="2"/>
      <c r="M411" s="2"/>
      <c r="N411" s="2"/>
      <c r="O411" s="2"/>
      <c r="P411" s="8"/>
      <c r="Q411" s="8"/>
    </row>
    <row r="412" spans="1:17" ht="13.5" customHeight="1" x14ac:dyDescent="0.25">
      <c r="A412" s="2"/>
      <c r="B412" s="2"/>
      <c r="C412" s="2"/>
      <c r="D412" s="2"/>
      <c r="E412" s="2"/>
      <c r="J412" s="2"/>
      <c r="M412" s="2"/>
      <c r="N412" s="2"/>
      <c r="O412" s="2"/>
      <c r="P412" s="8"/>
      <c r="Q412" s="8"/>
    </row>
    <row r="413" spans="1:17" ht="13.5" customHeight="1" x14ac:dyDescent="0.25">
      <c r="A413" s="2"/>
      <c r="B413" s="2"/>
      <c r="C413" s="2"/>
      <c r="D413" s="2"/>
      <c r="E413" s="2"/>
      <c r="J413" s="2"/>
      <c r="M413" s="2"/>
      <c r="N413" s="2"/>
      <c r="O413" s="2"/>
      <c r="P413" s="8"/>
      <c r="Q413" s="8"/>
    </row>
    <row r="414" spans="1:17" ht="13.5" customHeight="1" x14ac:dyDescent="0.25">
      <c r="A414" s="2"/>
      <c r="B414" s="2"/>
      <c r="C414" s="2"/>
      <c r="D414" s="2"/>
      <c r="E414" s="2"/>
      <c r="J414" s="2"/>
      <c r="M414" s="2"/>
      <c r="N414" s="2"/>
      <c r="O414" s="2"/>
      <c r="P414" s="8"/>
      <c r="Q414" s="8"/>
    </row>
    <row r="415" spans="1:17" ht="13.5" customHeight="1" x14ac:dyDescent="0.25">
      <c r="A415" s="2"/>
      <c r="B415" s="2"/>
      <c r="C415" s="2"/>
      <c r="D415" s="2"/>
      <c r="E415" s="2"/>
      <c r="J415" s="2"/>
      <c r="M415" s="2"/>
      <c r="N415" s="2"/>
      <c r="O415" s="2"/>
      <c r="P415" s="8"/>
      <c r="Q415" s="8"/>
    </row>
    <row r="416" spans="1:17" ht="13.5" customHeight="1" x14ac:dyDescent="0.25">
      <c r="A416" s="2"/>
      <c r="B416" s="2"/>
      <c r="C416" s="2"/>
      <c r="D416" s="2"/>
      <c r="E416" s="2"/>
      <c r="J416" s="2"/>
      <c r="M416" s="2"/>
      <c r="N416" s="2"/>
      <c r="O416" s="2"/>
      <c r="P416" s="8"/>
      <c r="Q416" s="8"/>
    </row>
    <row r="417" spans="1:17" ht="13.5" customHeight="1" x14ac:dyDescent="0.25">
      <c r="A417" s="2"/>
      <c r="B417" s="2"/>
      <c r="C417" s="2"/>
      <c r="D417" s="2"/>
      <c r="E417" s="2"/>
      <c r="J417" s="2"/>
      <c r="M417" s="2"/>
      <c r="N417" s="2"/>
      <c r="O417" s="2"/>
      <c r="P417" s="8"/>
      <c r="Q417" s="8"/>
    </row>
    <row r="418" spans="1:17" ht="13.5" customHeight="1" x14ac:dyDescent="0.25">
      <c r="A418" s="2"/>
      <c r="B418" s="2"/>
      <c r="C418" s="2"/>
      <c r="D418" s="2"/>
      <c r="E418" s="2"/>
      <c r="J418" s="2"/>
      <c r="M418" s="2"/>
      <c r="N418" s="2"/>
      <c r="O418" s="2"/>
      <c r="P418" s="8"/>
      <c r="Q418" s="8"/>
    </row>
    <row r="419" spans="1:17" ht="13.5" customHeight="1" x14ac:dyDescent="0.25">
      <c r="A419" s="2"/>
      <c r="B419" s="2"/>
      <c r="C419" s="2"/>
      <c r="D419" s="2"/>
      <c r="E419" s="2"/>
      <c r="J419" s="2"/>
      <c r="M419" s="2"/>
      <c r="N419" s="2"/>
      <c r="O419" s="2"/>
      <c r="P419" s="8"/>
      <c r="Q419" s="8"/>
    </row>
    <row r="420" spans="1:17" ht="13.5" customHeight="1" x14ac:dyDescent="0.25">
      <c r="A420" s="2"/>
      <c r="B420" s="2"/>
      <c r="C420" s="2"/>
      <c r="D420" s="2"/>
      <c r="E420" s="2"/>
      <c r="J420" s="2"/>
      <c r="M420" s="2"/>
      <c r="N420" s="2"/>
      <c r="O420" s="2"/>
      <c r="P420" s="8"/>
      <c r="Q420" s="8"/>
    </row>
    <row r="421" spans="1:17" ht="13.5" customHeight="1" x14ac:dyDescent="0.25">
      <c r="A421" s="2"/>
      <c r="B421" s="2"/>
      <c r="C421" s="2"/>
      <c r="D421" s="2"/>
      <c r="E421" s="2"/>
      <c r="J421" s="2"/>
      <c r="M421" s="2"/>
      <c r="N421" s="2"/>
      <c r="O421" s="2"/>
      <c r="P421" s="8"/>
      <c r="Q421" s="8"/>
    </row>
    <row r="422" spans="1:17" ht="13.5" customHeight="1" x14ac:dyDescent="0.25">
      <c r="A422" s="2"/>
      <c r="B422" s="2"/>
      <c r="C422" s="2"/>
      <c r="D422" s="2"/>
      <c r="E422" s="2"/>
      <c r="J422" s="2"/>
      <c r="M422" s="2"/>
      <c r="N422" s="2"/>
      <c r="O422" s="2"/>
      <c r="P422" s="8"/>
      <c r="Q422" s="8"/>
    </row>
    <row r="423" spans="1:17" ht="13.5" customHeight="1" x14ac:dyDescent="0.25">
      <c r="A423" s="2"/>
      <c r="B423" s="2"/>
      <c r="C423" s="2"/>
      <c r="D423" s="2"/>
      <c r="E423" s="2"/>
      <c r="J423" s="2"/>
      <c r="M423" s="2"/>
      <c r="N423" s="2"/>
      <c r="O423" s="2"/>
      <c r="P423" s="8"/>
      <c r="Q423" s="8"/>
    </row>
    <row r="424" spans="1:17" ht="13.5" customHeight="1" x14ac:dyDescent="0.25">
      <c r="A424" s="2"/>
      <c r="B424" s="2"/>
      <c r="C424" s="2"/>
      <c r="D424" s="2"/>
      <c r="E424" s="2"/>
      <c r="J424" s="2"/>
      <c r="M424" s="2"/>
      <c r="N424" s="2"/>
      <c r="O424" s="2"/>
      <c r="P424" s="8"/>
      <c r="Q424" s="8"/>
    </row>
    <row r="425" spans="1:17" ht="13.5" customHeight="1" x14ac:dyDescent="0.25">
      <c r="A425" s="2"/>
      <c r="B425" s="2"/>
      <c r="C425" s="2"/>
      <c r="D425" s="2"/>
      <c r="E425" s="2"/>
      <c r="J425" s="2"/>
      <c r="M425" s="2"/>
      <c r="N425" s="2"/>
      <c r="O425" s="2"/>
      <c r="P425" s="8"/>
      <c r="Q425" s="8"/>
    </row>
    <row r="426" spans="1:17" ht="13.5" customHeight="1" x14ac:dyDescent="0.25">
      <c r="A426" s="2"/>
      <c r="B426" s="2"/>
      <c r="C426" s="2"/>
      <c r="D426" s="2"/>
      <c r="E426" s="2"/>
      <c r="J426" s="2"/>
      <c r="M426" s="2"/>
      <c r="N426" s="2"/>
      <c r="O426" s="2"/>
      <c r="P426" s="8"/>
      <c r="Q426" s="8"/>
    </row>
    <row r="427" spans="1:17" ht="13.5" customHeight="1" x14ac:dyDescent="0.25">
      <c r="A427" s="2"/>
      <c r="B427" s="2"/>
      <c r="C427" s="2"/>
      <c r="D427" s="2"/>
      <c r="E427" s="2"/>
      <c r="J427" s="2"/>
      <c r="M427" s="2"/>
      <c r="N427" s="2"/>
      <c r="O427" s="2"/>
      <c r="P427" s="8"/>
      <c r="Q427" s="8"/>
    </row>
    <row r="428" spans="1:17" ht="13.5" customHeight="1" x14ac:dyDescent="0.25">
      <c r="A428" s="2"/>
      <c r="B428" s="2"/>
      <c r="C428" s="2"/>
      <c r="D428" s="2"/>
      <c r="E428" s="2"/>
      <c r="J428" s="2"/>
      <c r="M428" s="2"/>
      <c r="N428" s="2"/>
      <c r="O428" s="2"/>
      <c r="P428" s="8"/>
      <c r="Q428" s="8"/>
    </row>
    <row r="429" spans="1:17" ht="13.5" customHeight="1" x14ac:dyDescent="0.25">
      <c r="A429" s="2"/>
      <c r="B429" s="2"/>
      <c r="C429" s="2"/>
      <c r="D429" s="2"/>
      <c r="E429" s="2"/>
      <c r="J429" s="2"/>
      <c r="M429" s="2"/>
      <c r="N429" s="2"/>
      <c r="O429" s="2"/>
      <c r="P429" s="8"/>
      <c r="Q429" s="8"/>
    </row>
    <row r="430" spans="1:17" ht="13.5" customHeight="1" x14ac:dyDescent="0.25">
      <c r="A430" s="2"/>
      <c r="B430" s="2"/>
      <c r="C430" s="2"/>
      <c r="D430" s="2"/>
      <c r="E430" s="2"/>
      <c r="J430" s="2"/>
      <c r="M430" s="2"/>
      <c r="N430" s="2"/>
      <c r="O430" s="2"/>
      <c r="P430" s="8"/>
      <c r="Q430" s="8"/>
    </row>
    <row r="431" spans="1:17" ht="13.5" customHeight="1" x14ac:dyDescent="0.25">
      <c r="A431" s="2"/>
      <c r="B431" s="2"/>
      <c r="C431" s="2"/>
      <c r="D431" s="2"/>
      <c r="E431" s="2"/>
      <c r="J431" s="2"/>
      <c r="M431" s="2"/>
      <c r="N431" s="2"/>
      <c r="O431" s="2"/>
      <c r="P431" s="8"/>
      <c r="Q431" s="8"/>
    </row>
    <row r="432" spans="1:17" ht="13.5" customHeight="1" x14ac:dyDescent="0.25">
      <c r="A432" s="2"/>
      <c r="B432" s="2"/>
      <c r="C432" s="2"/>
      <c r="D432" s="2"/>
      <c r="E432" s="2"/>
      <c r="J432" s="2"/>
      <c r="M432" s="2"/>
      <c r="N432" s="2"/>
      <c r="O432" s="2"/>
      <c r="P432" s="8"/>
      <c r="Q432" s="8"/>
    </row>
    <row r="433" spans="1:17" ht="13.5" customHeight="1" x14ac:dyDescent="0.25">
      <c r="A433" s="2"/>
      <c r="B433" s="2"/>
      <c r="C433" s="2"/>
      <c r="D433" s="2"/>
      <c r="E433" s="2"/>
      <c r="J433" s="2"/>
      <c r="M433" s="2"/>
      <c r="N433" s="2"/>
      <c r="O433" s="2"/>
      <c r="P433" s="8"/>
      <c r="Q433" s="8"/>
    </row>
    <row r="434" spans="1:17" ht="13.5" customHeight="1" x14ac:dyDescent="0.25">
      <c r="A434" s="2"/>
      <c r="B434" s="2"/>
      <c r="C434" s="2"/>
      <c r="D434" s="2"/>
      <c r="E434" s="2"/>
      <c r="J434" s="2"/>
      <c r="M434" s="2"/>
      <c r="N434" s="2"/>
      <c r="O434" s="2"/>
      <c r="P434" s="8"/>
      <c r="Q434" s="8"/>
    </row>
    <row r="435" spans="1:17" ht="13.5" customHeight="1" x14ac:dyDescent="0.25">
      <c r="A435" s="2"/>
      <c r="B435" s="2"/>
      <c r="C435" s="2"/>
      <c r="D435" s="2"/>
      <c r="E435" s="2"/>
      <c r="J435" s="2"/>
      <c r="M435" s="2"/>
      <c r="N435" s="2"/>
      <c r="O435" s="2"/>
      <c r="P435" s="8"/>
      <c r="Q435" s="8"/>
    </row>
    <row r="436" spans="1:17" ht="13.5" customHeight="1" x14ac:dyDescent="0.25">
      <c r="A436" s="2"/>
      <c r="B436" s="2"/>
      <c r="C436" s="2"/>
      <c r="D436" s="2"/>
      <c r="E436" s="2"/>
      <c r="J436" s="2"/>
      <c r="M436" s="2"/>
      <c r="N436" s="2"/>
      <c r="O436" s="2"/>
      <c r="P436" s="8"/>
      <c r="Q436" s="8"/>
    </row>
    <row r="437" spans="1:17" ht="13.5" customHeight="1" x14ac:dyDescent="0.25">
      <c r="A437" s="2"/>
      <c r="B437" s="2"/>
      <c r="C437" s="2"/>
      <c r="D437" s="2"/>
      <c r="E437" s="2"/>
      <c r="J437" s="2"/>
      <c r="M437" s="2"/>
      <c r="N437" s="2"/>
      <c r="O437" s="2"/>
      <c r="P437" s="8"/>
      <c r="Q437" s="8"/>
    </row>
    <row r="438" spans="1:17" ht="13.5" customHeight="1" x14ac:dyDescent="0.25">
      <c r="A438" s="2"/>
      <c r="B438" s="2"/>
      <c r="C438" s="2"/>
      <c r="D438" s="2"/>
      <c r="E438" s="2"/>
      <c r="J438" s="2"/>
      <c r="M438" s="2"/>
      <c r="N438" s="2"/>
      <c r="O438" s="2"/>
      <c r="P438" s="8"/>
      <c r="Q438" s="8"/>
    </row>
    <row r="439" spans="1:17" ht="13.5" customHeight="1" x14ac:dyDescent="0.25">
      <c r="A439" s="2"/>
      <c r="B439" s="2"/>
      <c r="C439" s="2"/>
      <c r="D439" s="2"/>
      <c r="E439" s="2"/>
      <c r="J439" s="2"/>
      <c r="M439" s="2"/>
      <c r="N439" s="2"/>
      <c r="O439" s="2"/>
      <c r="P439" s="8"/>
      <c r="Q439" s="8"/>
    </row>
    <row r="440" spans="1:17" ht="13.5" customHeight="1" x14ac:dyDescent="0.25">
      <c r="A440" s="2"/>
      <c r="B440" s="2"/>
      <c r="C440" s="2"/>
      <c r="D440" s="2"/>
      <c r="E440" s="2"/>
      <c r="J440" s="2"/>
      <c r="M440" s="2"/>
      <c r="N440" s="2"/>
      <c r="O440" s="2"/>
      <c r="P440" s="8"/>
      <c r="Q440" s="8"/>
    </row>
    <row r="441" spans="1:17" ht="13.5" customHeight="1" x14ac:dyDescent="0.25">
      <c r="A441" s="2"/>
      <c r="B441" s="2"/>
      <c r="C441" s="2"/>
      <c r="D441" s="2"/>
      <c r="E441" s="2"/>
      <c r="J441" s="2"/>
      <c r="M441" s="2"/>
      <c r="N441" s="2"/>
      <c r="O441" s="2"/>
      <c r="P441" s="8"/>
      <c r="Q441" s="8"/>
    </row>
    <row r="442" spans="1:17" ht="13.5" customHeight="1" x14ac:dyDescent="0.25">
      <c r="A442" s="2"/>
      <c r="B442" s="2"/>
      <c r="C442" s="2"/>
      <c r="D442" s="2"/>
      <c r="E442" s="2"/>
      <c r="J442" s="2"/>
      <c r="M442" s="2"/>
      <c r="N442" s="2"/>
      <c r="O442" s="2"/>
      <c r="P442" s="8"/>
      <c r="Q442" s="8"/>
    </row>
    <row r="443" spans="1:17" ht="13.5" customHeight="1" x14ac:dyDescent="0.25">
      <c r="A443" s="2"/>
      <c r="B443" s="2"/>
      <c r="C443" s="2"/>
      <c r="D443" s="2"/>
      <c r="E443" s="2"/>
      <c r="J443" s="2"/>
      <c r="M443" s="2"/>
      <c r="N443" s="2"/>
      <c r="O443" s="2"/>
      <c r="P443" s="8"/>
      <c r="Q443" s="8"/>
    </row>
    <row r="444" spans="1:17" ht="13.5" customHeight="1" x14ac:dyDescent="0.25">
      <c r="A444" s="2"/>
      <c r="B444" s="2"/>
      <c r="C444" s="2"/>
      <c r="D444" s="2"/>
      <c r="E444" s="2"/>
      <c r="J444" s="2"/>
      <c r="M444" s="2"/>
      <c r="N444" s="2"/>
      <c r="O444" s="2"/>
      <c r="P444" s="8"/>
      <c r="Q444" s="8"/>
    </row>
    <row r="445" spans="1:17" ht="13.5" customHeight="1" x14ac:dyDescent="0.25">
      <c r="A445" s="2"/>
      <c r="B445" s="2"/>
      <c r="C445" s="2"/>
      <c r="D445" s="2"/>
      <c r="E445" s="2"/>
      <c r="J445" s="2"/>
      <c r="M445" s="2"/>
      <c r="N445" s="2"/>
      <c r="O445" s="2"/>
      <c r="P445" s="8"/>
      <c r="Q445" s="8"/>
    </row>
    <row r="446" spans="1:17" ht="13.5" customHeight="1" x14ac:dyDescent="0.25">
      <c r="A446" s="2"/>
      <c r="B446" s="2"/>
      <c r="C446" s="2"/>
      <c r="D446" s="2"/>
      <c r="E446" s="2"/>
      <c r="J446" s="2"/>
      <c r="M446" s="2"/>
      <c r="N446" s="2"/>
      <c r="O446" s="2"/>
      <c r="P446" s="8"/>
      <c r="Q446" s="8"/>
    </row>
    <row r="447" spans="1:17" ht="13.5" customHeight="1" x14ac:dyDescent="0.25">
      <c r="A447" s="2"/>
      <c r="B447" s="2"/>
      <c r="C447" s="2"/>
      <c r="D447" s="2"/>
      <c r="E447" s="2"/>
      <c r="J447" s="2"/>
      <c r="M447" s="2"/>
      <c r="N447" s="2"/>
      <c r="O447" s="2"/>
      <c r="P447" s="8"/>
      <c r="Q447" s="8"/>
    </row>
    <row r="448" spans="1:17" ht="13.5" customHeight="1" x14ac:dyDescent="0.25">
      <c r="A448" s="2"/>
      <c r="B448" s="2"/>
      <c r="C448" s="2"/>
      <c r="D448" s="2"/>
      <c r="E448" s="2"/>
      <c r="J448" s="2"/>
      <c r="M448" s="2"/>
      <c r="N448" s="2"/>
      <c r="O448" s="2"/>
      <c r="P448" s="8"/>
      <c r="Q448" s="8"/>
    </row>
    <row r="449" spans="1:17" ht="13.5" customHeight="1" x14ac:dyDescent="0.25">
      <c r="A449" s="2"/>
      <c r="B449" s="2"/>
      <c r="C449" s="2"/>
      <c r="D449" s="2"/>
      <c r="E449" s="2"/>
      <c r="J449" s="2"/>
      <c r="M449" s="2"/>
      <c r="N449" s="2"/>
      <c r="O449" s="2"/>
      <c r="P449" s="8"/>
      <c r="Q449" s="8"/>
    </row>
    <row r="450" spans="1:17" ht="13.5" customHeight="1" x14ac:dyDescent="0.25">
      <c r="A450" s="2"/>
      <c r="B450" s="2"/>
      <c r="C450" s="2"/>
      <c r="D450" s="2"/>
      <c r="E450" s="2"/>
      <c r="J450" s="2"/>
      <c r="M450" s="2"/>
      <c r="N450" s="2"/>
      <c r="O450" s="2"/>
      <c r="P450" s="8"/>
      <c r="Q450" s="8"/>
    </row>
    <row r="451" spans="1:17" ht="13.5" customHeight="1" x14ac:dyDescent="0.25">
      <c r="A451" s="2"/>
      <c r="B451" s="2"/>
      <c r="C451" s="2"/>
      <c r="D451" s="2"/>
      <c r="E451" s="2"/>
      <c r="J451" s="2"/>
      <c r="M451" s="2"/>
      <c r="N451" s="2"/>
      <c r="O451" s="2"/>
      <c r="P451" s="8"/>
      <c r="Q451" s="8"/>
    </row>
    <row r="452" spans="1:17" ht="13.5" customHeight="1" x14ac:dyDescent="0.25">
      <c r="A452" s="2"/>
      <c r="B452" s="2"/>
      <c r="C452" s="2"/>
      <c r="D452" s="2"/>
      <c r="E452" s="2"/>
      <c r="J452" s="2"/>
      <c r="M452" s="2"/>
      <c r="N452" s="2"/>
      <c r="O452" s="2"/>
      <c r="P452" s="8"/>
      <c r="Q452" s="8"/>
    </row>
    <row r="453" spans="1:17" ht="13.5" customHeight="1" x14ac:dyDescent="0.25">
      <c r="A453" s="2"/>
      <c r="B453" s="2"/>
      <c r="C453" s="2"/>
      <c r="D453" s="2"/>
      <c r="E453" s="2"/>
      <c r="J453" s="2"/>
      <c r="M453" s="2"/>
      <c r="N453" s="2"/>
      <c r="O453" s="2"/>
      <c r="P453" s="8"/>
      <c r="Q453" s="8"/>
    </row>
    <row r="454" spans="1:17" ht="13.5" customHeight="1" x14ac:dyDescent="0.25">
      <c r="A454" s="2"/>
      <c r="B454" s="2"/>
      <c r="C454" s="2"/>
      <c r="D454" s="2"/>
      <c r="E454" s="2"/>
      <c r="J454" s="2"/>
      <c r="M454" s="2"/>
      <c r="N454" s="2"/>
      <c r="O454" s="2"/>
      <c r="P454" s="8"/>
      <c r="Q454" s="8"/>
    </row>
    <row r="455" spans="1:17" ht="13.5" customHeight="1" x14ac:dyDescent="0.25">
      <c r="A455" s="2"/>
      <c r="B455" s="2"/>
      <c r="C455" s="2"/>
      <c r="D455" s="2"/>
      <c r="E455" s="2"/>
      <c r="J455" s="2"/>
      <c r="M455" s="2"/>
      <c r="N455" s="2"/>
      <c r="O455" s="2"/>
      <c r="P455" s="8"/>
      <c r="Q455" s="8"/>
    </row>
    <row r="456" spans="1:17" ht="13.5" customHeight="1" x14ac:dyDescent="0.25">
      <c r="A456" s="2"/>
      <c r="B456" s="2"/>
      <c r="C456" s="2"/>
      <c r="D456" s="2"/>
      <c r="E456" s="2"/>
      <c r="J456" s="2"/>
      <c r="M456" s="2"/>
      <c r="N456" s="2"/>
      <c r="O456" s="2"/>
      <c r="P456" s="8"/>
      <c r="Q456" s="8"/>
    </row>
    <row r="457" spans="1:17" ht="13.5" customHeight="1" x14ac:dyDescent="0.25">
      <c r="A457" s="2"/>
      <c r="B457" s="2"/>
      <c r="C457" s="2"/>
      <c r="D457" s="2"/>
      <c r="E457" s="2"/>
      <c r="J457" s="2"/>
      <c r="M457" s="2"/>
      <c r="N457" s="2"/>
      <c r="O457" s="2"/>
      <c r="P457" s="8"/>
      <c r="Q457" s="8"/>
    </row>
    <row r="458" spans="1:17" ht="13.5" customHeight="1" x14ac:dyDescent="0.25">
      <c r="A458" s="2"/>
      <c r="B458" s="2"/>
      <c r="C458" s="2"/>
      <c r="D458" s="2"/>
      <c r="E458" s="2"/>
      <c r="J458" s="2"/>
      <c r="M458" s="2"/>
      <c r="N458" s="2"/>
      <c r="O458" s="2"/>
      <c r="P458" s="8"/>
      <c r="Q458" s="8"/>
    </row>
    <row r="459" spans="1:17" ht="13.5" customHeight="1" x14ac:dyDescent="0.25">
      <c r="A459" s="2"/>
      <c r="B459" s="2"/>
      <c r="C459" s="2"/>
      <c r="D459" s="2"/>
      <c r="E459" s="2"/>
      <c r="J459" s="2"/>
      <c r="M459" s="2"/>
      <c r="N459" s="2"/>
      <c r="O459" s="2"/>
      <c r="P459" s="8"/>
      <c r="Q459" s="8"/>
    </row>
    <row r="460" spans="1:17" ht="13.5" customHeight="1" x14ac:dyDescent="0.25">
      <c r="A460" s="2"/>
      <c r="B460" s="2"/>
      <c r="C460" s="2"/>
      <c r="D460" s="2"/>
      <c r="E460" s="2"/>
      <c r="J460" s="2"/>
      <c r="M460" s="2"/>
      <c r="N460" s="2"/>
      <c r="O460" s="2"/>
      <c r="P460" s="8"/>
      <c r="Q460" s="8"/>
    </row>
    <row r="461" spans="1:17" ht="13.5" customHeight="1" x14ac:dyDescent="0.25">
      <c r="A461" s="2"/>
      <c r="B461" s="2"/>
      <c r="C461" s="2"/>
      <c r="D461" s="2"/>
      <c r="E461" s="2"/>
      <c r="J461" s="2"/>
      <c r="M461" s="2"/>
      <c r="N461" s="2"/>
      <c r="O461" s="2"/>
      <c r="P461" s="8"/>
      <c r="Q461" s="8"/>
    </row>
    <row r="462" spans="1:17" ht="13.5" customHeight="1" x14ac:dyDescent="0.25">
      <c r="A462" s="2"/>
      <c r="B462" s="2"/>
      <c r="C462" s="2"/>
      <c r="D462" s="2"/>
      <c r="E462" s="2"/>
      <c r="J462" s="2"/>
      <c r="M462" s="2"/>
      <c r="N462" s="2"/>
      <c r="O462" s="2"/>
      <c r="P462" s="8"/>
      <c r="Q462" s="8"/>
    </row>
    <row r="463" spans="1:17" ht="13.5" customHeight="1" x14ac:dyDescent="0.25">
      <c r="A463" s="2"/>
      <c r="B463" s="2"/>
      <c r="C463" s="2"/>
      <c r="D463" s="2"/>
      <c r="E463" s="2"/>
      <c r="J463" s="2"/>
      <c r="M463" s="2"/>
      <c r="N463" s="2"/>
      <c r="O463" s="2"/>
      <c r="P463" s="8"/>
      <c r="Q463" s="8"/>
    </row>
    <row r="464" spans="1:17" ht="13.5" customHeight="1" x14ac:dyDescent="0.25">
      <c r="A464" s="2"/>
      <c r="B464" s="2"/>
      <c r="C464" s="2"/>
      <c r="D464" s="2"/>
      <c r="E464" s="2"/>
      <c r="J464" s="2"/>
      <c r="M464" s="2"/>
      <c r="N464" s="2"/>
      <c r="O464" s="2"/>
      <c r="P464" s="8"/>
      <c r="Q464" s="8"/>
    </row>
    <row r="465" spans="1:17" ht="13.5" customHeight="1" x14ac:dyDescent="0.25">
      <c r="A465" s="2"/>
      <c r="B465" s="2"/>
      <c r="C465" s="2"/>
      <c r="D465" s="2"/>
      <c r="E465" s="2"/>
      <c r="J465" s="2"/>
      <c r="M465" s="2"/>
      <c r="N465" s="2"/>
      <c r="O465" s="2"/>
      <c r="P465" s="8"/>
      <c r="Q465" s="8"/>
    </row>
    <row r="466" spans="1:17" ht="13.5" customHeight="1" x14ac:dyDescent="0.25">
      <c r="A466" s="2"/>
      <c r="B466" s="2"/>
      <c r="C466" s="2"/>
      <c r="D466" s="2"/>
      <c r="E466" s="2"/>
      <c r="J466" s="2"/>
      <c r="M466" s="2"/>
      <c r="N466" s="2"/>
      <c r="O466" s="2"/>
      <c r="P466" s="8"/>
      <c r="Q466" s="8"/>
    </row>
    <row r="467" spans="1:17" ht="13.5" customHeight="1" x14ac:dyDescent="0.25">
      <c r="A467" s="2"/>
      <c r="B467" s="2"/>
      <c r="C467" s="2"/>
      <c r="D467" s="2"/>
      <c r="E467" s="2"/>
      <c r="J467" s="2"/>
      <c r="M467" s="2"/>
      <c r="N467" s="2"/>
      <c r="O467" s="2"/>
      <c r="P467" s="8"/>
      <c r="Q467" s="8"/>
    </row>
    <row r="468" spans="1:17" ht="13.5" customHeight="1" x14ac:dyDescent="0.25">
      <c r="A468" s="2"/>
      <c r="B468" s="2"/>
      <c r="C468" s="2"/>
      <c r="D468" s="2"/>
      <c r="E468" s="2"/>
      <c r="J468" s="2"/>
      <c r="M468" s="2"/>
      <c r="N468" s="2"/>
      <c r="O468" s="2"/>
      <c r="P468" s="8"/>
      <c r="Q468" s="8"/>
    </row>
    <row r="469" spans="1:17" ht="13.5" customHeight="1" x14ac:dyDescent="0.25">
      <c r="A469" s="2"/>
      <c r="B469" s="2"/>
      <c r="C469" s="2"/>
      <c r="D469" s="2"/>
      <c r="E469" s="2"/>
      <c r="J469" s="2"/>
      <c r="M469" s="2"/>
      <c r="N469" s="2"/>
      <c r="O469" s="2"/>
      <c r="P469" s="8"/>
      <c r="Q469" s="8"/>
    </row>
    <row r="470" spans="1:17" ht="13.5" customHeight="1" x14ac:dyDescent="0.25">
      <c r="A470" s="2"/>
      <c r="B470" s="2"/>
      <c r="C470" s="2"/>
      <c r="D470" s="2"/>
      <c r="E470" s="2"/>
      <c r="J470" s="2"/>
      <c r="M470" s="2"/>
      <c r="N470" s="2"/>
      <c r="O470" s="2"/>
      <c r="P470" s="8"/>
      <c r="Q470" s="8"/>
    </row>
    <row r="471" spans="1:17" ht="13.5" customHeight="1" x14ac:dyDescent="0.25">
      <c r="A471" s="2"/>
      <c r="B471" s="2"/>
      <c r="C471" s="2"/>
      <c r="D471" s="2"/>
      <c r="E471" s="2"/>
      <c r="J471" s="2"/>
      <c r="M471" s="2"/>
      <c r="N471" s="2"/>
      <c r="O471" s="2"/>
      <c r="P471" s="8"/>
      <c r="Q471" s="8"/>
    </row>
    <row r="472" spans="1:17" ht="13.5" customHeight="1" x14ac:dyDescent="0.25">
      <c r="A472" s="2"/>
      <c r="B472" s="2"/>
      <c r="C472" s="2"/>
      <c r="D472" s="2"/>
      <c r="E472" s="2"/>
      <c r="J472" s="2"/>
      <c r="M472" s="2"/>
      <c r="N472" s="2"/>
      <c r="O472" s="2"/>
      <c r="P472" s="8"/>
      <c r="Q472" s="8"/>
    </row>
    <row r="473" spans="1:17" ht="13.5" customHeight="1" x14ac:dyDescent="0.25">
      <c r="A473" s="2"/>
      <c r="B473" s="2"/>
      <c r="C473" s="2"/>
      <c r="D473" s="2"/>
      <c r="E473" s="2"/>
      <c r="J473" s="2"/>
      <c r="M473" s="2"/>
      <c r="N473" s="2"/>
      <c r="O473" s="2"/>
      <c r="P473" s="8"/>
      <c r="Q473" s="8"/>
    </row>
    <row r="474" spans="1:17" ht="13.5" customHeight="1" x14ac:dyDescent="0.25">
      <c r="A474" s="2"/>
      <c r="B474" s="2"/>
      <c r="C474" s="2"/>
      <c r="D474" s="2"/>
      <c r="E474" s="2"/>
      <c r="J474" s="2"/>
      <c r="M474" s="2"/>
      <c r="N474" s="2"/>
      <c r="O474" s="2"/>
      <c r="P474" s="8"/>
      <c r="Q474" s="8"/>
    </row>
    <row r="475" spans="1:17" ht="13.5" customHeight="1" x14ac:dyDescent="0.25">
      <c r="A475" s="2"/>
      <c r="B475" s="2"/>
      <c r="C475" s="2"/>
      <c r="D475" s="2"/>
      <c r="E475" s="2"/>
      <c r="J475" s="2"/>
      <c r="M475" s="2"/>
      <c r="N475" s="2"/>
      <c r="O475" s="2"/>
      <c r="P475" s="8"/>
      <c r="Q475" s="8"/>
    </row>
    <row r="476" spans="1:17" ht="13.5" customHeight="1" x14ac:dyDescent="0.25">
      <c r="A476" s="2"/>
      <c r="B476" s="2"/>
      <c r="C476" s="2"/>
      <c r="D476" s="2"/>
      <c r="E476" s="2"/>
      <c r="J476" s="2"/>
      <c r="M476" s="2"/>
      <c r="N476" s="2"/>
      <c r="O476" s="2"/>
      <c r="P476" s="8"/>
      <c r="Q476" s="8"/>
    </row>
    <row r="477" spans="1:17" ht="13.5" customHeight="1" x14ac:dyDescent="0.25">
      <c r="A477" s="2"/>
      <c r="B477" s="2"/>
      <c r="C477" s="2"/>
      <c r="D477" s="2"/>
      <c r="E477" s="2"/>
      <c r="J477" s="2"/>
      <c r="M477" s="2"/>
      <c r="N477" s="2"/>
      <c r="O477" s="2"/>
      <c r="P477" s="8"/>
      <c r="Q477" s="8"/>
    </row>
    <row r="478" spans="1:17" ht="13.5" customHeight="1" x14ac:dyDescent="0.25">
      <c r="A478" s="2"/>
      <c r="B478" s="2"/>
      <c r="C478" s="2"/>
      <c r="D478" s="2"/>
      <c r="E478" s="2"/>
      <c r="J478" s="2"/>
      <c r="M478" s="2"/>
      <c r="N478" s="2"/>
      <c r="O478" s="2"/>
      <c r="P478" s="8"/>
      <c r="Q478" s="8"/>
    </row>
    <row r="479" spans="1:17" ht="13.5" customHeight="1" x14ac:dyDescent="0.25">
      <c r="A479" s="2"/>
      <c r="B479" s="2"/>
      <c r="C479" s="2"/>
      <c r="D479" s="2"/>
      <c r="E479" s="2"/>
      <c r="J479" s="2"/>
      <c r="M479" s="2"/>
      <c r="N479" s="2"/>
      <c r="O479" s="2"/>
      <c r="P479" s="8"/>
      <c r="Q479" s="8"/>
    </row>
    <row r="480" spans="1:17" ht="13.5" customHeight="1" x14ac:dyDescent="0.25">
      <c r="A480" s="2"/>
      <c r="B480" s="2"/>
      <c r="C480" s="2"/>
      <c r="D480" s="2"/>
      <c r="E480" s="2"/>
      <c r="J480" s="2"/>
      <c r="M480" s="2"/>
      <c r="N480" s="2"/>
      <c r="O480" s="2"/>
      <c r="P480" s="8"/>
      <c r="Q480" s="8"/>
    </row>
    <row r="481" spans="1:17" ht="13.5" customHeight="1" x14ac:dyDescent="0.25">
      <c r="A481" s="2"/>
      <c r="B481" s="2"/>
      <c r="C481" s="2"/>
      <c r="D481" s="2"/>
      <c r="E481" s="2"/>
      <c r="J481" s="2"/>
      <c r="M481" s="2"/>
      <c r="N481" s="2"/>
      <c r="O481" s="2"/>
      <c r="P481" s="8"/>
      <c r="Q481" s="8"/>
    </row>
    <row r="482" spans="1:17" ht="13.5" customHeight="1" x14ac:dyDescent="0.25">
      <c r="A482" s="2"/>
      <c r="B482" s="2"/>
      <c r="C482" s="2"/>
      <c r="D482" s="2"/>
      <c r="E482" s="2"/>
      <c r="J482" s="2"/>
      <c r="M482" s="2"/>
      <c r="N482" s="2"/>
      <c r="O482" s="2"/>
      <c r="P482" s="8"/>
      <c r="Q482" s="8"/>
    </row>
    <row r="483" spans="1:17" ht="13.5" customHeight="1" x14ac:dyDescent="0.25">
      <c r="A483" s="2"/>
      <c r="B483" s="2"/>
      <c r="C483" s="2"/>
      <c r="D483" s="2"/>
      <c r="E483" s="2"/>
      <c r="J483" s="2"/>
      <c r="M483" s="2"/>
      <c r="N483" s="2"/>
      <c r="O483" s="2"/>
      <c r="P483" s="8"/>
      <c r="Q483" s="8"/>
    </row>
    <row r="484" spans="1:17" ht="13.5" customHeight="1" x14ac:dyDescent="0.25">
      <c r="A484" s="2"/>
      <c r="B484" s="2"/>
      <c r="C484" s="2"/>
      <c r="D484" s="2"/>
      <c r="E484" s="2"/>
      <c r="J484" s="2"/>
      <c r="M484" s="2"/>
      <c r="N484" s="2"/>
      <c r="O484" s="2"/>
      <c r="P484" s="8"/>
      <c r="Q484" s="8"/>
    </row>
    <row r="485" spans="1:17" ht="13.5" customHeight="1" x14ac:dyDescent="0.25">
      <c r="A485" s="2"/>
      <c r="B485" s="2"/>
      <c r="C485" s="2"/>
      <c r="D485" s="2"/>
      <c r="E485" s="2"/>
      <c r="J485" s="2"/>
      <c r="M485" s="2"/>
      <c r="N485" s="2"/>
      <c r="O485" s="2"/>
      <c r="P485" s="8"/>
      <c r="Q485" s="8"/>
    </row>
    <row r="486" spans="1:17" ht="13.5" customHeight="1" x14ac:dyDescent="0.25">
      <c r="A486" s="2"/>
      <c r="B486" s="2"/>
      <c r="C486" s="2"/>
      <c r="D486" s="2"/>
      <c r="E486" s="2"/>
      <c r="J486" s="2"/>
      <c r="M486" s="2"/>
      <c r="N486" s="2"/>
      <c r="O486" s="2"/>
      <c r="P486" s="8"/>
      <c r="Q486" s="8"/>
    </row>
    <row r="487" spans="1:17" ht="13.5" customHeight="1" x14ac:dyDescent="0.25">
      <c r="A487" s="2"/>
      <c r="B487" s="2"/>
      <c r="C487" s="2"/>
      <c r="D487" s="2"/>
      <c r="E487" s="2"/>
      <c r="J487" s="2"/>
      <c r="M487" s="2"/>
      <c r="N487" s="2"/>
      <c r="O487" s="2"/>
      <c r="P487" s="8"/>
      <c r="Q487" s="8"/>
    </row>
    <row r="488" spans="1:17" ht="13.5" customHeight="1" x14ac:dyDescent="0.25">
      <c r="A488" s="2"/>
      <c r="B488" s="2"/>
      <c r="C488" s="2"/>
      <c r="D488" s="2"/>
      <c r="E488" s="2"/>
      <c r="J488" s="2"/>
      <c r="M488" s="2"/>
      <c r="N488" s="2"/>
      <c r="O488" s="2"/>
      <c r="P488" s="8"/>
      <c r="Q488" s="8"/>
    </row>
    <row r="489" spans="1:17" ht="13.5" customHeight="1" x14ac:dyDescent="0.25">
      <c r="A489" s="2"/>
      <c r="B489" s="2"/>
      <c r="C489" s="2"/>
      <c r="D489" s="2"/>
      <c r="E489" s="2"/>
      <c r="J489" s="2"/>
      <c r="M489" s="2"/>
      <c r="N489" s="2"/>
      <c r="O489" s="2"/>
      <c r="P489" s="8"/>
      <c r="Q489" s="8"/>
    </row>
    <row r="490" spans="1:17" ht="13.5" customHeight="1" x14ac:dyDescent="0.25">
      <c r="A490" s="2"/>
      <c r="B490" s="2"/>
      <c r="C490" s="2"/>
      <c r="D490" s="2"/>
      <c r="E490" s="2"/>
      <c r="J490" s="2"/>
      <c r="M490" s="2"/>
      <c r="N490" s="2"/>
      <c r="O490" s="2"/>
      <c r="P490" s="8"/>
      <c r="Q490" s="8"/>
    </row>
    <row r="491" spans="1:17" ht="13.5" customHeight="1" x14ac:dyDescent="0.25">
      <c r="A491" s="2"/>
      <c r="B491" s="2"/>
      <c r="C491" s="2"/>
      <c r="D491" s="2"/>
      <c r="E491" s="2"/>
      <c r="J491" s="2"/>
      <c r="M491" s="2"/>
      <c r="N491" s="2"/>
      <c r="O491" s="2"/>
      <c r="P491" s="8"/>
      <c r="Q491" s="8"/>
    </row>
    <row r="492" spans="1:17" ht="13.5" customHeight="1" x14ac:dyDescent="0.25">
      <c r="A492" s="2"/>
      <c r="B492" s="2"/>
      <c r="C492" s="2"/>
      <c r="D492" s="2"/>
      <c r="E492" s="2"/>
      <c r="J492" s="2"/>
      <c r="M492" s="2"/>
      <c r="N492" s="2"/>
      <c r="O492" s="2"/>
      <c r="P492" s="8"/>
      <c r="Q492" s="8"/>
    </row>
    <row r="493" spans="1:17" ht="13.5" customHeight="1" x14ac:dyDescent="0.25">
      <c r="A493" s="2"/>
      <c r="B493" s="2"/>
      <c r="C493" s="2"/>
      <c r="D493" s="2"/>
      <c r="E493" s="2"/>
      <c r="J493" s="2"/>
      <c r="M493" s="2"/>
      <c r="N493" s="2"/>
      <c r="O493" s="2"/>
      <c r="P493" s="8"/>
      <c r="Q493" s="8"/>
    </row>
    <row r="494" spans="1:17" ht="13.5" customHeight="1" x14ac:dyDescent="0.25">
      <c r="A494" s="2"/>
      <c r="B494" s="2"/>
      <c r="C494" s="2"/>
      <c r="D494" s="2"/>
      <c r="E494" s="2"/>
      <c r="J494" s="2"/>
      <c r="M494" s="2"/>
      <c r="N494" s="2"/>
      <c r="O494" s="2"/>
      <c r="P494" s="8"/>
      <c r="Q494" s="8"/>
    </row>
    <row r="495" spans="1:17" ht="13.5" customHeight="1" x14ac:dyDescent="0.25">
      <c r="A495" s="2"/>
      <c r="B495" s="2"/>
      <c r="C495" s="2"/>
      <c r="D495" s="2"/>
      <c r="E495" s="2"/>
      <c r="J495" s="2"/>
      <c r="M495" s="2"/>
      <c r="N495" s="2"/>
      <c r="O495" s="2"/>
      <c r="P495" s="8"/>
      <c r="Q495" s="8"/>
    </row>
    <row r="496" spans="1:17" ht="13.5" customHeight="1" x14ac:dyDescent="0.25">
      <c r="A496" s="2"/>
      <c r="B496" s="2"/>
      <c r="C496" s="2"/>
      <c r="D496" s="2"/>
      <c r="E496" s="2"/>
      <c r="J496" s="2"/>
      <c r="M496" s="2"/>
      <c r="N496" s="2"/>
      <c r="O496" s="2"/>
      <c r="P496" s="8"/>
      <c r="Q496" s="8"/>
    </row>
    <row r="497" spans="1:17" ht="13.5" customHeight="1" x14ac:dyDescent="0.25">
      <c r="A497" s="2"/>
      <c r="B497" s="2"/>
      <c r="C497" s="2"/>
      <c r="D497" s="2"/>
      <c r="E497" s="2"/>
      <c r="J497" s="2"/>
      <c r="M497" s="2"/>
      <c r="N497" s="2"/>
      <c r="O497" s="2"/>
      <c r="P497" s="8"/>
      <c r="Q497" s="8"/>
    </row>
    <row r="498" spans="1:17" ht="13.5" customHeight="1" x14ac:dyDescent="0.25">
      <c r="A498" s="2"/>
      <c r="B498" s="2"/>
      <c r="C498" s="2"/>
      <c r="D498" s="2"/>
      <c r="E498" s="2"/>
      <c r="J498" s="2"/>
      <c r="M498" s="2"/>
      <c r="N498" s="2"/>
      <c r="O498" s="2"/>
      <c r="P498" s="8"/>
      <c r="Q498" s="8"/>
    </row>
    <row r="499" spans="1:17" ht="13.5" customHeight="1" x14ac:dyDescent="0.25">
      <c r="A499" s="2"/>
      <c r="B499" s="2"/>
      <c r="C499" s="2"/>
      <c r="D499" s="2"/>
      <c r="E499" s="2"/>
      <c r="J499" s="2"/>
      <c r="M499" s="2"/>
      <c r="N499" s="2"/>
      <c r="O499" s="2"/>
      <c r="P499" s="8"/>
      <c r="Q499" s="8"/>
    </row>
    <row r="500" spans="1:17" ht="13.5" customHeight="1" x14ac:dyDescent="0.25">
      <c r="A500" s="2"/>
      <c r="B500" s="2"/>
      <c r="C500" s="2"/>
      <c r="D500" s="2"/>
      <c r="E500" s="2"/>
      <c r="J500" s="2"/>
      <c r="M500" s="2"/>
      <c r="N500" s="2"/>
      <c r="O500" s="2"/>
      <c r="P500" s="8"/>
      <c r="Q500" s="8"/>
    </row>
    <row r="501" spans="1:17" ht="13.5" customHeight="1" x14ac:dyDescent="0.25">
      <c r="A501" s="2"/>
      <c r="B501" s="2"/>
      <c r="C501" s="2"/>
      <c r="D501" s="2"/>
      <c r="E501" s="2"/>
      <c r="J501" s="2"/>
      <c r="M501" s="2"/>
      <c r="N501" s="2"/>
      <c r="O501" s="2"/>
      <c r="P501" s="8"/>
      <c r="Q501" s="8"/>
    </row>
    <row r="502" spans="1:17" ht="13.5" customHeight="1" x14ac:dyDescent="0.25">
      <c r="A502" s="2"/>
      <c r="B502" s="2"/>
      <c r="C502" s="2"/>
      <c r="D502" s="2"/>
      <c r="E502" s="2"/>
      <c r="J502" s="2"/>
      <c r="M502" s="2"/>
      <c r="N502" s="2"/>
      <c r="O502" s="2"/>
      <c r="P502" s="8"/>
      <c r="Q502" s="8"/>
    </row>
    <row r="503" spans="1:17" ht="13.5" customHeight="1" x14ac:dyDescent="0.25">
      <c r="A503" s="2"/>
      <c r="B503" s="2"/>
      <c r="C503" s="2"/>
      <c r="D503" s="2"/>
      <c r="E503" s="2"/>
      <c r="J503" s="2"/>
      <c r="M503" s="2"/>
      <c r="N503" s="2"/>
      <c r="O503" s="2"/>
      <c r="P503" s="8"/>
      <c r="Q503" s="8"/>
    </row>
    <row r="504" spans="1:17" ht="13.5" customHeight="1" x14ac:dyDescent="0.25">
      <c r="A504" s="2"/>
      <c r="B504" s="2"/>
      <c r="C504" s="2"/>
      <c r="D504" s="2"/>
      <c r="E504" s="2"/>
      <c r="J504" s="2"/>
      <c r="M504" s="2"/>
      <c r="N504" s="2"/>
      <c r="O504" s="2"/>
      <c r="P504" s="8"/>
      <c r="Q504" s="8"/>
    </row>
    <row r="505" spans="1:17" ht="13.5" customHeight="1" x14ac:dyDescent="0.25">
      <c r="A505" s="2"/>
      <c r="B505" s="2"/>
      <c r="C505" s="2"/>
      <c r="D505" s="2"/>
      <c r="E505" s="2"/>
      <c r="J505" s="2"/>
      <c r="M505" s="2"/>
      <c r="N505" s="2"/>
      <c r="O505" s="2"/>
      <c r="P505" s="8"/>
      <c r="Q505" s="8"/>
    </row>
    <row r="506" spans="1:17" ht="13.5" customHeight="1" x14ac:dyDescent="0.25">
      <c r="A506" s="2"/>
      <c r="B506" s="2"/>
      <c r="C506" s="2"/>
      <c r="D506" s="2"/>
      <c r="E506" s="2"/>
      <c r="J506" s="2"/>
      <c r="M506" s="2"/>
      <c r="N506" s="2"/>
      <c r="O506" s="2"/>
      <c r="P506" s="8"/>
      <c r="Q506" s="8"/>
    </row>
    <row r="507" spans="1:17" ht="13.5" customHeight="1" x14ac:dyDescent="0.25">
      <c r="A507" s="2"/>
      <c r="B507" s="2"/>
      <c r="C507" s="2"/>
      <c r="D507" s="2"/>
      <c r="E507" s="2"/>
      <c r="J507" s="2"/>
      <c r="M507" s="2"/>
      <c r="N507" s="2"/>
      <c r="O507" s="2"/>
      <c r="P507" s="8"/>
      <c r="Q507" s="8"/>
    </row>
    <row r="508" spans="1:17" ht="13.5" customHeight="1" x14ac:dyDescent="0.25">
      <c r="A508" s="2"/>
      <c r="B508" s="2"/>
      <c r="C508" s="2"/>
      <c r="D508" s="2"/>
      <c r="E508" s="2"/>
      <c r="J508" s="2"/>
      <c r="M508" s="2"/>
      <c r="N508" s="2"/>
      <c r="O508" s="2"/>
      <c r="P508" s="8"/>
      <c r="Q508" s="8"/>
    </row>
    <row r="509" spans="1:17" ht="13.5" customHeight="1" x14ac:dyDescent="0.25">
      <c r="A509" s="2"/>
      <c r="B509" s="2"/>
      <c r="C509" s="2"/>
      <c r="D509" s="2"/>
      <c r="E509" s="2"/>
      <c r="J509" s="2"/>
      <c r="M509" s="2"/>
      <c r="N509" s="2"/>
      <c r="O509" s="2"/>
      <c r="P509" s="8"/>
      <c r="Q509" s="8"/>
    </row>
    <row r="510" spans="1:17" ht="13.5" customHeight="1" x14ac:dyDescent="0.25">
      <c r="A510" s="2"/>
      <c r="B510" s="2"/>
      <c r="C510" s="2"/>
      <c r="D510" s="2"/>
      <c r="E510" s="2"/>
      <c r="J510" s="2"/>
      <c r="M510" s="2"/>
      <c r="N510" s="2"/>
      <c r="O510" s="2"/>
      <c r="P510" s="8"/>
      <c r="Q510" s="8"/>
    </row>
    <row r="511" spans="1:17" ht="13.5" customHeight="1" x14ac:dyDescent="0.25">
      <c r="A511" s="2"/>
      <c r="B511" s="2"/>
      <c r="C511" s="2"/>
      <c r="D511" s="2"/>
      <c r="E511" s="2"/>
      <c r="J511" s="2"/>
      <c r="M511" s="2"/>
      <c r="N511" s="2"/>
      <c r="O511" s="2"/>
      <c r="P511" s="8"/>
      <c r="Q511" s="8"/>
    </row>
    <row r="512" spans="1:17" ht="13.5" customHeight="1" x14ac:dyDescent="0.25">
      <c r="A512" s="2"/>
      <c r="B512" s="2"/>
      <c r="C512" s="2"/>
      <c r="D512" s="2"/>
      <c r="E512" s="2"/>
      <c r="J512" s="2"/>
      <c r="M512" s="2"/>
      <c r="N512" s="2"/>
      <c r="O512" s="2"/>
      <c r="P512" s="8"/>
      <c r="Q512" s="8"/>
    </row>
    <row r="513" spans="1:17" ht="13.5" customHeight="1" x14ac:dyDescent="0.25">
      <c r="A513" s="2"/>
      <c r="B513" s="2"/>
      <c r="C513" s="2"/>
      <c r="D513" s="2"/>
      <c r="E513" s="2"/>
      <c r="J513" s="2"/>
      <c r="M513" s="2"/>
      <c r="N513" s="2"/>
      <c r="O513" s="2"/>
      <c r="P513" s="8"/>
      <c r="Q513" s="8"/>
    </row>
    <row r="514" spans="1:17" ht="13.5" customHeight="1" x14ac:dyDescent="0.25">
      <c r="A514" s="2"/>
      <c r="B514" s="2"/>
      <c r="C514" s="2"/>
      <c r="D514" s="2"/>
      <c r="E514" s="2"/>
      <c r="J514" s="2"/>
      <c r="M514" s="2"/>
      <c r="N514" s="2"/>
      <c r="O514" s="2"/>
      <c r="P514" s="8"/>
      <c r="Q514" s="8"/>
    </row>
    <row r="515" spans="1:17" ht="13.5" customHeight="1" x14ac:dyDescent="0.25">
      <c r="A515" s="2"/>
      <c r="B515" s="2"/>
      <c r="C515" s="2"/>
      <c r="D515" s="2"/>
      <c r="E515" s="2"/>
      <c r="J515" s="2"/>
      <c r="M515" s="2"/>
      <c r="N515" s="2"/>
      <c r="O515" s="2"/>
      <c r="P515" s="8"/>
      <c r="Q515" s="8"/>
    </row>
    <row r="516" spans="1:17" ht="13.5" customHeight="1" x14ac:dyDescent="0.25">
      <c r="A516" s="2"/>
      <c r="B516" s="2"/>
      <c r="C516" s="2"/>
      <c r="D516" s="2"/>
      <c r="E516" s="2"/>
      <c r="J516" s="2"/>
      <c r="M516" s="2"/>
      <c r="N516" s="2"/>
      <c r="O516" s="2"/>
      <c r="P516" s="8"/>
      <c r="Q516" s="8"/>
    </row>
    <row r="517" spans="1:17" ht="13.5" customHeight="1" x14ac:dyDescent="0.25">
      <c r="A517" s="2"/>
      <c r="B517" s="2"/>
      <c r="C517" s="2"/>
      <c r="D517" s="2"/>
      <c r="E517" s="2"/>
      <c r="J517" s="2"/>
      <c r="M517" s="2"/>
      <c r="N517" s="2"/>
      <c r="O517" s="2"/>
      <c r="P517" s="8"/>
      <c r="Q517" s="8"/>
    </row>
    <row r="518" spans="1:17" ht="13.5" customHeight="1" x14ac:dyDescent="0.25">
      <c r="A518" s="2"/>
      <c r="B518" s="2"/>
      <c r="C518" s="2"/>
      <c r="D518" s="2"/>
      <c r="E518" s="2"/>
      <c r="J518" s="2"/>
      <c r="M518" s="2"/>
      <c r="N518" s="2"/>
      <c r="O518" s="2"/>
      <c r="P518" s="8"/>
      <c r="Q518" s="8"/>
    </row>
    <row r="519" spans="1:17" ht="13.5" customHeight="1" x14ac:dyDescent="0.25">
      <c r="A519" s="2"/>
      <c r="B519" s="2"/>
      <c r="C519" s="2"/>
      <c r="D519" s="2"/>
      <c r="E519" s="2"/>
      <c r="J519" s="2"/>
      <c r="M519" s="2"/>
      <c r="N519" s="2"/>
      <c r="O519" s="2"/>
      <c r="P519" s="8"/>
      <c r="Q519" s="8"/>
    </row>
    <row r="520" spans="1:17" ht="13.5" customHeight="1" x14ac:dyDescent="0.25">
      <c r="A520" s="2"/>
      <c r="B520" s="2"/>
      <c r="C520" s="2"/>
      <c r="D520" s="2"/>
      <c r="E520" s="2"/>
      <c r="J520" s="2"/>
      <c r="M520" s="2"/>
      <c r="N520" s="2"/>
      <c r="O520" s="2"/>
      <c r="P520" s="8"/>
      <c r="Q520" s="8"/>
    </row>
    <row r="521" spans="1:17" ht="13.5" customHeight="1" x14ac:dyDescent="0.25">
      <c r="A521" s="2"/>
      <c r="B521" s="2"/>
      <c r="C521" s="2"/>
      <c r="D521" s="2"/>
      <c r="E521" s="2"/>
      <c r="J521" s="2"/>
      <c r="M521" s="2"/>
      <c r="N521" s="2"/>
      <c r="O521" s="2"/>
      <c r="P521" s="8"/>
      <c r="Q521" s="8"/>
    </row>
    <row r="522" spans="1:17" ht="13.5" customHeight="1" x14ac:dyDescent="0.25">
      <c r="A522" s="2"/>
      <c r="B522" s="2"/>
      <c r="C522" s="2"/>
      <c r="D522" s="2"/>
      <c r="E522" s="2"/>
      <c r="J522" s="2"/>
      <c r="M522" s="2"/>
      <c r="N522" s="2"/>
      <c r="O522" s="2"/>
      <c r="P522" s="8"/>
      <c r="Q522" s="8"/>
    </row>
    <row r="523" spans="1:17" ht="13.5" customHeight="1" x14ac:dyDescent="0.25">
      <c r="A523" s="2"/>
      <c r="B523" s="2"/>
      <c r="C523" s="2"/>
      <c r="D523" s="2"/>
      <c r="E523" s="2"/>
      <c r="J523" s="2"/>
      <c r="M523" s="2"/>
      <c r="N523" s="2"/>
      <c r="O523" s="2"/>
      <c r="P523" s="8"/>
      <c r="Q523" s="8"/>
    </row>
    <row r="524" spans="1:17" ht="13.5" customHeight="1" x14ac:dyDescent="0.25">
      <c r="A524" s="2"/>
      <c r="B524" s="2"/>
      <c r="C524" s="2"/>
      <c r="D524" s="2"/>
      <c r="E524" s="2"/>
      <c r="J524" s="2"/>
      <c r="M524" s="2"/>
      <c r="N524" s="2"/>
      <c r="O524" s="2"/>
      <c r="P524" s="8"/>
      <c r="Q524" s="8"/>
    </row>
    <row r="525" spans="1:17" ht="13.5" customHeight="1" x14ac:dyDescent="0.25">
      <c r="A525" s="2"/>
      <c r="B525" s="2"/>
      <c r="C525" s="2"/>
      <c r="D525" s="2"/>
      <c r="E525" s="2"/>
      <c r="J525" s="2"/>
      <c r="M525" s="2"/>
      <c r="N525" s="2"/>
      <c r="O525" s="2"/>
      <c r="P525" s="8"/>
      <c r="Q525" s="8"/>
    </row>
    <row r="526" spans="1:17" ht="13.5" customHeight="1" x14ac:dyDescent="0.25">
      <c r="A526" s="2"/>
      <c r="B526" s="2"/>
      <c r="C526" s="2"/>
      <c r="D526" s="2"/>
      <c r="E526" s="2"/>
      <c r="J526" s="2"/>
      <c r="M526" s="2"/>
      <c r="N526" s="2"/>
      <c r="O526" s="2"/>
      <c r="P526" s="8"/>
      <c r="Q526" s="8"/>
    </row>
    <row r="527" spans="1:17" ht="13.5" customHeight="1" x14ac:dyDescent="0.25">
      <c r="A527" s="2"/>
      <c r="B527" s="2"/>
      <c r="C527" s="2"/>
      <c r="D527" s="2"/>
      <c r="E527" s="2"/>
      <c r="J527" s="2"/>
      <c r="M527" s="2"/>
      <c r="N527" s="2"/>
      <c r="O527" s="2"/>
      <c r="P527" s="8"/>
      <c r="Q527" s="8"/>
    </row>
    <row r="528" spans="1:17" ht="13.5" customHeight="1" x14ac:dyDescent="0.25">
      <c r="A528" s="2"/>
      <c r="B528" s="2"/>
      <c r="C528" s="2"/>
      <c r="D528" s="2"/>
      <c r="E528" s="2"/>
      <c r="J528" s="2"/>
      <c r="M528" s="2"/>
      <c r="N528" s="2"/>
      <c r="O528" s="2"/>
      <c r="P528" s="8"/>
      <c r="Q528" s="8"/>
    </row>
    <row r="529" spans="1:17" ht="13.5" customHeight="1" x14ac:dyDescent="0.25">
      <c r="A529" s="2"/>
      <c r="B529" s="2"/>
      <c r="C529" s="2"/>
      <c r="D529" s="2"/>
      <c r="E529" s="2"/>
      <c r="J529" s="2"/>
      <c r="M529" s="2"/>
      <c r="N529" s="2"/>
      <c r="O529" s="2"/>
      <c r="P529" s="8"/>
      <c r="Q529" s="8"/>
    </row>
    <row r="530" spans="1:17" ht="13.5" customHeight="1" x14ac:dyDescent="0.25">
      <c r="A530" s="2"/>
      <c r="B530" s="2"/>
      <c r="C530" s="2"/>
      <c r="D530" s="2"/>
      <c r="E530" s="2"/>
      <c r="J530" s="2"/>
      <c r="M530" s="2"/>
      <c r="N530" s="2"/>
      <c r="O530" s="2"/>
      <c r="P530" s="8"/>
      <c r="Q530" s="8"/>
    </row>
    <row r="531" spans="1:17" ht="13.5" customHeight="1" x14ac:dyDescent="0.25">
      <c r="A531" s="2"/>
      <c r="B531" s="2"/>
      <c r="C531" s="2"/>
      <c r="D531" s="2"/>
      <c r="E531" s="2"/>
      <c r="J531" s="2"/>
      <c r="M531" s="2"/>
      <c r="N531" s="2"/>
      <c r="O531" s="2"/>
      <c r="P531" s="8"/>
      <c r="Q531" s="8"/>
    </row>
    <row r="532" spans="1:17" ht="13.5" customHeight="1" x14ac:dyDescent="0.25">
      <c r="A532" s="2"/>
      <c r="B532" s="2"/>
      <c r="C532" s="2"/>
      <c r="D532" s="2"/>
      <c r="E532" s="2"/>
      <c r="J532" s="2"/>
      <c r="M532" s="2"/>
      <c r="N532" s="2"/>
      <c r="O532" s="2"/>
      <c r="P532" s="8"/>
      <c r="Q532" s="8"/>
    </row>
    <row r="533" spans="1:17" ht="13.5" customHeight="1" x14ac:dyDescent="0.25">
      <c r="A533" s="2"/>
      <c r="B533" s="2"/>
      <c r="C533" s="2"/>
      <c r="D533" s="2"/>
      <c r="E533" s="2"/>
      <c r="J533" s="2"/>
      <c r="M533" s="2"/>
      <c r="N533" s="2"/>
      <c r="O533" s="2"/>
      <c r="P533" s="8"/>
      <c r="Q533" s="8"/>
    </row>
    <row r="534" spans="1:17" ht="13.5" customHeight="1" x14ac:dyDescent="0.25">
      <c r="A534" s="2"/>
      <c r="B534" s="2"/>
      <c r="C534" s="2"/>
      <c r="D534" s="2"/>
      <c r="E534" s="2"/>
      <c r="J534" s="2"/>
      <c r="M534" s="2"/>
      <c r="N534" s="2"/>
      <c r="O534" s="2"/>
      <c r="P534" s="8"/>
      <c r="Q534" s="8"/>
    </row>
    <row r="535" spans="1:17" ht="13.5" customHeight="1" x14ac:dyDescent="0.25">
      <c r="A535" s="2"/>
      <c r="B535" s="2"/>
      <c r="C535" s="2"/>
      <c r="D535" s="2"/>
      <c r="E535" s="2"/>
      <c r="J535" s="2"/>
      <c r="M535" s="2"/>
      <c r="N535" s="2"/>
      <c r="O535" s="2"/>
      <c r="P535" s="8"/>
      <c r="Q535" s="8"/>
    </row>
    <row r="536" spans="1:17" ht="13.5" customHeight="1" x14ac:dyDescent="0.25">
      <c r="A536" s="2"/>
      <c r="B536" s="2"/>
      <c r="C536" s="2"/>
      <c r="D536" s="2"/>
      <c r="E536" s="2"/>
      <c r="J536" s="2"/>
      <c r="M536" s="2"/>
      <c r="N536" s="2"/>
      <c r="O536" s="2"/>
      <c r="P536" s="8"/>
      <c r="Q536" s="8"/>
    </row>
    <row r="537" spans="1:17" ht="13.5" customHeight="1" x14ac:dyDescent="0.25">
      <c r="A537" s="2"/>
      <c r="B537" s="2"/>
      <c r="C537" s="2"/>
      <c r="D537" s="2"/>
      <c r="E537" s="2"/>
      <c r="J537" s="2"/>
      <c r="M537" s="2"/>
      <c r="N537" s="2"/>
      <c r="O537" s="2"/>
      <c r="P537" s="8"/>
      <c r="Q537" s="8"/>
    </row>
    <row r="538" spans="1:17" ht="13.5" customHeight="1" x14ac:dyDescent="0.25">
      <c r="A538" s="2"/>
      <c r="B538" s="2"/>
      <c r="C538" s="2"/>
      <c r="D538" s="2"/>
      <c r="E538" s="2"/>
      <c r="J538" s="2"/>
      <c r="M538" s="2"/>
      <c r="N538" s="2"/>
      <c r="O538" s="2"/>
      <c r="P538" s="8"/>
      <c r="Q538" s="8"/>
    </row>
    <row r="539" spans="1:17" ht="13.5" customHeight="1" x14ac:dyDescent="0.25">
      <c r="A539" s="2"/>
      <c r="B539" s="2"/>
      <c r="C539" s="2"/>
      <c r="D539" s="2"/>
      <c r="E539" s="2"/>
      <c r="J539" s="2"/>
      <c r="M539" s="2"/>
      <c r="N539" s="2"/>
      <c r="O539" s="2"/>
      <c r="P539" s="8"/>
      <c r="Q539" s="8"/>
    </row>
    <row r="540" spans="1:17" ht="13.5" customHeight="1" x14ac:dyDescent="0.25">
      <c r="A540" s="2"/>
      <c r="B540" s="2"/>
      <c r="C540" s="2"/>
      <c r="D540" s="2"/>
      <c r="E540" s="2"/>
      <c r="J540" s="2"/>
      <c r="M540" s="2"/>
      <c r="N540" s="2"/>
      <c r="O540" s="2"/>
      <c r="P540" s="8"/>
      <c r="Q540" s="8"/>
    </row>
    <row r="541" spans="1:17" ht="13.5" customHeight="1" x14ac:dyDescent="0.25">
      <c r="A541" s="2"/>
      <c r="B541" s="2"/>
      <c r="C541" s="2"/>
      <c r="D541" s="2"/>
      <c r="E541" s="2"/>
      <c r="J541" s="2"/>
      <c r="M541" s="2"/>
      <c r="N541" s="2"/>
      <c r="O541" s="2"/>
      <c r="P541" s="8"/>
      <c r="Q541" s="8"/>
    </row>
    <row r="542" spans="1:17" ht="13.5" customHeight="1" x14ac:dyDescent="0.25">
      <c r="A542" s="2"/>
      <c r="B542" s="2"/>
      <c r="C542" s="2"/>
      <c r="D542" s="2"/>
      <c r="E542" s="2"/>
      <c r="J542" s="2"/>
      <c r="M542" s="2"/>
      <c r="N542" s="2"/>
      <c r="O542" s="2"/>
      <c r="P542" s="8"/>
      <c r="Q542" s="8"/>
    </row>
    <row r="543" spans="1:17" ht="13.5" customHeight="1" x14ac:dyDescent="0.25">
      <c r="A543" s="2"/>
      <c r="B543" s="2"/>
      <c r="C543" s="2"/>
      <c r="D543" s="2"/>
      <c r="E543" s="2"/>
      <c r="J543" s="2"/>
      <c r="M543" s="2"/>
      <c r="N543" s="2"/>
      <c r="O543" s="2"/>
      <c r="P543" s="8"/>
      <c r="Q543" s="8"/>
    </row>
    <row r="544" spans="1:17" ht="13.5" customHeight="1" x14ac:dyDescent="0.25">
      <c r="A544" s="2"/>
      <c r="B544" s="2"/>
      <c r="C544" s="2"/>
      <c r="D544" s="2"/>
      <c r="E544" s="2"/>
      <c r="J544" s="2"/>
      <c r="M544" s="2"/>
      <c r="N544" s="2"/>
      <c r="O544" s="2"/>
      <c r="P544" s="8"/>
      <c r="Q544" s="8"/>
    </row>
    <row r="545" spans="1:17" ht="13.5" customHeight="1" x14ac:dyDescent="0.25">
      <c r="A545" s="2"/>
      <c r="B545" s="2"/>
      <c r="C545" s="2"/>
      <c r="D545" s="2"/>
      <c r="E545" s="2"/>
      <c r="J545" s="2"/>
      <c r="M545" s="2"/>
      <c r="N545" s="2"/>
      <c r="O545" s="2"/>
      <c r="P545" s="8"/>
      <c r="Q545" s="8"/>
    </row>
    <row r="546" spans="1:17" ht="13.5" customHeight="1" x14ac:dyDescent="0.25">
      <c r="A546" s="2"/>
      <c r="B546" s="2"/>
      <c r="C546" s="2"/>
      <c r="D546" s="2"/>
      <c r="E546" s="2"/>
      <c r="J546" s="2"/>
      <c r="M546" s="2"/>
      <c r="N546" s="2"/>
      <c r="O546" s="2"/>
      <c r="P546" s="8"/>
      <c r="Q546" s="8"/>
    </row>
    <row r="547" spans="1:17" ht="13.5" customHeight="1" x14ac:dyDescent="0.25">
      <c r="A547" s="2"/>
      <c r="B547" s="2"/>
      <c r="C547" s="2"/>
      <c r="D547" s="2"/>
      <c r="E547" s="2"/>
      <c r="J547" s="2"/>
      <c r="M547" s="2"/>
      <c r="N547" s="2"/>
      <c r="O547" s="2"/>
      <c r="P547" s="8"/>
      <c r="Q547" s="8"/>
    </row>
    <row r="548" spans="1:17" ht="13.5" customHeight="1" x14ac:dyDescent="0.25">
      <c r="A548" s="2"/>
      <c r="B548" s="2"/>
      <c r="C548" s="2"/>
      <c r="D548" s="2"/>
      <c r="E548" s="2"/>
      <c r="J548" s="2"/>
      <c r="M548" s="2"/>
      <c r="N548" s="2"/>
      <c r="O548" s="2"/>
      <c r="P548" s="8"/>
      <c r="Q548" s="8"/>
    </row>
    <row r="549" spans="1:17" ht="13.5" customHeight="1" x14ac:dyDescent="0.25">
      <c r="A549" s="2"/>
      <c r="B549" s="2"/>
      <c r="C549" s="2"/>
      <c r="D549" s="2"/>
      <c r="E549" s="2"/>
      <c r="J549" s="2"/>
      <c r="M549" s="2"/>
      <c r="N549" s="2"/>
      <c r="O549" s="2"/>
      <c r="P549" s="8"/>
      <c r="Q549" s="8"/>
    </row>
    <row r="550" spans="1:17" ht="13.5" customHeight="1" x14ac:dyDescent="0.25">
      <c r="A550" s="2"/>
      <c r="B550" s="2"/>
      <c r="C550" s="2"/>
      <c r="D550" s="2"/>
      <c r="E550" s="2"/>
      <c r="J550" s="2"/>
      <c r="M550" s="2"/>
      <c r="N550" s="2"/>
      <c r="O550" s="2"/>
      <c r="P550" s="8"/>
      <c r="Q550" s="8"/>
    </row>
    <row r="551" spans="1:17" ht="13.5" customHeight="1" x14ac:dyDescent="0.25">
      <c r="A551" s="2"/>
      <c r="B551" s="2"/>
      <c r="C551" s="2"/>
      <c r="D551" s="2"/>
      <c r="E551" s="2"/>
      <c r="J551" s="2"/>
      <c r="M551" s="2"/>
      <c r="N551" s="2"/>
      <c r="O551" s="2"/>
      <c r="P551" s="8"/>
      <c r="Q551" s="8"/>
    </row>
    <row r="552" spans="1:17" ht="13.5" customHeight="1" x14ac:dyDescent="0.25">
      <c r="A552" s="2"/>
      <c r="B552" s="2"/>
      <c r="C552" s="2"/>
      <c r="D552" s="2"/>
      <c r="E552" s="2"/>
      <c r="J552" s="2"/>
      <c r="M552" s="2"/>
      <c r="N552" s="2"/>
      <c r="O552" s="2"/>
      <c r="P552" s="8"/>
      <c r="Q552" s="8"/>
    </row>
    <row r="553" spans="1:17" ht="13.5" customHeight="1" x14ac:dyDescent="0.25">
      <c r="A553" s="2"/>
      <c r="B553" s="2"/>
      <c r="C553" s="2"/>
      <c r="D553" s="2"/>
      <c r="E553" s="2"/>
      <c r="J553" s="2"/>
      <c r="M553" s="2"/>
      <c r="N553" s="2"/>
      <c r="O553" s="2"/>
      <c r="P553" s="8"/>
      <c r="Q553" s="8"/>
    </row>
    <row r="554" spans="1:17" ht="13.5" customHeight="1" x14ac:dyDescent="0.25">
      <c r="A554" s="2"/>
      <c r="B554" s="2"/>
      <c r="C554" s="2"/>
      <c r="D554" s="2"/>
      <c r="E554" s="2"/>
      <c r="J554" s="2"/>
      <c r="M554" s="2"/>
      <c r="N554" s="2"/>
      <c r="O554" s="2"/>
      <c r="P554" s="8"/>
      <c r="Q554" s="8"/>
    </row>
    <row r="555" spans="1:17" ht="13.5" customHeight="1" x14ac:dyDescent="0.25">
      <c r="A555" s="2"/>
      <c r="B555" s="2"/>
      <c r="C555" s="2"/>
      <c r="D555" s="2"/>
      <c r="E555" s="2"/>
      <c r="J555" s="2"/>
      <c r="M555" s="2"/>
      <c r="N555" s="2"/>
      <c r="O555" s="2"/>
      <c r="P555" s="8"/>
      <c r="Q555" s="8"/>
    </row>
    <row r="556" spans="1:17" ht="13.5" customHeight="1" x14ac:dyDescent="0.25">
      <c r="A556" s="2"/>
      <c r="B556" s="2"/>
      <c r="C556" s="2"/>
      <c r="D556" s="2"/>
      <c r="E556" s="2"/>
      <c r="J556" s="2"/>
      <c r="M556" s="2"/>
      <c r="N556" s="2"/>
      <c r="O556" s="2"/>
      <c r="P556" s="8"/>
      <c r="Q556" s="8"/>
    </row>
    <row r="557" spans="1:17" ht="13.5" customHeight="1" x14ac:dyDescent="0.25">
      <c r="A557" s="2"/>
      <c r="B557" s="2"/>
      <c r="C557" s="2"/>
      <c r="D557" s="2"/>
      <c r="E557" s="2"/>
      <c r="J557" s="2"/>
      <c r="M557" s="2"/>
      <c r="N557" s="2"/>
      <c r="O557" s="2"/>
      <c r="P557" s="8"/>
      <c r="Q557" s="8"/>
    </row>
    <row r="558" spans="1:17" ht="13.5" customHeight="1" x14ac:dyDescent="0.25">
      <c r="A558" s="2"/>
      <c r="B558" s="2"/>
      <c r="C558" s="2"/>
      <c r="D558" s="2"/>
      <c r="E558" s="2"/>
      <c r="J558" s="2"/>
      <c r="M558" s="2"/>
      <c r="N558" s="2"/>
      <c r="O558" s="2"/>
      <c r="P558" s="8"/>
      <c r="Q558" s="8"/>
    </row>
    <row r="559" spans="1:17" ht="13.5" customHeight="1" x14ac:dyDescent="0.25">
      <c r="A559" s="2"/>
      <c r="B559" s="2"/>
      <c r="C559" s="2"/>
      <c r="D559" s="2"/>
      <c r="E559" s="2"/>
      <c r="J559" s="2"/>
      <c r="M559" s="2"/>
      <c r="N559" s="2"/>
      <c r="O559" s="2"/>
      <c r="P559" s="8"/>
      <c r="Q559" s="8"/>
    </row>
    <row r="560" spans="1:17" ht="13.5" customHeight="1" x14ac:dyDescent="0.25">
      <c r="A560" s="2"/>
      <c r="B560" s="2"/>
      <c r="C560" s="2"/>
      <c r="D560" s="2"/>
      <c r="E560" s="2"/>
      <c r="J560" s="2"/>
      <c r="M560" s="2"/>
      <c r="N560" s="2"/>
      <c r="O560" s="2"/>
      <c r="P560" s="8"/>
      <c r="Q560" s="8"/>
    </row>
    <row r="561" spans="1:17" ht="13.5" customHeight="1" x14ac:dyDescent="0.25">
      <c r="A561" s="2"/>
      <c r="B561" s="2"/>
      <c r="C561" s="2"/>
      <c r="D561" s="2"/>
      <c r="E561" s="2"/>
      <c r="J561" s="2"/>
      <c r="M561" s="2"/>
      <c r="N561" s="2"/>
      <c r="O561" s="2"/>
      <c r="P561" s="8"/>
      <c r="Q561" s="8"/>
    </row>
    <row r="562" spans="1:17" ht="13.5" customHeight="1" x14ac:dyDescent="0.25">
      <c r="A562" s="2"/>
      <c r="B562" s="2"/>
      <c r="C562" s="2"/>
      <c r="D562" s="2"/>
      <c r="E562" s="2"/>
      <c r="J562" s="2"/>
      <c r="M562" s="2"/>
      <c r="N562" s="2"/>
      <c r="O562" s="2"/>
      <c r="P562" s="8"/>
      <c r="Q562" s="8"/>
    </row>
    <row r="563" spans="1:17" ht="13.5" customHeight="1" x14ac:dyDescent="0.25">
      <c r="A563" s="2"/>
      <c r="B563" s="2"/>
      <c r="C563" s="2"/>
      <c r="D563" s="2"/>
      <c r="E563" s="2"/>
      <c r="J563" s="2"/>
      <c r="M563" s="2"/>
      <c r="N563" s="2"/>
      <c r="O563" s="2"/>
      <c r="P563" s="8"/>
      <c r="Q563" s="8"/>
    </row>
    <row r="564" spans="1:17" ht="13.5" customHeight="1" x14ac:dyDescent="0.25">
      <c r="A564" s="2"/>
      <c r="B564" s="2"/>
      <c r="C564" s="2"/>
      <c r="D564" s="2"/>
      <c r="E564" s="2"/>
      <c r="J564" s="2"/>
      <c r="M564" s="2"/>
      <c r="N564" s="2"/>
      <c r="O564" s="2"/>
      <c r="P564" s="8"/>
      <c r="Q564" s="8"/>
    </row>
    <row r="565" spans="1:17" ht="13.5" customHeight="1" x14ac:dyDescent="0.25">
      <c r="A565" s="2"/>
      <c r="B565" s="2"/>
      <c r="C565" s="2"/>
      <c r="D565" s="2"/>
      <c r="E565" s="2"/>
      <c r="J565" s="2"/>
      <c r="M565" s="2"/>
      <c r="N565" s="2"/>
      <c r="O565" s="2"/>
      <c r="P565" s="8"/>
      <c r="Q565" s="8"/>
    </row>
    <row r="566" spans="1:17" ht="13.5" customHeight="1" x14ac:dyDescent="0.25">
      <c r="A566" s="2"/>
      <c r="B566" s="2"/>
      <c r="C566" s="2"/>
      <c r="D566" s="2"/>
      <c r="E566" s="2"/>
      <c r="J566" s="2"/>
      <c r="M566" s="2"/>
      <c r="N566" s="2"/>
      <c r="O566" s="2"/>
      <c r="P566" s="8"/>
      <c r="Q566" s="8"/>
    </row>
    <row r="567" spans="1:17" ht="13.5" customHeight="1" x14ac:dyDescent="0.25">
      <c r="A567" s="2"/>
      <c r="B567" s="2"/>
      <c r="C567" s="2"/>
      <c r="D567" s="2"/>
      <c r="E567" s="2"/>
      <c r="J567" s="2"/>
      <c r="M567" s="2"/>
      <c r="N567" s="2"/>
      <c r="O567" s="2"/>
      <c r="P567" s="8"/>
      <c r="Q567" s="8"/>
    </row>
    <row r="568" spans="1:17" ht="13.5" customHeight="1" x14ac:dyDescent="0.25">
      <c r="A568" s="2"/>
      <c r="B568" s="2"/>
      <c r="C568" s="2"/>
      <c r="D568" s="2"/>
      <c r="E568" s="2"/>
      <c r="J568" s="2"/>
      <c r="M568" s="2"/>
      <c r="N568" s="2"/>
      <c r="O568" s="2"/>
      <c r="P568" s="8"/>
      <c r="Q568" s="8"/>
    </row>
    <row r="569" spans="1:17" ht="13.5" customHeight="1" x14ac:dyDescent="0.25">
      <c r="A569" s="2"/>
      <c r="B569" s="2"/>
      <c r="C569" s="2"/>
      <c r="D569" s="2"/>
      <c r="E569" s="2"/>
      <c r="J569" s="2"/>
      <c r="M569" s="2"/>
      <c r="N569" s="2"/>
      <c r="O569" s="2"/>
      <c r="P569" s="8"/>
      <c r="Q569" s="8"/>
    </row>
    <row r="570" spans="1:17" ht="13.5" customHeight="1" x14ac:dyDescent="0.25">
      <c r="A570" s="2"/>
      <c r="B570" s="2"/>
      <c r="C570" s="2"/>
      <c r="D570" s="2"/>
      <c r="E570" s="2"/>
      <c r="J570" s="2"/>
      <c r="M570" s="2"/>
      <c r="N570" s="2"/>
      <c r="O570" s="2"/>
      <c r="P570" s="8"/>
      <c r="Q570" s="8"/>
    </row>
    <row r="571" spans="1:17" ht="13.5" customHeight="1" x14ac:dyDescent="0.25">
      <c r="A571" s="2"/>
      <c r="B571" s="2"/>
      <c r="C571" s="2"/>
      <c r="D571" s="2"/>
      <c r="E571" s="2"/>
      <c r="J571" s="2"/>
      <c r="M571" s="2"/>
      <c r="N571" s="2"/>
      <c r="O571" s="2"/>
      <c r="P571" s="8"/>
      <c r="Q571" s="8"/>
    </row>
    <row r="572" spans="1:17" ht="13.5" customHeight="1" x14ac:dyDescent="0.25">
      <c r="A572" s="2"/>
      <c r="B572" s="2"/>
      <c r="C572" s="2"/>
      <c r="D572" s="2"/>
      <c r="E572" s="2"/>
      <c r="J572" s="2"/>
      <c r="M572" s="2"/>
      <c r="N572" s="2"/>
      <c r="O572" s="2"/>
      <c r="P572" s="8"/>
      <c r="Q572" s="8"/>
    </row>
    <row r="573" spans="1:17" ht="13.5" customHeight="1" x14ac:dyDescent="0.25">
      <c r="A573" s="2"/>
      <c r="B573" s="2"/>
      <c r="C573" s="2"/>
      <c r="D573" s="2"/>
      <c r="E573" s="2"/>
      <c r="J573" s="2"/>
      <c r="M573" s="2"/>
      <c r="N573" s="2"/>
      <c r="O573" s="2"/>
      <c r="P573" s="8"/>
      <c r="Q573" s="8"/>
    </row>
    <row r="574" spans="1:17" ht="13.5" customHeight="1" x14ac:dyDescent="0.25">
      <c r="A574" s="2"/>
      <c r="B574" s="2"/>
      <c r="C574" s="2"/>
      <c r="D574" s="2"/>
      <c r="E574" s="2"/>
      <c r="J574" s="2"/>
      <c r="M574" s="2"/>
      <c r="N574" s="2"/>
      <c r="O574" s="2"/>
      <c r="P574" s="8"/>
      <c r="Q574" s="8"/>
    </row>
    <row r="575" spans="1:17" ht="13.5" customHeight="1" x14ac:dyDescent="0.25">
      <c r="A575" s="2"/>
      <c r="B575" s="2"/>
      <c r="C575" s="2"/>
      <c r="D575" s="2"/>
      <c r="E575" s="2"/>
      <c r="J575" s="2"/>
      <c r="M575" s="2"/>
      <c r="N575" s="2"/>
      <c r="O575" s="2"/>
      <c r="P575" s="8"/>
      <c r="Q575" s="8"/>
    </row>
    <row r="576" spans="1:17" ht="13.5" customHeight="1" x14ac:dyDescent="0.25">
      <c r="A576" s="2"/>
      <c r="B576" s="2"/>
      <c r="C576" s="2"/>
      <c r="D576" s="2"/>
      <c r="E576" s="2"/>
      <c r="J576" s="2"/>
      <c r="M576" s="2"/>
      <c r="N576" s="2"/>
      <c r="O576" s="2"/>
      <c r="P576" s="8"/>
      <c r="Q576" s="8"/>
    </row>
    <row r="577" spans="1:17" ht="13.5" customHeight="1" x14ac:dyDescent="0.25">
      <c r="A577" s="2"/>
      <c r="B577" s="2"/>
      <c r="C577" s="2"/>
      <c r="D577" s="2"/>
      <c r="E577" s="2"/>
      <c r="J577" s="2"/>
      <c r="M577" s="2"/>
      <c r="N577" s="2"/>
      <c r="O577" s="2"/>
      <c r="P577" s="8"/>
      <c r="Q577" s="8"/>
    </row>
    <row r="578" spans="1:17" ht="13.5" customHeight="1" x14ac:dyDescent="0.25">
      <c r="A578" s="2"/>
      <c r="B578" s="2"/>
      <c r="C578" s="2"/>
      <c r="D578" s="2"/>
      <c r="E578" s="2"/>
      <c r="J578" s="2"/>
      <c r="M578" s="2"/>
      <c r="N578" s="2"/>
      <c r="O578" s="2"/>
      <c r="P578" s="8"/>
      <c r="Q578" s="8"/>
    </row>
    <row r="579" spans="1:17" ht="13.5" customHeight="1" x14ac:dyDescent="0.25">
      <c r="A579" s="2"/>
      <c r="B579" s="2"/>
      <c r="C579" s="2"/>
      <c r="D579" s="2"/>
      <c r="E579" s="2"/>
      <c r="J579" s="2"/>
      <c r="M579" s="2"/>
      <c r="N579" s="2"/>
      <c r="O579" s="2"/>
      <c r="P579" s="8"/>
      <c r="Q579" s="8"/>
    </row>
    <row r="580" spans="1:17" ht="13.5" customHeight="1" x14ac:dyDescent="0.25">
      <c r="A580" s="2"/>
      <c r="B580" s="2"/>
      <c r="C580" s="2"/>
      <c r="D580" s="2"/>
      <c r="E580" s="2"/>
      <c r="J580" s="2"/>
      <c r="M580" s="2"/>
      <c r="N580" s="2"/>
      <c r="O580" s="2"/>
      <c r="P580" s="8"/>
      <c r="Q580" s="8"/>
    </row>
    <row r="581" spans="1:17" ht="13.5" customHeight="1" x14ac:dyDescent="0.25">
      <c r="A581" s="2"/>
      <c r="B581" s="2"/>
      <c r="C581" s="2"/>
      <c r="D581" s="2"/>
      <c r="E581" s="2"/>
      <c r="J581" s="2"/>
      <c r="M581" s="2"/>
      <c r="N581" s="2"/>
      <c r="O581" s="2"/>
      <c r="P581" s="8"/>
      <c r="Q581" s="8"/>
    </row>
    <row r="582" spans="1:17" ht="13.5" customHeight="1" x14ac:dyDescent="0.25">
      <c r="A582" s="2"/>
      <c r="B582" s="2"/>
      <c r="C582" s="2"/>
      <c r="D582" s="2"/>
      <c r="E582" s="2"/>
      <c r="J582" s="2"/>
      <c r="M582" s="2"/>
      <c r="N582" s="2"/>
      <c r="O582" s="2"/>
      <c r="P582" s="8"/>
      <c r="Q582" s="8"/>
    </row>
    <row r="583" spans="1:17" ht="13.5" customHeight="1" x14ac:dyDescent="0.25">
      <c r="A583" s="2"/>
      <c r="B583" s="2"/>
      <c r="C583" s="2"/>
      <c r="D583" s="2"/>
      <c r="E583" s="2"/>
      <c r="J583" s="2"/>
      <c r="M583" s="2"/>
      <c r="N583" s="2"/>
      <c r="O583" s="2"/>
      <c r="P583" s="8"/>
      <c r="Q583" s="8"/>
    </row>
    <row r="584" spans="1:17" ht="13.5" customHeight="1" x14ac:dyDescent="0.25">
      <c r="A584" s="2"/>
      <c r="B584" s="2"/>
      <c r="C584" s="2"/>
      <c r="D584" s="2"/>
      <c r="E584" s="2"/>
      <c r="J584" s="2"/>
      <c r="M584" s="2"/>
      <c r="N584" s="2"/>
      <c r="O584" s="2"/>
      <c r="P584" s="8"/>
      <c r="Q584" s="8"/>
    </row>
    <row r="585" spans="1:17" ht="13.5" customHeight="1" x14ac:dyDescent="0.25">
      <c r="A585" s="2"/>
      <c r="B585" s="2"/>
      <c r="C585" s="2"/>
      <c r="D585" s="2"/>
      <c r="E585" s="2"/>
      <c r="J585" s="2"/>
      <c r="M585" s="2"/>
      <c r="N585" s="2"/>
      <c r="O585" s="2"/>
      <c r="P585" s="8"/>
      <c r="Q585" s="8"/>
    </row>
    <row r="586" spans="1:17" ht="13.5" customHeight="1" x14ac:dyDescent="0.25">
      <c r="A586" s="2"/>
      <c r="B586" s="2"/>
      <c r="C586" s="2"/>
      <c r="D586" s="2"/>
      <c r="E586" s="2"/>
      <c r="J586" s="2"/>
      <c r="M586" s="2"/>
      <c r="N586" s="2"/>
      <c r="O586" s="2"/>
      <c r="P586" s="8"/>
      <c r="Q586" s="8"/>
    </row>
    <row r="587" spans="1:17" ht="13.5" customHeight="1" x14ac:dyDescent="0.25">
      <c r="A587" s="2"/>
      <c r="B587" s="2"/>
      <c r="C587" s="2"/>
      <c r="D587" s="2"/>
      <c r="E587" s="2"/>
      <c r="J587" s="2"/>
      <c r="M587" s="2"/>
      <c r="N587" s="2"/>
      <c r="O587" s="2"/>
      <c r="P587" s="8"/>
      <c r="Q587" s="8"/>
    </row>
    <row r="588" spans="1:17" ht="13.5" customHeight="1" x14ac:dyDescent="0.25">
      <c r="A588" s="2"/>
      <c r="B588" s="2"/>
      <c r="C588" s="2"/>
      <c r="D588" s="2"/>
      <c r="E588" s="2"/>
      <c r="J588" s="2"/>
      <c r="M588" s="2"/>
      <c r="N588" s="2"/>
      <c r="O588" s="2"/>
      <c r="P588" s="8"/>
      <c r="Q588" s="8"/>
    </row>
    <row r="589" spans="1:17" ht="13.5" customHeight="1" x14ac:dyDescent="0.25">
      <c r="A589" s="2"/>
      <c r="B589" s="2"/>
      <c r="C589" s="2"/>
      <c r="D589" s="2"/>
      <c r="E589" s="2"/>
      <c r="J589" s="2"/>
      <c r="M589" s="2"/>
      <c r="N589" s="2"/>
      <c r="O589" s="2"/>
      <c r="P589" s="8"/>
      <c r="Q589" s="8"/>
    </row>
    <row r="590" spans="1:17" ht="13.5" customHeight="1" x14ac:dyDescent="0.25">
      <c r="A590" s="2"/>
      <c r="B590" s="2"/>
      <c r="C590" s="2"/>
      <c r="D590" s="2"/>
      <c r="E590" s="2"/>
      <c r="J590" s="2"/>
      <c r="M590" s="2"/>
      <c r="N590" s="2"/>
      <c r="O590" s="2"/>
      <c r="P590" s="8"/>
      <c r="Q590" s="8"/>
    </row>
    <row r="591" spans="1:17" ht="13.5" customHeight="1" x14ac:dyDescent="0.25">
      <c r="A591" s="2"/>
      <c r="B591" s="2"/>
      <c r="C591" s="2"/>
      <c r="D591" s="2"/>
      <c r="E591" s="2"/>
      <c r="J591" s="2"/>
      <c r="M591" s="2"/>
      <c r="N591" s="2"/>
      <c r="O591" s="2"/>
      <c r="P591" s="8"/>
      <c r="Q591" s="8"/>
    </row>
    <row r="592" spans="1:17" ht="13.5" customHeight="1" x14ac:dyDescent="0.25">
      <c r="A592" s="2"/>
      <c r="B592" s="2"/>
      <c r="C592" s="2"/>
      <c r="D592" s="2"/>
      <c r="E592" s="2"/>
      <c r="J592" s="2"/>
      <c r="M592" s="2"/>
      <c r="N592" s="2"/>
      <c r="O592" s="2"/>
      <c r="P592" s="8"/>
      <c r="Q592" s="8"/>
    </row>
    <row r="593" spans="1:17" ht="13.5" customHeight="1" x14ac:dyDescent="0.25">
      <c r="A593" s="2"/>
      <c r="B593" s="2"/>
      <c r="C593" s="2"/>
      <c r="D593" s="2"/>
      <c r="E593" s="2"/>
      <c r="J593" s="2"/>
      <c r="M593" s="2"/>
      <c r="N593" s="2"/>
      <c r="O593" s="2"/>
      <c r="P593" s="8"/>
      <c r="Q593" s="8"/>
    </row>
    <row r="594" spans="1:17" ht="13.5" customHeight="1" x14ac:dyDescent="0.25">
      <c r="A594" s="2"/>
      <c r="B594" s="2"/>
      <c r="C594" s="2"/>
      <c r="D594" s="2"/>
      <c r="E594" s="2"/>
      <c r="J594" s="2"/>
      <c r="M594" s="2"/>
      <c r="N594" s="2"/>
      <c r="O594" s="2"/>
      <c r="P594" s="8"/>
      <c r="Q594" s="8"/>
    </row>
    <row r="595" spans="1:17" ht="13.5" customHeight="1" x14ac:dyDescent="0.25">
      <c r="A595" s="2"/>
      <c r="B595" s="2"/>
      <c r="C595" s="2"/>
      <c r="D595" s="2"/>
      <c r="E595" s="2"/>
      <c r="J595" s="2"/>
      <c r="M595" s="2"/>
      <c r="N595" s="2"/>
      <c r="O595" s="2"/>
      <c r="P595" s="8"/>
      <c r="Q595" s="8"/>
    </row>
    <row r="596" spans="1:17" ht="13.5" customHeight="1" x14ac:dyDescent="0.25">
      <c r="A596" s="2"/>
      <c r="B596" s="2"/>
      <c r="C596" s="2"/>
      <c r="D596" s="2"/>
      <c r="E596" s="2"/>
      <c r="J596" s="2"/>
      <c r="M596" s="2"/>
      <c r="N596" s="2"/>
      <c r="O596" s="2"/>
      <c r="P596" s="8"/>
      <c r="Q596" s="8"/>
    </row>
    <row r="597" spans="1:17" ht="13.5" customHeight="1" x14ac:dyDescent="0.25">
      <c r="A597" s="2"/>
      <c r="B597" s="2"/>
      <c r="C597" s="2"/>
      <c r="D597" s="2"/>
      <c r="E597" s="2"/>
      <c r="J597" s="2"/>
      <c r="M597" s="2"/>
      <c r="N597" s="2"/>
      <c r="O597" s="2"/>
      <c r="P597" s="8"/>
      <c r="Q597" s="8"/>
    </row>
    <row r="598" spans="1:17" ht="13.5" customHeight="1" x14ac:dyDescent="0.25">
      <c r="A598" s="2"/>
      <c r="B598" s="2"/>
      <c r="C598" s="2"/>
      <c r="D598" s="2"/>
      <c r="E598" s="2"/>
      <c r="J598" s="2"/>
      <c r="M598" s="2"/>
      <c r="N598" s="2"/>
      <c r="O598" s="2"/>
      <c r="P598" s="8"/>
      <c r="Q598" s="8"/>
    </row>
    <row r="599" spans="1:17" ht="13.5" customHeight="1" x14ac:dyDescent="0.25">
      <c r="A599" s="2"/>
      <c r="B599" s="2"/>
      <c r="C599" s="2"/>
      <c r="D599" s="2"/>
      <c r="E599" s="2"/>
      <c r="J599" s="2"/>
      <c r="M599" s="2"/>
      <c r="N599" s="2"/>
      <c r="O599" s="2"/>
      <c r="P599" s="8"/>
      <c r="Q599" s="8"/>
    </row>
    <row r="600" spans="1:17" ht="13.5" customHeight="1" x14ac:dyDescent="0.25">
      <c r="A600" s="2"/>
      <c r="B600" s="2"/>
      <c r="C600" s="2"/>
      <c r="D600" s="2"/>
      <c r="E600" s="2"/>
      <c r="J600" s="2"/>
      <c r="M600" s="2"/>
      <c r="N600" s="2"/>
      <c r="O600" s="2"/>
      <c r="P600" s="8"/>
      <c r="Q600" s="8"/>
    </row>
    <row r="601" spans="1:17" ht="13.5" customHeight="1" x14ac:dyDescent="0.25">
      <c r="A601" s="2"/>
      <c r="B601" s="2"/>
      <c r="C601" s="2"/>
      <c r="D601" s="2"/>
      <c r="E601" s="2"/>
      <c r="J601" s="2"/>
      <c r="M601" s="2"/>
      <c r="N601" s="2"/>
      <c r="O601" s="2"/>
      <c r="P601" s="8"/>
      <c r="Q601" s="8"/>
    </row>
    <row r="602" spans="1:17" ht="13.5" customHeight="1" x14ac:dyDescent="0.25">
      <c r="A602" s="2"/>
      <c r="B602" s="2"/>
      <c r="C602" s="2"/>
      <c r="D602" s="2"/>
      <c r="E602" s="2"/>
      <c r="J602" s="2"/>
      <c r="M602" s="2"/>
      <c r="N602" s="2"/>
      <c r="O602" s="2"/>
      <c r="P602" s="8"/>
      <c r="Q602" s="8"/>
    </row>
    <row r="603" spans="1:17" ht="13.5" customHeight="1" x14ac:dyDescent="0.25">
      <c r="A603" s="2"/>
      <c r="B603" s="2"/>
      <c r="C603" s="2"/>
      <c r="D603" s="2"/>
      <c r="E603" s="2"/>
      <c r="J603" s="2"/>
      <c r="M603" s="2"/>
      <c r="N603" s="2"/>
      <c r="O603" s="2"/>
      <c r="P603" s="8"/>
      <c r="Q603" s="8"/>
    </row>
    <row r="604" spans="1:17" ht="13.5" customHeight="1" x14ac:dyDescent="0.25">
      <c r="A604" s="2"/>
      <c r="B604" s="2"/>
      <c r="C604" s="2"/>
      <c r="D604" s="2"/>
      <c r="E604" s="2"/>
      <c r="J604" s="2"/>
      <c r="M604" s="2"/>
      <c r="N604" s="2"/>
      <c r="O604" s="2"/>
      <c r="P604" s="8"/>
      <c r="Q604" s="8"/>
    </row>
    <row r="605" spans="1:17" ht="13.5" customHeight="1" x14ac:dyDescent="0.25">
      <c r="A605" s="2"/>
      <c r="B605" s="2"/>
      <c r="C605" s="2"/>
      <c r="D605" s="2"/>
      <c r="E605" s="2"/>
      <c r="J605" s="2"/>
      <c r="M605" s="2"/>
      <c r="N605" s="2"/>
      <c r="O605" s="2"/>
      <c r="P605" s="8"/>
      <c r="Q605" s="8"/>
    </row>
    <row r="606" spans="1:17" ht="13.5" customHeight="1" x14ac:dyDescent="0.25">
      <c r="A606" s="2"/>
      <c r="B606" s="2"/>
      <c r="C606" s="2"/>
      <c r="D606" s="2"/>
      <c r="E606" s="2"/>
      <c r="J606" s="2"/>
      <c r="M606" s="2"/>
      <c r="N606" s="2"/>
      <c r="O606" s="2"/>
      <c r="P606" s="8"/>
      <c r="Q606" s="8"/>
    </row>
    <row r="607" spans="1:17" ht="13.5" customHeight="1" x14ac:dyDescent="0.25">
      <c r="A607" s="2"/>
      <c r="B607" s="2"/>
      <c r="C607" s="2"/>
      <c r="D607" s="2"/>
      <c r="E607" s="2"/>
      <c r="J607" s="2"/>
      <c r="M607" s="2"/>
      <c r="N607" s="2"/>
      <c r="O607" s="2"/>
      <c r="P607" s="8"/>
      <c r="Q607" s="8"/>
    </row>
    <row r="608" spans="1:17" ht="13.5" customHeight="1" x14ac:dyDescent="0.25">
      <c r="A608" s="2"/>
      <c r="B608" s="2"/>
      <c r="C608" s="2"/>
      <c r="D608" s="2"/>
      <c r="E608" s="2"/>
      <c r="J608" s="2"/>
      <c r="M608" s="2"/>
      <c r="N608" s="2"/>
      <c r="O608" s="2"/>
      <c r="P608" s="8"/>
      <c r="Q608" s="8"/>
    </row>
    <row r="609" spans="1:17" ht="13.5" customHeight="1" x14ac:dyDescent="0.25">
      <c r="A609" s="2"/>
      <c r="B609" s="2"/>
      <c r="C609" s="2"/>
      <c r="D609" s="2"/>
      <c r="E609" s="2"/>
      <c r="J609" s="2"/>
      <c r="M609" s="2"/>
      <c r="N609" s="2"/>
      <c r="O609" s="2"/>
      <c r="P609" s="8"/>
      <c r="Q609" s="8"/>
    </row>
    <row r="610" spans="1:17" ht="13.5" customHeight="1" x14ac:dyDescent="0.25">
      <c r="A610" s="2"/>
      <c r="B610" s="2"/>
      <c r="C610" s="2"/>
      <c r="D610" s="2"/>
      <c r="E610" s="2"/>
      <c r="J610" s="2"/>
      <c r="M610" s="2"/>
      <c r="N610" s="2"/>
      <c r="O610" s="2"/>
      <c r="P610" s="8"/>
      <c r="Q610" s="8"/>
    </row>
    <row r="611" spans="1:17" ht="13.5" customHeight="1" x14ac:dyDescent="0.25">
      <c r="A611" s="2"/>
      <c r="B611" s="2"/>
      <c r="C611" s="2"/>
      <c r="D611" s="2"/>
      <c r="E611" s="2"/>
      <c r="J611" s="2"/>
      <c r="M611" s="2"/>
      <c r="N611" s="2"/>
      <c r="O611" s="2"/>
      <c r="P611" s="8"/>
      <c r="Q611" s="8"/>
    </row>
    <row r="612" spans="1:17" ht="13.5" customHeight="1" x14ac:dyDescent="0.25">
      <c r="A612" s="2"/>
      <c r="B612" s="2"/>
      <c r="C612" s="2"/>
      <c r="D612" s="2"/>
      <c r="E612" s="2"/>
      <c r="J612" s="2"/>
      <c r="M612" s="2"/>
      <c r="N612" s="2"/>
      <c r="O612" s="2"/>
      <c r="P612" s="8"/>
      <c r="Q612" s="8"/>
    </row>
    <row r="613" spans="1:17" ht="13.5" customHeight="1" x14ac:dyDescent="0.25">
      <c r="A613" s="2"/>
      <c r="B613" s="2"/>
      <c r="C613" s="2"/>
      <c r="D613" s="2"/>
      <c r="E613" s="2"/>
      <c r="J613" s="2"/>
      <c r="M613" s="2"/>
      <c r="N613" s="2"/>
      <c r="O613" s="2"/>
      <c r="P613" s="8"/>
      <c r="Q613" s="8"/>
    </row>
    <row r="614" spans="1:17" ht="13.5" customHeight="1" x14ac:dyDescent="0.25">
      <c r="A614" s="2"/>
      <c r="B614" s="2"/>
      <c r="C614" s="2"/>
      <c r="D614" s="2"/>
      <c r="E614" s="2"/>
      <c r="J614" s="2"/>
      <c r="M614" s="2"/>
      <c r="N614" s="2"/>
      <c r="O614" s="2"/>
      <c r="P614" s="8"/>
      <c r="Q614" s="8"/>
    </row>
    <row r="615" spans="1:17" ht="13.5" customHeight="1" x14ac:dyDescent="0.25">
      <c r="A615" s="2"/>
      <c r="B615" s="2"/>
      <c r="C615" s="2"/>
      <c r="D615" s="2"/>
      <c r="E615" s="2"/>
      <c r="J615" s="2"/>
      <c r="M615" s="2"/>
      <c r="N615" s="2"/>
      <c r="O615" s="2"/>
      <c r="P615" s="8"/>
      <c r="Q615" s="8"/>
    </row>
    <row r="616" spans="1:17" ht="13.5" customHeight="1" x14ac:dyDescent="0.25">
      <c r="A616" s="2"/>
      <c r="B616" s="2"/>
      <c r="C616" s="2"/>
      <c r="D616" s="2"/>
      <c r="E616" s="2"/>
      <c r="J616" s="2"/>
      <c r="M616" s="2"/>
      <c r="N616" s="2"/>
      <c r="O616" s="2"/>
      <c r="P616" s="8"/>
      <c r="Q616" s="8"/>
    </row>
    <row r="617" spans="1:17" ht="13.5" customHeight="1" x14ac:dyDescent="0.25">
      <c r="A617" s="2"/>
      <c r="B617" s="2"/>
      <c r="C617" s="2"/>
      <c r="D617" s="2"/>
      <c r="E617" s="2"/>
      <c r="J617" s="2"/>
      <c r="M617" s="2"/>
      <c r="N617" s="2"/>
      <c r="O617" s="2"/>
      <c r="P617" s="8"/>
      <c r="Q617" s="8"/>
    </row>
    <row r="618" spans="1:17" ht="13.5" customHeight="1" x14ac:dyDescent="0.25">
      <c r="A618" s="2"/>
      <c r="B618" s="2"/>
      <c r="C618" s="2"/>
      <c r="D618" s="2"/>
      <c r="E618" s="2"/>
      <c r="J618" s="2"/>
      <c r="M618" s="2"/>
      <c r="N618" s="2"/>
      <c r="O618" s="2"/>
      <c r="P618" s="8"/>
      <c r="Q618" s="8"/>
    </row>
    <row r="619" spans="1:17" ht="13.5" customHeight="1" x14ac:dyDescent="0.25">
      <c r="A619" s="2"/>
      <c r="B619" s="2"/>
      <c r="C619" s="2"/>
      <c r="D619" s="2"/>
      <c r="E619" s="2"/>
      <c r="J619" s="2"/>
      <c r="M619" s="2"/>
      <c r="N619" s="2"/>
      <c r="O619" s="2"/>
      <c r="P619" s="8"/>
      <c r="Q619" s="8"/>
    </row>
    <row r="620" spans="1:17" ht="13.5" customHeight="1" x14ac:dyDescent="0.25">
      <c r="A620" s="2"/>
      <c r="B620" s="2"/>
      <c r="C620" s="2"/>
      <c r="D620" s="2"/>
      <c r="E620" s="2"/>
      <c r="J620" s="2"/>
      <c r="M620" s="2"/>
      <c r="N620" s="2"/>
      <c r="O620" s="2"/>
      <c r="P620" s="8"/>
      <c r="Q620" s="8"/>
    </row>
    <row r="621" spans="1:17" ht="13.5" customHeight="1" x14ac:dyDescent="0.25">
      <c r="A621" s="2"/>
      <c r="B621" s="2"/>
      <c r="C621" s="2"/>
      <c r="D621" s="2"/>
      <c r="E621" s="2"/>
      <c r="J621" s="2"/>
      <c r="M621" s="2"/>
      <c r="N621" s="2"/>
      <c r="O621" s="2"/>
      <c r="P621" s="8"/>
      <c r="Q621" s="8"/>
    </row>
    <row r="622" spans="1:17" ht="13.5" customHeight="1" x14ac:dyDescent="0.25">
      <c r="A622" s="2"/>
      <c r="B622" s="2"/>
      <c r="C622" s="2"/>
      <c r="D622" s="2"/>
      <c r="E622" s="2"/>
      <c r="J622" s="2"/>
      <c r="M622" s="2"/>
      <c r="N622" s="2"/>
      <c r="O622" s="2"/>
      <c r="P622" s="8"/>
      <c r="Q622" s="8"/>
    </row>
    <row r="623" spans="1:17" ht="13.5" customHeight="1" x14ac:dyDescent="0.25">
      <c r="A623" s="2"/>
      <c r="B623" s="2"/>
      <c r="C623" s="2"/>
      <c r="D623" s="2"/>
      <c r="E623" s="2"/>
      <c r="J623" s="2"/>
      <c r="M623" s="2"/>
      <c r="N623" s="2"/>
      <c r="O623" s="2"/>
      <c r="P623" s="8"/>
      <c r="Q623" s="8"/>
    </row>
    <row r="624" spans="1:17" ht="13.5" customHeight="1" x14ac:dyDescent="0.25">
      <c r="A624" s="2"/>
      <c r="B624" s="2"/>
      <c r="C624" s="2"/>
      <c r="D624" s="2"/>
      <c r="E624" s="2"/>
      <c r="J624" s="2"/>
      <c r="M624" s="2"/>
      <c r="N624" s="2"/>
      <c r="O624" s="2"/>
      <c r="P624" s="8"/>
      <c r="Q624" s="8"/>
    </row>
    <row r="625" spans="1:17" ht="13.5" customHeight="1" x14ac:dyDescent="0.25">
      <c r="A625" s="2"/>
      <c r="B625" s="2"/>
      <c r="C625" s="2"/>
      <c r="D625" s="2"/>
      <c r="E625" s="2"/>
      <c r="J625" s="2"/>
      <c r="M625" s="2"/>
      <c r="N625" s="2"/>
      <c r="O625" s="2"/>
      <c r="P625" s="8"/>
      <c r="Q625" s="8"/>
    </row>
    <row r="626" spans="1:17" ht="13.5" customHeight="1" x14ac:dyDescent="0.25">
      <c r="A626" s="2"/>
      <c r="B626" s="2"/>
      <c r="C626" s="2"/>
      <c r="D626" s="2"/>
      <c r="E626" s="2"/>
      <c r="J626" s="2"/>
      <c r="M626" s="2"/>
      <c r="N626" s="2"/>
      <c r="O626" s="2"/>
      <c r="P626" s="8"/>
      <c r="Q626" s="8"/>
    </row>
    <row r="627" spans="1:17" ht="13.5" customHeight="1" x14ac:dyDescent="0.25">
      <c r="A627" s="2"/>
      <c r="B627" s="2"/>
      <c r="C627" s="2"/>
      <c r="D627" s="2"/>
      <c r="E627" s="2"/>
      <c r="J627" s="2"/>
      <c r="M627" s="2"/>
      <c r="N627" s="2"/>
      <c r="O627" s="2"/>
      <c r="P627" s="8"/>
      <c r="Q627" s="8"/>
    </row>
    <row r="628" spans="1:17" ht="13.5" customHeight="1" x14ac:dyDescent="0.25">
      <c r="A628" s="2"/>
      <c r="B628" s="2"/>
      <c r="C628" s="2"/>
      <c r="D628" s="2"/>
      <c r="E628" s="2"/>
      <c r="J628" s="2"/>
      <c r="M628" s="2"/>
      <c r="N628" s="2"/>
      <c r="O628" s="2"/>
      <c r="P628" s="8"/>
      <c r="Q628" s="8"/>
    </row>
    <row r="629" spans="1:17" ht="13.5" customHeight="1" x14ac:dyDescent="0.25">
      <c r="A629" s="2"/>
      <c r="B629" s="2"/>
      <c r="C629" s="2"/>
      <c r="D629" s="2"/>
      <c r="E629" s="2"/>
      <c r="J629" s="2"/>
      <c r="M629" s="2"/>
      <c r="N629" s="2"/>
      <c r="O629" s="2"/>
      <c r="P629" s="8"/>
      <c r="Q629" s="8"/>
    </row>
    <row r="630" spans="1:17" ht="13.5" customHeight="1" x14ac:dyDescent="0.25">
      <c r="A630" s="2"/>
      <c r="B630" s="2"/>
      <c r="C630" s="2"/>
      <c r="D630" s="2"/>
      <c r="E630" s="2"/>
      <c r="J630" s="2"/>
      <c r="M630" s="2"/>
      <c r="N630" s="2"/>
      <c r="O630" s="2"/>
      <c r="P630" s="8"/>
      <c r="Q630" s="8"/>
    </row>
    <row r="631" spans="1:17" ht="13.5" customHeight="1" x14ac:dyDescent="0.25">
      <c r="A631" s="2"/>
      <c r="B631" s="2"/>
      <c r="C631" s="2"/>
      <c r="D631" s="2"/>
      <c r="E631" s="2"/>
      <c r="J631" s="2"/>
      <c r="M631" s="2"/>
      <c r="N631" s="2"/>
      <c r="O631" s="2"/>
      <c r="P631" s="8"/>
      <c r="Q631" s="8"/>
    </row>
    <row r="632" spans="1:17" ht="13.5" customHeight="1" x14ac:dyDescent="0.25">
      <c r="A632" s="2"/>
      <c r="B632" s="2"/>
      <c r="C632" s="2"/>
      <c r="D632" s="2"/>
      <c r="E632" s="2"/>
      <c r="J632" s="2"/>
      <c r="M632" s="2"/>
      <c r="N632" s="2"/>
      <c r="O632" s="2"/>
      <c r="P632" s="8"/>
      <c r="Q632" s="8"/>
    </row>
    <row r="633" spans="1:17" ht="13.5" customHeight="1" x14ac:dyDescent="0.25">
      <c r="A633" s="2"/>
      <c r="B633" s="2"/>
      <c r="C633" s="2"/>
      <c r="D633" s="2"/>
      <c r="E633" s="2"/>
      <c r="J633" s="2"/>
      <c r="M633" s="2"/>
      <c r="N633" s="2"/>
      <c r="O633" s="2"/>
      <c r="P633" s="8"/>
      <c r="Q633" s="8"/>
    </row>
    <row r="634" spans="1:17" ht="13.5" customHeight="1" x14ac:dyDescent="0.25">
      <c r="A634" s="2"/>
      <c r="B634" s="2"/>
      <c r="C634" s="2"/>
      <c r="D634" s="2"/>
      <c r="E634" s="2"/>
      <c r="J634" s="2"/>
      <c r="M634" s="2"/>
      <c r="N634" s="2"/>
      <c r="O634" s="2"/>
      <c r="P634" s="8"/>
      <c r="Q634" s="8"/>
    </row>
    <row r="635" spans="1:17" ht="13.5" customHeight="1" x14ac:dyDescent="0.25">
      <c r="A635" s="2"/>
      <c r="B635" s="2"/>
      <c r="C635" s="2"/>
      <c r="D635" s="2"/>
      <c r="E635" s="2"/>
      <c r="J635" s="2"/>
      <c r="M635" s="2"/>
      <c r="N635" s="2"/>
      <c r="O635" s="2"/>
      <c r="P635" s="8"/>
      <c r="Q635" s="8"/>
    </row>
    <row r="636" spans="1:17" ht="13.5" customHeight="1" x14ac:dyDescent="0.25">
      <c r="A636" s="2"/>
      <c r="B636" s="2"/>
      <c r="C636" s="2"/>
      <c r="D636" s="2"/>
      <c r="E636" s="2"/>
      <c r="J636" s="2"/>
      <c r="M636" s="2"/>
      <c r="N636" s="2"/>
      <c r="O636" s="2"/>
      <c r="P636" s="8"/>
      <c r="Q636" s="8"/>
    </row>
    <row r="637" spans="1:17" ht="13.5" customHeight="1" x14ac:dyDescent="0.25">
      <c r="A637" s="2"/>
      <c r="B637" s="2"/>
      <c r="C637" s="2"/>
      <c r="D637" s="2"/>
      <c r="E637" s="2"/>
      <c r="J637" s="2"/>
      <c r="M637" s="2"/>
      <c r="N637" s="2"/>
      <c r="O637" s="2"/>
      <c r="P637" s="8"/>
      <c r="Q637" s="8"/>
    </row>
    <row r="638" spans="1:17" ht="13.5" customHeight="1" x14ac:dyDescent="0.25">
      <c r="A638" s="2"/>
      <c r="B638" s="2"/>
      <c r="C638" s="2"/>
      <c r="D638" s="2"/>
      <c r="E638" s="2"/>
      <c r="J638" s="2"/>
      <c r="M638" s="2"/>
      <c r="N638" s="2"/>
      <c r="O638" s="2"/>
      <c r="P638" s="8"/>
      <c r="Q638" s="8"/>
    </row>
    <row r="639" spans="1:17" ht="13.5" customHeight="1" x14ac:dyDescent="0.25">
      <c r="A639" s="2"/>
      <c r="B639" s="2"/>
      <c r="C639" s="2"/>
      <c r="D639" s="2"/>
      <c r="E639" s="2"/>
      <c r="J639" s="2"/>
      <c r="M639" s="2"/>
      <c r="N639" s="2"/>
      <c r="O639" s="2"/>
      <c r="P639" s="8"/>
      <c r="Q639" s="8"/>
    </row>
    <row r="640" spans="1:17" ht="13.5" customHeight="1" x14ac:dyDescent="0.25">
      <c r="A640" s="2"/>
      <c r="B640" s="2"/>
      <c r="C640" s="2"/>
      <c r="D640" s="2"/>
      <c r="E640" s="2"/>
      <c r="J640" s="2"/>
      <c r="M640" s="2"/>
      <c r="N640" s="2"/>
      <c r="O640" s="2"/>
      <c r="P640" s="8"/>
      <c r="Q640" s="8"/>
    </row>
    <row r="641" spans="1:17" ht="13.5" customHeight="1" x14ac:dyDescent="0.25">
      <c r="A641" s="2"/>
      <c r="B641" s="2"/>
      <c r="C641" s="2"/>
      <c r="D641" s="2"/>
      <c r="E641" s="2"/>
      <c r="J641" s="2"/>
      <c r="M641" s="2"/>
      <c r="N641" s="2"/>
      <c r="O641" s="2"/>
      <c r="P641" s="8"/>
      <c r="Q641" s="8"/>
    </row>
    <row r="642" spans="1:17" ht="13.5" customHeight="1" x14ac:dyDescent="0.25">
      <c r="A642" s="2"/>
      <c r="B642" s="2"/>
      <c r="C642" s="2"/>
      <c r="D642" s="2"/>
      <c r="E642" s="2"/>
      <c r="J642" s="2"/>
      <c r="M642" s="2"/>
      <c r="N642" s="2"/>
      <c r="O642" s="2"/>
      <c r="P642" s="8"/>
      <c r="Q642" s="8"/>
    </row>
    <row r="643" spans="1:17" ht="13.5" customHeight="1" x14ac:dyDescent="0.25">
      <c r="A643" s="2"/>
      <c r="B643" s="2"/>
      <c r="C643" s="2"/>
      <c r="D643" s="2"/>
      <c r="E643" s="2"/>
      <c r="J643" s="2"/>
      <c r="M643" s="2"/>
      <c r="N643" s="2"/>
      <c r="O643" s="2"/>
      <c r="P643" s="8"/>
      <c r="Q643" s="8"/>
    </row>
    <row r="644" spans="1:17" ht="13.5" customHeight="1" x14ac:dyDescent="0.25">
      <c r="A644" s="2"/>
      <c r="B644" s="2"/>
      <c r="C644" s="2"/>
      <c r="D644" s="2"/>
      <c r="E644" s="2"/>
      <c r="J644" s="2"/>
      <c r="M644" s="2"/>
      <c r="N644" s="2"/>
      <c r="O644" s="2"/>
      <c r="P644" s="8"/>
      <c r="Q644" s="8"/>
    </row>
    <row r="645" spans="1:17" ht="13.5" customHeight="1" x14ac:dyDescent="0.25">
      <c r="A645" s="2"/>
      <c r="B645" s="2"/>
      <c r="C645" s="2"/>
      <c r="D645" s="2"/>
      <c r="E645" s="2"/>
      <c r="J645" s="2"/>
      <c r="M645" s="2"/>
      <c r="N645" s="2"/>
      <c r="O645" s="2"/>
      <c r="P645" s="8"/>
      <c r="Q645" s="8"/>
    </row>
    <row r="646" spans="1:17" ht="13.5" customHeight="1" x14ac:dyDescent="0.25">
      <c r="A646" s="2"/>
      <c r="B646" s="2"/>
      <c r="C646" s="2"/>
      <c r="D646" s="2"/>
      <c r="E646" s="2"/>
      <c r="J646" s="2"/>
      <c r="M646" s="2"/>
      <c r="N646" s="2"/>
      <c r="O646" s="2"/>
      <c r="P646" s="8"/>
      <c r="Q646" s="8"/>
    </row>
    <row r="647" spans="1:17" ht="13.5" customHeight="1" x14ac:dyDescent="0.25">
      <c r="A647" s="2"/>
      <c r="B647" s="2"/>
      <c r="C647" s="2"/>
      <c r="D647" s="2"/>
      <c r="E647" s="2"/>
      <c r="J647" s="2"/>
      <c r="M647" s="2"/>
      <c r="N647" s="2"/>
      <c r="O647" s="2"/>
      <c r="P647" s="8"/>
      <c r="Q647" s="8"/>
    </row>
    <row r="648" spans="1:17" ht="13.5" customHeight="1" x14ac:dyDescent="0.25">
      <c r="A648" s="2"/>
      <c r="B648" s="2"/>
      <c r="C648" s="2"/>
      <c r="D648" s="2"/>
      <c r="E648" s="2"/>
      <c r="J648" s="2"/>
      <c r="M648" s="2"/>
      <c r="N648" s="2"/>
      <c r="O648" s="2"/>
      <c r="P648" s="8"/>
      <c r="Q648" s="8"/>
    </row>
    <row r="649" spans="1:17" ht="13.5" customHeight="1" x14ac:dyDescent="0.25">
      <c r="A649" s="2"/>
      <c r="B649" s="2"/>
      <c r="C649" s="2"/>
      <c r="D649" s="2"/>
      <c r="E649" s="2"/>
      <c r="J649" s="2"/>
      <c r="M649" s="2"/>
      <c r="N649" s="2"/>
      <c r="O649" s="2"/>
      <c r="P649" s="8"/>
      <c r="Q649" s="8"/>
    </row>
    <row r="650" spans="1:17" ht="13.5" customHeight="1" x14ac:dyDescent="0.25">
      <c r="A650" s="2"/>
      <c r="B650" s="2"/>
      <c r="C650" s="2"/>
      <c r="D650" s="2"/>
      <c r="E650" s="2"/>
      <c r="J650" s="2"/>
      <c r="M650" s="2"/>
      <c r="N650" s="2"/>
      <c r="O650" s="2"/>
      <c r="P650" s="8"/>
      <c r="Q650" s="8"/>
    </row>
    <row r="651" spans="1:17" ht="13.5" customHeight="1" x14ac:dyDescent="0.25">
      <c r="A651" s="2"/>
      <c r="B651" s="2"/>
      <c r="C651" s="2"/>
      <c r="D651" s="2"/>
      <c r="E651" s="2"/>
      <c r="J651" s="2"/>
      <c r="M651" s="2"/>
      <c r="N651" s="2"/>
      <c r="O651" s="2"/>
      <c r="P651" s="8"/>
      <c r="Q651" s="8"/>
    </row>
    <row r="652" spans="1:17" ht="13.5" customHeight="1" x14ac:dyDescent="0.25">
      <c r="A652" s="2"/>
      <c r="B652" s="2"/>
      <c r="C652" s="2"/>
      <c r="D652" s="2"/>
      <c r="E652" s="2"/>
      <c r="J652" s="2"/>
      <c r="M652" s="2"/>
      <c r="N652" s="2"/>
      <c r="O652" s="2"/>
      <c r="P652" s="8"/>
      <c r="Q652" s="8"/>
    </row>
    <row r="653" spans="1:17" ht="13.5" customHeight="1" x14ac:dyDescent="0.25">
      <c r="A653" s="2"/>
      <c r="B653" s="2"/>
      <c r="C653" s="2"/>
      <c r="D653" s="2"/>
      <c r="E653" s="2"/>
      <c r="J653" s="2"/>
      <c r="M653" s="2"/>
      <c r="N653" s="2"/>
      <c r="O653" s="2"/>
      <c r="P653" s="8"/>
      <c r="Q653" s="8"/>
    </row>
    <row r="654" spans="1:17" ht="13.5" customHeight="1" x14ac:dyDescent="0.25">
      <c r="A654" s="2"/>
      <c r="B654" s="2"/>
      <c r="C654" s="2"/>
      <c r="D654" s="2"/>
      <c r="E654" s="2"/>
      <c r="J654" s="2"/>
      <c r="M654" s="2"/>
      <c r="N654" s="2"/>
      <c r="O654" s="2"/>
      <c r="P654" s="8"/>
      <c r="Q654" s="8"/>
    </row>
    <row r="655" spans="1:17" ht="13.5" customHeight="1" x14ac:dyDescent="0.25">
      <c r="A655" s="2"/>
      <c r="B655" s="2"/>
      <c r="C655" s="2"/>
      <c r="D655" s="2"/>
      <c r="E655" s="2"/>
      <c r="J655" s="2"/>
      <c r="M655" s="2"/>
      <c r="N655" s="2"/>
      <c r="O655" s="2"/>
      <c r="P655" s="8"/>
      <c r="Q655" s="8"/>
    </row>
    <row r="656" spans="1:17" ht="13.5" customHeight="1" x14ac:dyDescent="0.25">
      <c r="A656" s="2"/>
      <c r="B656" s="2"/>
      <c r="C656" s="2"/>
      <c r="D656" s="2"/>
      <c r="E656" s="2"/>
      <c r="J656" s="2"/>
      <c r="M656" s="2"/>
      <c r="N656" s="2"/>
      <c r="O656" s="2"/>
      <c r="P656" s="8"/>
      <c r="Q656" s="8"/>
    </row>
    <row r="657" spans="1:17" ht="13.5" customHeight="1" x14ac:dyDescent="0.25">
      <c r="A657" s="2"/>
      <c r="B657" s="2"/>
      <c r="C657" s="2"/>
      <c r="D657" s="2"/>
      <c r="E657" s="2"/>
      <c r="J657" s="2"/>
      <c r="M657" s="2"/>
      <c r="N657" s="2"/>
      <c r="O657" s="2"/>
      <c r="P657" s="8"/>
      <c r="Q657" s="8"/>
    </row>
    <row r="658" spans="1:17" ht="13.5" customHeight="1" x14ac:dyDescent="0.25">
      <c r="A658" s="2"/>
      <c r="B658" s="2"/>
      <c r="C658" s="2"/>
      <c r="D658" s="2"/>
      <c r="E658" s="2"/>
      <c r="J658" s="2"/>
      <c r="M658" s="2"/>
      <c r="N658" s="2"/>
      <c r="O658" s="2"/>
      <c r="P658" s="8"/>
      <c r="Q658" s="8"/>
    </row>
    <row r="659" spans="1:17" ht="13.5" customHeight="1" x14ac:dyDescent="0.25">
      <c r="A659" s="2"/>
      <c r="B659" s="2"/>
      <c r="C659" s="2"/>
      <c r="D659" s="2"/>
      <c r="E659" s="2"/>
      <c r="J659" s="2"/>
      <c r="M659" s="2"/>
      <c r="N659" s="2"/>
      <c r="O659" s="2"/>
      <c r="P659" s="8"/>
      <c r="Q659" s="8"/>
    </row>
    <row r="660" spans="1:17" ht="13.5" customHeight="1" x14ac:dyDescent="0.25">
      <c r="A660" s="2"/>
      <c r="B660" s="2"/>
      <c r="C660" s="2"/>
      <c r="D660" s="2"/>
      <c r="E660" s="2"/>
      <c r="J660" s="2"/>
      <c r="M660" s="2"/>
      <c r="N660" s="2"/>
      <c r="O660" s="2"/>
      <c r="P660" s="8"/>
      <c r="Q660" s="8"/>
    </row>
    <row r="661" spans="1:17" ht="13.5" customHeight="1" x14ac:dyDescent="0.25">
      <c r="A661" s="2"/>
      <c r="B661" s="2"/>
      <c r="C661" s="2"/>
      <c r="D661" s="2"/>
      <c r="E661" s="2"/>
      <c r="J661" s="2"/>
      <c r="M661" s="2"/>
      <c r="N661" s="2"/>
      <c r="O661" s="2"/>
      <c r="P661" s="8"/>
      <c r="Q661" s="8"/>
    </row>
    <row r="662" spans="1:17" ht="13.5" customHeight="1" x14ac:dyDescent="0.25">
      <c r="A662" s="2"/>
      <c r="B662" s="2"/>
      <c r="C662" s="2"/>
      <c r="D662" s="2"/>
      <c r="E662" s="2"/>
      <c r="J662" s="2"/>
      <c r="M662" s="2"/>
      <c r="N662" s="2"/>
      <c r="O662" s="2"/>
      <c r="P662" s="8"/>
      <c r="Q662" s="8"/>
    </row>
    <row r="663" spans="1:17" ht="13.5" customHeight="1" x14ac:dyDescent="0.25">
      <c r="A663" s="2"/>
      <c r="B663" s="2"/>
      <c r="C663" s="2"/>
      <c r="D663" s="2"/>
      <c r="E663" s="2"/>
      <c r="J663" s="2"/>
      <c r="M663" s="2"/>
      <c r="N663" s="2"/>
      <c r="O663" s="2"/>
      <c r="P663" s="8"/>
      <c r="Q663" s="8"/>
    </row>
    <row r="664" spans="1:17" ht="13.5" customHeight="1" x14ac:dyDescent="0.25">
      <c r="A664" s="2"/>
      <c r="B664" s="2"/>
      <c r="C664" s="2"/>
      <c r="D664" s="2"/>
      <c r="E664" s="2"/>
      <c r="J664" s="2"/>
      <c r="M664" s="2"/>
      <c r="N664" s="2"/>
      <c r="O664" s="2"/>
      <c r="P664" s="8"/>
      <c r="Q664" s="8"/>
    </row>
    <row r="665" spans="1:17" ht="13.5" customHeight="1" x14ac:dyDescent="0.25">
      <c r="A665" s="2"/>
      <c r="B665" s="2"/>
      <c r="C665" s="2"/>
      <c r="D665" s="2"/>
      <c r="E665" s="2"/>
      <c r="J665" s="2"/>
      <c r="M665" s="2"/>
      <c r="N665" s="2"/>
      <c r="O665" s="2"/>
      <c r="P665" s="8"/>
      <c r="Q665" s="8"/>
    </row>
    <row r="666" spans="1:17" ht="13.5" customHeight="1" x14ac:dyDescent="0.25">
      <c r="A666" s="2"/>
      <c r="B666" s="2"/>
      <c r="C666" s="2"/>
      <c r="D666" s="2"/>
      <c r="E666" s="2"/>
      <c r="J666" s="2"/>
      <c r="M666" s="2"/>
      <c r="N666" s="2"/>
      <c r="O666" s="2"/>
      <c r="P666" s="8"/>
      <c r="Q666" s="8"/>
    </row>
    <row r="667" spans="1:17" ht="13.5" customHeight="1" x14ac:dyDescent="0.25">
      <c r="A667" s="2"/>
      <c r="B667" s="2"/>
      <c r="C667" s="2"/>
      <c r="D667" s="2"/>
      <c r="E667" s="2"/>
      <c r="J667" s="2"/>
      <c r="M667" s="2"/>
      <c r="N667" s="2"/>
      <c r="O667" s="2"/>
      <c r="P667" s="8"/>
      <c r="Q667" s="8"/>
    </row>
    <row r="668" spans="1:17" ht="13.5" customHeight="1" x14ac:dyDescent="0.25">
      <c r="A668" s="2"/>
      <c r="B668" s="2"/>
      <c r="C668" s="2"/>
      <c r="D668" s="2"/>
      <c r="E668" s="2"/>
      <c r="J668" s="2"/>
      <c r="M668" s="2"/>
      <c r="N668" s="2"/>
      <c r="O668" s="2"/>
      <c r="P668" s="8"/>
      <c r="Q668" s="8"/>
    </row>
    <row r="669" spans="1:17" ht="13.5" customHeight="1" x14ac:dyDescent="0.25">
      <c r="A669" s="2"/>
      <c r="B669" s="2"/>
      <c r="C669" s="2"/>
      <c r="D669" s="2"/>
      <c r="E669" s="2"/>
      <c r="J669" s="2"/>
      <c r="M669" s="2"/>
      <c r="N669" s="2"/>
      <c r="O669" s="2"/>
      <c r="P669" s="8"/>
      <c r="Q669" s="8"/>
    </row>
    <row r="670" spans="1:17" ht="13.5" customHeight="1" x14ac:dyDescent="0.25">
      <c r="A670" s="2"/>
      <c r="B670" s="2"/>
      <c r="C670" s="2"/>
      <c r="D670" s="2"/>
      <c r="E670" s="2"/>
      <c r="J670" s="2"/>
      <c r="M670" s="2"/>
      <c r="N670" s="2"/>
      <c r="O670" s="2"/>
      <c r="P670" s="8"/>
      <c r="Q670" s="8"/>
    </row>
    <row r="671" spans="1:17" ht="13.5" customHeight="1" x14ac:dyDescent="0.25">
      <c r="A671" s="2"/>
      <c r="B671" s="2"/>
      <c r="C671" s="2"/>
      <c r="D671" s="2"/>
      <c r="E671" s="2"/>
      <c r="J671" s="2"/>
      <c r="M671" s="2"/>
      <c r="N671" s="2"/>
      <c r="O671" s="2"/>
      <c r="P671" s="8"/>
      <c r="Q671" s="8"/>
    </row>
    <row r="672" spans="1:17" ht="13.5" customHeight="1" x14ac:dyDescent="0.25">
      <c r="A672" s="2"/>
      <c r="B672" s="2"/>
      <c r="C672" s="2"/>
      <c r="D672" s="2"/>
      <c r="E672" s="2"/>
      <c r="J672" s="2"/>
      <c r="M672" s="2"/>
      <c r="N672" s="2"/>
      <c r="O672" s="2"/>
      <c r="P672" s="8"/>
      <c r="Q672" s="8"/>
    </row>
    <row r="673" spans="1:17" ht="13.5" customHeight="1" x14ac:dyDescent="0.25">
      <c r="A673" s="2"/>
      <c r="B673" s="2"/>
      <c r="C673" s="2"/>
      <c r="D673" s="2"/>
      <c r="E673" s="2"/>
      <c r="J673" s="2"/>
      <c r="M673" s="2"/>
      <c r="N673" s="2"/>
      <c r="O673" s="2"/>
      <c r="P673" s="8"/>
      <c r="Q673" s="8"/>
    </row>
    <row r="674" spans="1:17" ht="13.5" customHeight="1" x14ac:dyDescent="0.25">
      <c r="A674" s="2"/>
      <c r="B674" s="2"/>
      <c r="C674" s="2"/>
      <c r="D674" s="2"/>
      <c r="E674" s="2"/>
      <c r="J674" s="2"/>
      <c r="M674" s="2"/>
      <c r="N674" s="2"/>
      <c r="O674" s="2"/>
      <c r="P674" s="8"/>
      <c r="Q674" s="8"/>
    </row>
    <row r="675" spans="1:17" ht="13.5" customHeight="1" x14ac:dyDescent="0.25">
      <c r="A675" s="2"/>
      <c r="B675" s="2"/>
      <c r="C675" s="2"/>
      <c r="D675" s="2"/>
      <c r="E675" s="2"/>
      <c r="J675" s="2"/>
      <c r="M675" s="2"/>
      <c r="N675" s="2"/>
      <c r="O675" s="2"/>
      <c r="P675" s="8"/>
      <c r="Q675" s="8"/>
    </row>
    <row r="676" spans="1:17" ht="13.5" customHeight="1" x14ac:dyDescent="0.25">
      <c r="A676" s="2"/>
      <c r="B676" s="2"/>
      <c r="C676" s="2"/>
      <c r="D676" s="2"/>
      <c r="E676" s="2"/>
      <c r="J676" s="2"/>
      <c r="M676" s="2"/>
      <c r="N676" s="2"/>
      <c r="O676" s="2"/>
      <c r="P676" s="8"/>
      <c r="Q676" s="8"/>
    </row>
    <row r="677" spans="1:17" ht="13.5" customHeight="1" x14ac:dyDescent="0.25">
      <c r="A677" s="2"/>
      <c r="B677" s="2"/>
      <c r="C677" s="2"/>
      <c r="D677" s="2"/>
      <c r="E677" s="2"/>
      <c r="J677" s="2"/>
      <c r="M677" s="2"/>
      <c r="N677" s="2"/>
      <c r="O677" s="2"/>
      <c r="P677" s="8"/>
      <c r="Q677" s="8"/>
    </row>
    <row r="678" spans="1:17" ht="13.5" customHeight="1" x14ac:dyDescent="0.25">
      <c r="A678" s="2"/>
      <c r="B678" s="2"/>
      <c r="C678" s="2"/>
      <c r="D678" s="2"/>
      <c r="E678" s="2"/>
      <c r="J678" s="2"/>
      <c r="M678" s="2"/>
      <c r="N678" s="2"/>
      <c r="O678" s="2"/>
      <c r="P678" s="8"/>
      <c r="Q678" s="8"/>
    </row>
    <row r="679" spans="1:17" ht="13.5" customHeight="1" x14ac:dyDescent="0.25">
      <c r="A679" s="2"/>
      <c r="B679" s="2"/>
      <c r="C679" s="2"/>
      <c r="D679" s="2"/>
      <c r="E679" s="2"/>
      <c r="J679" s="2"/>
      <c r="M679" s="2"/>
      <c r="N679" s="2"/>
      <c r="O679" s="2"/>
      <c r="P679" s="8"/>
      <c r="Q679" s="8"/>
    </row>
    <row r="680" spans="1:17" ht="13.5" customHeight="1" x14ac:dyDescent="0.25">
      <c r="A680" s="2"/>
      <c r="B680" s="2"/>
      <c r="C680" s="2"/>
      <c r="D680" s="2"/>
      <c r="E680" s="2"/>
      <c r="J680" s="2"/>
      <c r="M680" s="2"/>
      <c r="N680" s="2"/>
      <c r="O680" s="2"/>
      <c r="P680" s="8"/>
      <c r="Q680" s="8"/>
    </row>
    <row r="681" spans="1:17" ht="13.5" customHeight="1" x14ac:dyDescent="0.25">
      <c r="A681" s="2"/>
      <c r="B681" s="2"/>
      <c r="C681" s="2"/>
      <c r="D681" s="2"/>
      <c r="E681" s="2"/>
      <c r="J681" s="2"/>
      <c r="M681" s="2"/>
      <c r="N681" s="2"/>
      <c r="O681" s="2"/>
      <c r="P681" s="8"/>
      <c r="Q681" s="8"/>
    </row>
    <row r="682" spans="1:17" ht="13.5" customHeight="1" x14ac:dyDescent="0.25">
      <c r="A682" s="2"/>
      <c r="B682" s="2"/>
      <c r="C682" s="2"/>
      <c r="D682" s="2"/>
      <c r="E682" s="2"/>
      <c r="J682" s="2"/>
      <c r="M682" s="2"/>
      <c r="N682" s="2"/>
      <c r="O682" s="2"/>
      <c r="P682" s="8"/>
      <c r="Q682" s="8"/>
    </row>
    <row r="683" spans="1:17" ht="13.5" customHeight="1" x14ac:dyDescent="0.25">
      <c r="A683" s="2"/>
      <c r="B683" s="2"/>
      <c r="C683" s="2"/>
      <c r="D683" s="2"/>
      <c r="E683" s="2"/>
      <c r="J683" s="2"/>
      <c r="M683" s="2"/>
      <c r="N683" s="2"/>
      <c r="O683" s="2"/>
      <c r="P683" s="8"/>
      <c r="Q683" s="8"/>
    </row>
    <row r="684" spans="1:17" ht="13.5" customHeight="1" x14ac:dyDescent="0.25">
      <c r="A684" s="2"/>
      <c r="B684" s="2"/>
      <c r="C684" s="2"/>
      <c r="D684" s="2"/>
      <c r="E684" s="2"/>
      <c r="J684" s="2"/>
      <c r="M684" s="2"/>
      <c r="N684" s="2"/>
      <c r="O684" s="2"/>
      <c r="P684" s="8"/>
      <c r="Q684" s="8"/>
    </row>
    <row r="685" spans="1:17" ht="13.5" customHeight="1" x14ac:dyDescent="0.25">
      <c r="A685" s="2"/>
      <c r="B685" s="2"/>
      <c r="C685" s="2"/>
      <c r="D685" s="2"/>
      <c r="E685" s="2"/>
      <c r="J685" s="2"/>
      <c r="M685" s="2"/>
      <c r="N685" s="2"/>
      <c r="O685" s="2"/>
      <c r="P685" s="8"/>
      <c r="Q685" s="8"/>
    </row>
    <row r="686" spans="1:17" ht="13.5" customHeight="1" x14ac:dyDescent="0.25">
      <c r="A686" s="2"/>
      <c r="B686" s="2"/>
      <c r="C686" s="2"/>
      <c r="D686" s="2"/>
      <c r="E686" s="2"/>
      <c r="J686" s="2"/>
      <c r="M686" s="2"/>
      <c r="N686" s="2"/>
      <c r="O686" s="2"/>
      <c r="P686" s="8"/>
      <c r="Q686" s="8"/>
    </row>
    <row r="687" spans="1:17" ht="13.5" customHeight="1" x14ac:dyDescent="0.25">
      <c r="A687" s="2"/>
      <c r="B687" s="2"/>
      <c r="C687" s="2"/>
      <c r="D687" s="2"/>
      <c r="E687" s="2"/>
      <c r="J687" s="2"/>
      <c r="M687" s="2"/>
      <c r="N687" s="2"/>
      <c r="O687" s="2"/>
      <c r="P687" s="8"/>
      <c r="Q687" s="8"/>
    </row>
    <row r="688" spans="1:17" ht="13.5" customHeight="1" x14ac:dyDescent="0.25">
      <c r="A688" s="2"/>
      <c r="B688" s="2"/>
      <c r="C688" s="2"/>
      <c r="D688" s="2"/>
      <c r="E688" s="2"/>
      <c r="J688" s="2"/>
      <c r="M688" s="2"/>
      <c r="N688" s="2"/>
      <c r="O688" s="2"/>
      <c r="P688" s="8"/>
      <c r="Q688" s="8"/>
    </row>
    <row r="689" spans="1:17" ht="13.5" customHeight="1" x14ac:dyDescent="0.25">
      <c r="A689" s="2"/>
      <c r="B689" s="2"/>
      <c r="C689" s="2"/>
      <c r="D689" s="2"/>
      <c r="E689" s="2"/>
      <c r="J689" s="2"/>
      <c r="M689" s="2"/>
      <c r="N689" s="2"/>
      <c r="O689" s="2"/>
      <c r="P689" s="8"/>
      <c r="Q689" s="8"/>
    </row>
    <row r="690" spans="1:17" ht="13.5" customHeight="1" x14ac:dyDescent="0.25">
      <c r="A690" s="2"/>
      <c r="B690" s="2"/>
      <c r="C690" s="2"/>
      <c r="D690" s="2"/>
      <c r="E690" s="2"/>
      <c r="J690" s="2"/>
      <c r="M690" s="2"/>
      <c r="N690" s="2"/>
      <c r="O690" s="2"/>
      <c r="P690" s="8"/>
      <c r="Q690" s="8"/>
    </row>
    <row r="691" spans="1:17" ht="13.5" customHeight="1" x14ac:dyDescent="0.25">
      <c r="A691" s="2"/>
      <c r="B691" s="2"/>
      <c r="C691" s="2"/>
      <c r="D691" s="2"/>
      <c r="E691" s="2"/>
      <c r="J691" s="2"/>
      <c r="M691" s="2"/>
      <c r="N691" s="2"/>
      <c r="O691" s="2"/>
      <c r="P691" s="8"/>
      <c r="Q691" s="8"/>
    </row>
    <row r="692" spans="1:17" ht="13.5" customHeight="1" x14ac:dyDescent="0.25">
      <c r="A692" s="2"/>
      <c r="B692" s="2"/>
      <c r="C692" s="2"/>
      <c r="D692" s="2"/>
      <c r="E692" s="2"/>
      <c r="J692" s="2"/>
      <c r="M692" s="2"/>
      <c r="N692" s="2"/>
      <c r="O692" s="2"/>
      <c r="P692" s="8"/>
      <c r="Q692" s="8"/>
    </row>
    <row r="693" spans="1:17" ht="13.5" customHeight="1" x14ac:dyDescent="0.25">
      <c r="A693" s="2"/>
      <c r="B693" s="2"/>
      <c r="C693" s="2"/>
      <c r="D693" s="2"/>
      <c r="E693" s="2"/>
      <c r="J693" s="2"/>
      <c r="M693" s="2"/>
      <c r="N693" s="2"/>
      <c r="O693" s="2"/>
      <c r="P693" s="8"/>
      <c r="Q693" s="8"/>
    </row>
    <row r="694" spans="1:17" ht="13.5" customHeight="1" x14ac:dyDescent="0.25">
      <c r="A694" s="2"/>
      <c r="B694" s="2"/>
      <c r="C694" s="2"/>
      <c r="D694" s="2"/>
      <c r="E694" s="2"/>
      <c r="J694" s="2"/>
      <c r="M694" s="2"/>
      <c r="N694" s="2"/>
      <c r="O694" s="2"/>
      <c r="P694" s="8"/>
      <c r="Q694" s="8"/>
    </row>
    <row r="695" spans="1:17" ht="13.5" customHeight="1" x14ac:dyDescent="0.25">
      <c r="A695" s="2"/>
      <c r="B695" s="2"/>
      <c r="C695" s="2"/>
      <c r="D695" s="2"/>
      <c r="E695" s="2"/>
      <c r="J695" s="2"/>
      <c r="M695" s="2"/>
      <c r="N695" s="2"/>
      <c r="O695" s="2"/>
      <c r="P695" s="8"/>
      <c r="Q695" s="8"/>
    </row>
    <row r="696" spans="1:17" ht="13.5" customHeight="1" x14ac:dyDescent="0.25">
      <c r="A696" s="2"/>
      <c r="B696" s="2"/>
      <c r="C696" s="2"/>
      <c r="D696" s="2"/>
      <c r="E696" s="2"/>
      <c r="J696" s="2"/>
      <c r="M696" s="2"/>
      <c r="N696" s="2"/>
      <c r="O696" s="2"/>
      <c r="P696" s="8"/>
      <c r="Q696" s="8"/>
    </row>
    <row r="697" spans="1:17" ht="13.5" customHeight="1" x14ac:dyDescent="0.25">
      <c r="A697" s="2"/>
      <c r="B697" s="2"/>
      <c r="C697" s="2"/>
      <c r="D697" s="2"/>
      <c r="E697" s="2"/>
      <c r="J697" s="2"/>
      <c r="M697" s="2"/>
      <c r="N697" s="2"/>
      <c r="O697" s="2"/>
      <c r="P697" s="8"/>
      <c r="Q697" s="8"/>
    </row>
    <row r="698" spans="1:17" ht="13.5" customHeight="1" x14ac:dyDescent="0.25">
      <c r="A698" s="2"/>
      <c r="B698" s="2"/>
      <c r="C698" s="2"/>
      <c r="D698" s="2"/>
      <c r="E698" s="2"/>
      <c r="J698" s="2"/>
      <c r="M698" s="2"/>
      <c r="N698" s="2"/>
      <c r="O698" s="2"/>
      <c r="P698" s="8"/>
      <c r="Q698" s="8"/>
    </row>
    <row r="699" spans="1:17" ht="13.5" customHeight="1" x14ac:dyDescent="0.25">
      <c r="A699" s="2"/>
      <c r="B699" s="2"/>
      <c r="C699" s="2"/>
      <c r="D699" s="2"/>
      <c r="E699" s="2"/>
      <c r="J699" s="2"/>
      <c r="M699" s="2"/>
      <c r="N699" s="2"/>
      <c r="O699" s="2"/>
      <c r="P699" s="8"/>
      <c r="Q699" s="8"/>
    </row>
    <row r="700" spans="1:17" ht="13.5" customHeight="1" x14ac:dyDescent="0.25">
      <c r="A700" s="2"/>
      <c r="B700" s="2"/>
      <c r="C700" s="2"/>
      <c r="D700" s="2"/>
      <c r="E700" s="2"/>
      <c r="J700" s="2"/>
      <c r="M700" s="2"/>
      <c r="N700" s="2"/>
      <c r="O700" s="2"/>
      <c r="P700" s="8"/>
      <c r="Q700" s="8"/>
    </row>
    <row r="701" spans="1:17" ht="13.5" customHeight="1" x14ac:dyDescent="0.25">
      <c r="A701" s="2"/>
      <c r="B701" s="2"/>
      <c r="C701" s="2"/>
      <c r="D701" s="2"/>
      <c r="E701" s="2"/>
      <c r="J701" s="2"/>
      <c r="M701" s="2"/>
      <c r="N701" s="2"/>
      <c r="O701" s="2"/>
      <c r="P701" s="8"/>
      <c r="Q701" s="8"/>
    </row>
    <row r="702" spans="1:17" ht="13.5" customHeight="1" x14ac:dyDescent="0.25">
      <c r="A702" s="2"/>
      <c r="B702" s="2"/>
      <c r="C702" s="2"/>
      <c r="D702" s="2"/>
      <c r="E702" s="2"/>
      <c r="J702" s="2"/>
      <c r="M702" s="2"/>
      <c r="N702" s="2"/>
      <c r="O702" s="2"/>
      <c r="P702" s="8"/>
      <c r="Q702" s="8"/>
    </row>
    <row r="703" spans="1:17" ht="13.5" customHeight="1" x14ac:dyDescent="0.25">
      <c r="A703" s="2"/>
      <c r="B703" s="2"/>
      <c r="C703" s="2"/>
      <c r="D703" s="2"/>
      <c r="E703" s="2"/>
      <c r="J703" s="2"/>
      <c r="M703" s="2"/>
      <c r="N703" s="2"/>
      <c r="O703" s="2"/>
      <c r="P703" s="8"/>
      <c r="Q703" s="8"/>
    </row>
    <row r="704" spans="1:17" ht="13.5" customHeight="1" x14ac:dyDescent="0.25">
      <c r="A704" s="2"/>
      <c r="B704" s="2"/>
      <c r="C704" s="2"/>
      <c r="D704" s="2"/>
      <c r="E704" s="2"/>
      <c r="J704" s="2"/>
      <c r="M704" s="2"/>
      <c r="N704" s="2"/>
      <c r="O704" s="2"/>
      <c r="P704" s="8"/>
      <c r="Q704" s="8"/>
    </row>
    <row r="705" spans="1:17" ht="13.5" customHeight="1" x14ac:dyDescent="0.25">
      <c r="A705" s="2"/>
      <c r="B705" s="2"/>
      <c r="C705" s="2"/>
      <c r="D705" s="2"/>
      <c r="E705" s="2"/>
      <c r="J705" s="2"/>
      <c r="M705" s="2"/>
      <c r="N705" s="2"/>
      <c r="O705" s="2"/>
      <c r="P705" s="8"/>
      <c r="Q705" s="8"/>
    </row>
    <row r="706" spans="1:17" ht="13.5" customHeight="1" x14ac:dyDescent="0.25">
      <c r="A706" s="2"/>
      <c r="B706" s="2"/>
      <c r="C706" s="2"/>
      <c r="D706" s="2"/>
      <c r="E706" s="2"/>
      <c r="J706" s="2"/>
      <c r="M706" s="2"/>
      <c r="N706" s="2"/>
      <c r="O706" s="2"/>
      <c r="P706" s="8"/>
      <c r="Q706" s="8"/>
    </row>
    <row r="707" spans="1:17" ht="13.5" customHeight="1" x14ac:dyDescent="0.25">
      <c r="A707" s="2"/>
      <c r="B707" s="2"/>
      <c r="C707" s="2"/>
      <c r="D707" s="2"/>
      <c r="E707" s="2"/>
      <c r="J707" s="2"/>
      <c r="M707" s="2"/>
      <c r="N707" s="2"/>
      <c r="O707" s="2"/>
      <c r="P707" s="8"/>
      <c r="Q707" s="8"/>
    </row>
    <row r="708" spans="1:17" ht="13.5" customHeight="1" x14ac:dyDescent="0.25">
      <c r="A708" s="2"/>
      <c r="B708" s="2"/>
      <c r="C708" s="2"/>
      <c r="D708" s="2"/>
      <c r="E708" s="2"/>
      <c r="J708" s="2"/>
      <c r="M708" s="2"/>
      <c r="N708" s="2"/>
      <c r="O708" s="2"/>
      <c r="P708" s="8"/>
      <c r="Q708" s="8"/>
    </row>
    <row r="709" spans="1:17" ht="13.5" customHeight="1" x14ac:dyDescent="0.25">
      <c r="A709" s="2"/>
      <c r="B709" s="2"/>
      <c r="C709" s="2"/>
      <c r="D709" s="2"/>
      <c r="E709" s="2"/>
      <c r="J709" s="2"/>
      <c r="M709" s="2"/>
      <c r="N709" s="2"/>
      <c r="O709" s="2"/>
      <c r="P709" s="8"/>
      <c r="Q709" s="8"/>
    </row>
    <row r="710" spans="1:17" ht="13.5" customHeight="1" x14ac:dyDescent="0.25">
      <c r="A710" s="2"/>
      <c r="B710" s="2"/>
      <c r="C710" s="2"/>
      <c r="D710" s="2"/>
      <c r="E710" s="2"/>
      <c r="J710" s="2"/>
      <c r="M710" s="2"/>
      <c r="N710" s="2"/>
      <c r="O710" s="2"/>
      <c r="P710" s="8"/>
      <c r="Q710" s="8"/>
    </row>
    <row r="711" spans="1:17" ht="13.5" customHeight="1" x14ac:dyDescent="0.25">
      <c r="A711" s="2"/>
      <c r="B711" s="2"/>
      <c r="C711" s="2"/>
      <c r="D711" s="2"/>
      <c r="E711" s="2"/>
      <c r="J711" s="2"/>
      <c r="M711" s="2"/>
      <c r="N711" s="2"/>
      <c r="O711" s="2"/>
      <c r="P711" s="8"/>
      <c r="Q711" s="8"/>
    </row>
    <row r="712" spans="1:17" ht="13.5" customHeight="1" x14ac:dyDescent="0.25">
      <c r="A712" s="2"/>
      <c r="B712" s="2"/>
      <c r="C712" s="2"/>
      <c r="D712" s="2"/>
      <c r="E712" s="2"/>
      <c r="J712" s="2"/>
      <c r="M712" s="2"/>
      <c r="N712" s="2"/>
      <c r="O712" s="2"/>
      <c r="P712" s="8"/>
      <c r="Q712" s="8"/>
    </row>
    <row r="713" spans="1:17" ht="13.5" customHeight="1" x14ac:dyDescent="0.25">
      <c r="A713" s="2"/>
      <c r="B713" s="2"/>
      <c r="C713" s="2"/>
      <c r="D713" s="2"/>
      <c r="E713" s="2"/>
      <c r="J713" s="2"/>
      <c r="M713" s="2"/>
      <c r="N713" s="2"/>
      <c r="O713" s="2"/>
      <c r="P713" s="8"/>
      <c r="Q713" s="8"/>
    </row>
    <row r="714" spans="1:17" ht="13.5" customHeight="1" x14ac:dyDescent="0.25">
      <c r="A714" s="2"/>
      <c r="B714" s="2"/>
      <c r="C714" s="2"/>
      <c r="D714" s="2"/>
      <c r="E714" s="2"/>
      <c r="J714" s="2"/>
      <c r="M714" s="2"/>
      <c r="N714" s="2"/>
      <c r="O714" s="2"/>
      <c r="P714" s="8"/>
      <c r="Q714" s="8"/>
    </row>
    <row r="715" spans="1:17" ht="13.5" customHeight="1" x14ac:dyDescent="0.25">
      <c r="A715" s="2"/>
      <c r="B715" s="2"/>
      <c r="C715" s="2"/>
      <c r="D715" s="2"/>
      <c r="E715" s="2"/>
      <c r="J715" s="2"/>
      <c r="M715" s="2"/>
      <c r="N715" s="2"/>
      <c r="O715" s="2"/>
      <c r="P715" s="8"/>
      <c r="Q715" s="8"/>
    </row>
    <row r="716" spans="1:17" ht="13.5" customHeight="1" x14ac:dyDescent="0.25">
      <c r="A716" s="2"/>
      <c r="B716" s="2"/>
      <c r="C716" s="2"/>
      <c r="D716" s="2"/>
      <c r="E716" s="2"/>
      <c r="J716" s="2"/>
      <c r="M716" s="2"/>
      <c r="N716" s="2"/>
      <c r="O716" s="2"/>
      <c r="P716" s="8"/>
      <c r="Q716" s="8"/>
    </row>
    <row r="717" spans="1:17" ht="13.5" customHeight="1" x14ac:dyDescent="0.25">
      <c r="A717" s="2"/>
      <c r="B717" s="2"/>
      <c r="C717" s="2"/>
      <c r="D717" s="2"/>
      <c r="E717" s="2"/>
      <c r="J717" s="2"/>
      <c r="M717" s="2"/>
      <c r="N717" s="2"/>
      <c r="O717" s="2"/>
      <c r="P717" s="8"/>
      <c r="Q717" s="8"/>
    </row>
    <row r="718" spans="1:17" ht="13.5" customHeight="1" x14ac:dyDescent="0.25">
      <c r="A718" s="2"/>
      <c r="B718" s="2"/>
      <c r="C718" s="2"/>
      <c r="D718" s="2"/>
      <c r="E718" s="2"/>
      <c r="J718" s="2"/>
      <c r="M718" s="2"/>
      <c r="N718" s="2"/>
      <c r="O718" s="2"/>
      <c r="P718" s="8"/>
      <c r="Q718" s="8"/>
    </row>
    <row r="719" spans="1:17" ht="13.5" customHeight="1" x14ac:dyDescent="0.25">
      <c r="A719" s="2"/>
      <c r="B719" s="2"/>
      <c r="C719" s="2"/>
      <c r="D719" s="2"/>
      <c r="E719" s="2"/>
      <c r="J719" s="2"/>
      <c r="M719" s="2"/>
      <c r="N719" s="2"/>
      <c r="O719" s="2"/>
      <c r="P719" s="8"/>
      <c r="Q719" s="8"/>
    </row>
    <row r="720" spans="1:17" ht="13.5" customHeight="1" x14ac:dyDescent="0.25">
      <c r="A720" s="2"/>
      <c r="B720" s="2"/>
      <c r="C720" s="2"/>
      <c r="D720" s="2"/>
      <c r="E720" s="2"/>
      <c r="J720" s="2"/>
      <c r="M720" s="2"/>
      <c r="N720" s="2"/>
      <c r="O720" s="2"/>
      <c r="P720" s="8"/>
      <c r="Q720" s="8"/>
    </row>
    <row r="721" spans="1:17" ht="13.5" customHeight="1" x14ac:dyDescent="0.25">
      <c r="A721" s="2"/>
      <c r="B721" s="2"/>
      <c r="C721" s="2"/>
      <c r="D721" s="2"/>
      <c r="E721" s="2"/>
      <c r="J721" s="2"/>
      <c r="M721" s="2"/>
      <c r="N721" s="2"/>
      <c r="O721" s="2"/>
      <c r="P721" s="8"/>
      <c r="Q721" s="8"/>
    </row>
    <row r="722" spans="1:17" ht="13.5" customHeight="1" x14ac:dyDescent="0.25">
      <c r="A722" s="2"/>
      <c r="B722" s="2"/>
      <c r="C722" s="2"/>
      <c r="D722" s="2"/>
      <c r="E722" s="2"/>
      <c r="J722" s="2"/>
      <c r="M722" s="2"/>
      <c r="N722" s="2"/>
      <c r="O722" s="2"/>
      <c r="P722" s="8"/>
      <c r="Q722" s="8"/>
    </row>
    <row r="723" spans="1:17" ht="13.5" customHeight="1" x14ac:dyDescent="0.25">
      <c r="A723" s="2"/>
      <c r="B723" s="2"/>
      <c r="C723" s="2"/>
      <c r="D723" s="2"/>
      <c r="E723" s="2"/>
      <c r="J723" s="2"/>
      <c r="M723" s="2"/>
      <c r="N723" s="2"/>
      <c r="O723" s="2"/>
      <c r="P723" s="8"/>
      <c r="Q723" s="8"/>
    </row>
    <row r="724" spans="1:17" ht="13.5" customHeight="1" x14ac:dyDescent="0.25">
      <c r="A724" s="2"/>
      <c r="B724" s="2"/>
      <c r="C724" s="2"/>
      <c r="D724" s="2"/>
      <c r="E724" s="2"/>
      <c r="J724" s="2"/>
      <c r="M724" s="2"/>
      <c r="N724" s="2"/>
      <c r="O724" s="2"/>
      <c r="P724" s="8"/>
      <c r="Q724" s="8"/>
    </row>
    <row r="725" spans="1:17" ht="13.5" customHeight="1" x14ac:dyDescent="0.25">
      <c r="A725" s="2"/>
      <c r="B725" s="2"/>
      <c r="C725" s="2"/>
      <c r="D725" s="2"/>
      <c r="E725" s="2"/>
      <c r="J725" s="2"/>
      <c r="M725" s="2"/>
      <c r="N725" s="2"/>
      <c r="O725" s="2"/>
      <c r="P725" s="8"/>
      <c r="Q725" s="8"/>
    </row>
    <row r="726" spans="1:17" ht="13.5" customHeight="1" x14ac:dyDescent="0.25">
      <c r="A726" s="2"/>
      <c r="B726" s="2"/>
      <c r="C726" s="2"/>
      <c r="D726" s="2"/>
      <c r="E726" s="2"/>
      <c r="J726" s="2"/>
      <c r="M726" s="2"/>
      <c r="N726" s="2"/>
      <c r="O726" s="2"/>
      <c r="P726" s="8"/>
      <c r="Q726" s="8"/>
    </row>
    <row r="727" spans="1:17" ht="13.5" customHeight="1" x14ac:dyDescent="0.25">
      <c r="A727" s="2"/>
      <c r="B727" s="2"/>
      <c r="C727" s="2"/>
      <c r="D727" s="2"/>
      <c r="E727" s="2"/>
      <c r="J727" s="2"/>
      <c r="M727" s="2"/>
      <c r="N727" s="2"/>
      <c r="O727" s="2"/>
      <c r="P727" s="8"/>
      <c r="Q727" s="8"/>
    </row>
    <row r="728" spans="1:17" ht="13.5" customHeight="1" x14ac:dyDescent="0.25">
      <c r="A728" s="2"/>
      <c r="B728" s="2"/>
      <c r="C728" s="2"/>
      <c r="D728" s="2"/>
      <c r="E728" s="2"/>
      <c r="J728" s="2"/>
      <c r="M728" s="2"/>
      <c r="N728" s="2"/>
      <c r="O728" s="2"/>
      <c r="P728" s="8"/>
      <c r="Q728" s="8"/>
    </row>
    <row r="729" spans="1:17" ht="13.5" customHeight="1" x14ac:dyDescent="0.25">
      <c r="A729" s="2"/>
      <c r="B729" s="2"/>
      <c r="C729" s="2"/>
      <c r="D729" s="2"/>
      <c r="E729" s="2"/>
      <c r="J729" s="2"/>
      <c r="M729" s="2"/>
      <c r="N729" s="2"/>
      <c r="O729" s="2"/>
      <c r="P729" s="8"/>
      <c r="Q729" s="8"/>
    </row>
    <row r="730" spans="1:17" ht="13.5" customHeight="1" x14ac:dyDescent="0.25">
      <c r="A730" s="2"/>
      <c r="B730" s="2"/>
      <c r="C730" s="2"/>
      <c r="D730" s="2"/>
      <c r="E730" s="2"/>
      <c r="J730" s="2"/>
      <c r="M730" s="2"/>
      <c r="N730" s="2"/>
      <c r="O730" s="2"/>
      <c r="P730" s="8"/>
      <c r="Q730" s="8"/>
    </row>
    <row r="731" spans="1:17" ht="13.5" customHeight="1" x14ac:dyDescent="0.25">
      <c r="A731" s="2"/>
      <c r="B731" s="2"/>
      <c r="C731" s="2"/>
      <c r="D731" s="2"/>
      <c r="E731" s="2"/>
      <c r="J731" s="2"/>
      <c r="M731" s="2"/>
      <c r="N731" s="2"/>
      <c r="O731" s="2"/>
      <c r="P731" s="8"/>
      <c r="Q731" s="8"/>
    </row>
    <row r="732" spans="1:17" ht="13.5" customHeight="1" x14ac:dyDescent="0.25">
      <c r="A732" s="2"/>
      <c r="B732" s="2"/>
      <c r="C732" s="2"/>
      <c r="D732" s="2"/>
      <c r="E732" s="2"/>
      <c r="J732" s="2"/>
      <c r="M732" s="2"/>
      <c r="N732" s="2"/>
      <c r="O732" s="2"/>
      <c r="P732" s="8"/>
      <c r="Q732" s="8"/>
    </row>
    <row r="733" spans="1:17" ht="13.5" customHeight="1" x14ac:dyDescent="0.25">
      <c r="A733" s="2"/>
      <c r="B733" s="2"/>
      <c r="C733" s="2"/>
      <c r="D733" s="2"/>
      <c r="E733" s="2"/>
      <c r="J733" s="2"/>
      <c r="M733" s="2"/>
      <c r="N733" s="2"/>
      <c r="O733" s="2"/>
      <c r="P733" s="8"/>
      <c r="Q733" s="8"/>
    </row>
    <row r="734" spans="1:17" ht="13.5" customHeight="1" x14ac:dyDescent="0.25">
      <c r="A734" s="2"/>
      <c r="B734" s="2"/>
      <c r="C734" s="2"/>
      <c r="D734" s="2"/>
      <c r="E734" s="2"/>
      <c r="J734" s="2"/>
      <c r="M734" s="2"/>
      <c r="N734" s="2"/>
      <c r="O734" s="2"/>
      <c r="P734" s="8"/>
      <c r="Q734" s="8"/>
    </row>
    <row r="735" spans="1:17" ht="13.5" customHeight="1" x14ac:dyDescent="0.25">
      <c r="A735" s="2"/>
      <c r="B735" s="2"/>
      <c r="C735" s="2"/>
      <c r="D735" s="2"/>
      <c r="E735" s="2"/>
      <c r="J735" s="2"/>
      <c r="M735" s="2"/>
      <c r="N735" s="2"/>
      <c r="O735" s="2"/>
      <c r="P735" s="8"/>
      <c r="Q735" s="8"/>
    </row>
    <row r="736" spans="1:17" ht="13.5" customHeight="1" x14ac:dyDescent="0.25">
      <c r="A736" s="2"/>
      <c r="B736" s="2"/>
      <c r="C736" s="2"/>
      <c r="D736" s="2"/>
      <c r="E736" s="2"/>
      <c r="J736" s="2"/>
      <c r="M736" s="2"/>
      <c r="N736" s="2"/>
      <c r="O736" s="2"/>
      <c r="P736" s="8"/>
      <c r="Q736" s="8"/>
    </row>
    <row r="737" spans="1:17" ht="13.5" customHeight="1" x14ac:dyDescent="0.25">
      <c r="A737" s="2"/>
      <c r="B737" s="2"/>
      <c r="C737" s="2"/>
      <c r="D737" s="2"/>
      <c r="E737" s="2"/>
      <c r="J737" s="2"/>
      <c r="M737" s="2"/>
      <c r="N737" s="2"/>
      <c r="O737" s="2"/>
      <c r="P737" s="8"/>
      <c r="Q737" s="8"/>
    </row>
    <row r="738" spans="1:17" ht="13.5" customHeight="1" x14ac:dyDescent="0.25">
      <c r="A738" s="2"/>
      <c r="B738" s="2"/>
      <c r="C738" s="2"/>
      <c r="D738" s="2"/>
      <c r="E738" s="2"/>
      <c r="J738" s="2"/>
      <c r="M738" s="2"/>
      <c r="N738" s="2"/>
      <c r="O738" s="2"/>
      <c r="P738" s="8"/>
      <c r="Q738" s="8"/>
    </row>
    <row r="739" spans="1:17" ht="13.5" customHeight="1" x14ac:dyDescent="0.25">
      <c r="A739" s="2"/>
      <c r="B739" s="2"/>
      <c r="C739" s="2"/>
      <c r="D739" s="2"/>
      <c r="E739" s="2"/>
      <c r="J739" s="2"/>
      <c r="M739" s="2"/>
      <c r="N739" s="2"/>
      <c r="O739" s="2"/>
      <c r="P739" s="8"/>
      <c r="Q739" s="8"/>
    </row>
    <row r="740" spans="1:17" ht="13.5" customHeight="1" x14ac:dyDescent="0.25">
      <c r="A740" s="2"/>
      <c r="B740" s="2"/>
      <c r="C740" s="2"/>
      <c r="D740" s="2"/>
      <c r="E740" s="2"/>
      <c r="J740" s="2"/>
      <c r="M740" s="2"/>
      <c r="N740" s="2"/>
      <c r="O740" s="2"/>
      <c r="P740" s="8"/>
      <c r="Q740" s="8"/>
    </row>
    <row r="741" spans="1:17" ht="13.5" customHeight="1" x14ac:dyDescent="0.25">
      <c r="A741" s="2"/>
      <c r="B741" s="2"/>
      <c r="C741" s="2"/>
      <c r="D741" s="2"/>
      <c r="E741" s="2"/>
      <c r="J741" s="2"/>
      <c r="M741" s="2"/>
      <c r="N741" s="2"/>
      <c r="O741" s="2"/>
      <c r="P741" s="8"/>
      <c r="Q741" s="8"/>
    </row>
    <row r="742" spans="1:17" ht="13.5" customHeight="1" x14ac:dyDescent="0.25">
      <c r="A742" s="2"/>
      <c r="B742" s="2"/>
      <c r="C742" s="2"/>
      <c r="D742" s="2"/>
      <c r="E742" s="2"/>
      <c r="J742" s="2"/>
      <c r="M742" s="2"/>
      <c r="N742" s="2"/>
      <c r="O742" s="2"/>
      <c r="P742" s="8"/>
      <c r="Q742" s="8"/>
    </row>
    <row r="743" spans="1:17" ht="13.5" customHeight="1" x14ac:dyDescent="0.25">
      <c r="A743" s="2"/>
      <c r="B743" s="2"/>
      <c r="C743" s="2"/>
      <c r="D743" s="2"/>
      <c r="E743" s="2"/>
      <c r="J743" s="2"/>
      <c r="M743" s="2"/>
      <c r="N743" s="2"/>
      <c r="O743" s="2"/>
      <c r="P743" s="8"/>
      <c r="Q743" s="8"/>
    </row>
    <row r="744" spans="1:17" ht="13.5" customHeight="1" x14ac:dyDescent="0.25">
      <c r="A744" s="2"/>
      <c r="B744" s="2"/>
      <c r="C744" s="2"/>
      <c r="D744" s="2"/>
      <c r="E744" s="2"/>
      <c r="J744" s="2"/>
      <c r="M744" s="2"/>
      <c r="N744" s="2"/>
      <c r="O744" s="2"/>
      <c r="P744" s="8"/>
      <c r="Q744" s="8"/>
    </row>
    <row r="745" spans="1:17" ht="13.5" customHeight="1" x14ac:dyDescent="0.25">
      <c r="A745" s="2"/>
      <c r="B745" s="2"/>
      <c r="C745" s="2"/>
      <c r="D745" s="2"/>
      <c r="E745" s="2"/>
      <c r="J745" s="2"/>
      <c r="M745" s="2"/>
      <c r="N745" s="2"/>
      <c r="O745" s="2"/>
      <c r="P745" s="8"/>
      <c r="Q745" s="8"/>
    </row>
    <row r="746" spans="1:17" ht="13.5" customHeight="1" x14ac:dyDescent="0.25">
      <c r="A746" s="2"/>
      <c r="B746" s="2"/>
      <c r="C746" s="2"/>
      <c r="D746" s="2"/>
      <c r="E746" s="2"/>
      <c r="J746" s="2"/>
      <c r="M746" s="2"/>
      <c r="N746" s="2"/>
      <c r="O746" s="2"/>
      <c r="P746" s="8"/>
      <c r="Q746" s="8"/>
    </row>
    <row r="747" spans="1:17" ht="13.5" customHeight="1" x14ac:dyDescent="0.25">
      <c r="A747" s="2"/>
      <c r="B747" s="2"/>
      <c r="C747" s="2"/>
      <c r="D747" s="2"/>
      <c r="E747" s="2"/>
      <c r="J747" s="2"/>
      <c r="M747" s="2"/>
      <c r="N747" s="2"/>
      <c r="O747" s="2"/>
      <c r="P747" s="8"/>
      <c r="Q747" s="8"/>
    </row>
    <row r="748" spans="1:17" ht="13.5" customHeight="1" x14ac:dyDescent="0.25">
      <c r="A748" s="2"/>
      <c r="B748" s="2"/>
      <c r="C748" s="2"/>
      <c r="D748" s="2"/>
      <c r="E748" s="2"/>
      <c r="J748" s="2"/>
      <c r="M748" s="2"/>
      <c r="N748" s="2"/>
      <c r="O748" s="2"/>
      <c r="P748" s="8"/>
      <c r="Q748" s="8"/>
    </row>
    <row r="749" spans="1:17" ht="13.5" customHeight="1" x14ac:dyDescent="0.25">
      <c r="A749" s="2"/>
      <c r="B749" s="2"/>
      <c r="C749" s="2"/>
      <c r="D749" s="2"/>
      <c r="E749" s="2"/>
      <c r="J749" s="2"/>
      <c r="M749" s="2"/>
      <c r="N749" s="2"/>
      <c r="O749" s="2"/>
      <c r="P749" s="8"/>
      <c r="Q749" s="8"/>
    </row>
    <row r="750" spans="1:17" ht="13.5" customHeight="1" x14ac:dyDescent="0.25">
      <c r="A750" s="2"/>
      <c r="B750" s="2"/>
      <c r="C750" s="2"/>
      <c r="D750" s="2"/>
      <c r="E750" s="2"/>
      <c r="J750" s="2"/>
      <c r="M750" s="2"/>
      <c r="N750" s="2"/>
      <c r="O750" s="2"/>
      <c r="P750" s="8"/>
      <c r="Q750" s="8"/>
    </row>
    <row r="751" spans="1:17" ht="13.5" customHeight="1" x14ac:dyDescent="0.25">
      <c r="A751" s="2"/>
      <c r="B751" s="2"/>
      <c r="C751" s="2"/>
      <c r="D751" s="2"/>
      <c r="E751" s="2"/>
      <c r="J751" s="2"/>
      <c r="M751" s="2"/>
      <c r="N751" s="2"/>
      <c r="O751" s="2"/>
      <c r="P751" s="8"/>
      <c r="Q751" s="8"/>
    </row>
    <row r="752" spans="1:17" ht="13.5" customHeight="1" x14ac:dyDescent="0.25">
      <c r="A752" s="2"/>
      <c r="B752" s="2"/>
      <c r="C752" s="2"/>
      <c r="D752" s="2"/>
      <c r="E752" s="2"/>
      <c r="J752" s="2"/>
      <c r="M752" s="2"/>
      <c r="N752" s="2"/>
      <c r="O752" s="2"/>
      <c r="P752" s="8"/>
      <c r="Q752" s="8"/>
    </row>
    <row r="753" spans="1:17" ht="13.5" customHeight="1" x14ac:dyDescent="0.25">
      <c r="A753" s="2"/>
      <c r="B753" s="2"/>
      <c r="C753" s="2"/>
      <c r="D753" s="2"/>
      <c r="E753" s="2"/>
      <c r="J753" s="2"/>
      <c r="M753" s="2"/>
      <c r="N753" s="2"/>
      <c r="O753" s="2"/>
      <c r="P753" s="8"/>
      <c r="Q753" s="8"/>
    </row>
    <row r="754" spans="1:17" ht="13.5" customHeight="1" x14ac:dyDescent="0.25">
      <c r="A754" s="2"/>
      <c r="B754" s="2"/>
      <c r="C754" s="2"/>
      <c r="D754" s="2"/>
      <c r="E754" s="2"/>
      <c r="J754" s="2"/>
      <c r="M754" s="2"/>
      <c r="N754" s="2"/>
      <c r="O754" s="2"/>
      <c r="P754" s="8"/>
      <c r="Q754" s="8"/>
    </row>
    <row r="755" spans="1:17" ht="13.5" customHeight="1" x14ac:dyDescent="0.25">
      <c r="A755" s="2"/>
      <c r="B755" s="2"/>
      <c r="C755" s="2"/>
      <c r="D755" s="2"/>
      <c r="E755" s="2"/>
      <c r="J755" s="2"/>
      <c r="M755" s="2"/>
      <c r="N755" s="2"/>
      <c r="O755" s="2"/>
      <c r="P755" s="8"/>
      <c r="Q755" s="8"/>
    </row>
    <row r="756" spans="1:17" ht="13.5" customHeight="1" x14ac:dyDescent="0.25">
      <c r="A756" s="2"/>
      <c r="B756" s="2"/>
      <c r="C756" s="2"/>
      <c r="D756" s="2"/>
      <c r="E756" s="2"/>
      <c r="J756" s="2"/>
      <c r="M756" s="2"/>
      <c r="N756" s="2"/>
      <c r="O756" s="2"/>
      <c r="P756" s="8"/>
      <c r="Q756" s="8"/>
    </row>
    <row r="757" spans="1:17" ht="13.5" customHeight="1" x14ac:dyDescent="0.25">
      <c r="A757" s="2"/>
      <c r="B757" s="2"/>
      <c r="C757" s="2"/>
      <c r="D757" s="2"/>
      <c r="E757" s="2"/>
      <c r="J757" s="2"/>
      <c r="M757" s="2"/>
      <c r="N757" s="2"/>
      <c r="O757" s="2"/>
      <c r="P757" s="8"/>
      <c r="Q757" s="8"/>
    </row>
    <row r="758" spans="1:17" ht="13.5" customHeight="1" x14ac:dyDescent="0.25">
      <c r="A758" s="2"/>
      <c r="B758" s="2"/>
      <c r="C758" s="2"/>
      <c r="D758" s="2"/>
      <c r="E758" s="2"/>
      <c r="J758" s="2"/>
      <c r="M758" s="2"/>
      <c r="N758" s="2"/>
      <c r="O758" s="2"/>
      <c r="P758" s="8"/>
      <c r="Q758" s="8"/>
    </row>
    <row r="759" spans="1:17" ht="13.5" customHeight="1" x14ac:dyDescent="0.25">
      <c r="A759" s="2"/>
      <c r="B759" s="2"/>
      <c r="C759" s="2"/>
      <c r="D759" s="2"/>
      <c r="E759" s="2"/>
      <c r="J759" s="2"/>
      <c r="M759" s="2"/>
      <c r="N759" s="2"/>
      <c r="O759" s="2"/>
      <c r="P759" s="8"/>
      <c r="Q759" s="8"/>
    </row>
    <row r="760" spans="1:17" ht="13.5" customHeight="1" x14ac:dyDescent="0.25">
      <c r="A760" s="2"/>
      <c r="B760" s="2"/>
      <c r="C760" s="2"/>
      <c r="D760" s="2"/>
      <c r="E760" s="2"/>
      <c r="J760" s="2"/>
      <c r="M760" s="2"/>
      <c r="N760" s="2"/>
      <c r="O760" s="2"/>
      <c r="P760" s="8"/>
      <c r="Q760" s="8"/>
    </row>
    <row r="761" spans="1:17" ht="13.5" customHeight="1" x14ac:dyDescent="0.25">
      <c r="A761" s="2"/>
      <c r="B761" s="2"/>
      <c r="C761" s="2"/>
      <c r="D761" s="2"/>
      <c r="E761" s="2"/>
      <c r="J761" s="2"/>
      <c r="M761" s="2"/>
      <c r="N761" s="2"/>
      <c r="O761" s="2"/>
      <c r="P761" s="8"/>
      <c r="Q761" s="8"/>
    </row>
    <row r="762" spans="1:17" ht="13.5" customHeight="1" x14ac:dyDescent="0.25">
      <c r="A762" s="2"/>
      <c r="B762" s="2"/>
      <c r="C762" s="2"/>
      <c r="D762" s="2"/>
      <c r="E762" s="2"/>
      <c r="J762" s="2"/>
      <c r="M762" s="2"/>
      <c r="N762" s="2"/>
      <c r="O762" s="2"/>
      <c r="P762" s="8"/>
      <c r="Q762" s="8"/>
    </row>
    <row r="763" spans="1:17" ht="13.5" customHeight="1" x14ac:dyDescent="0.25">
      <c r="A763" s="2"/>
      <c r="B763" s="2"/>
      <c r="C763" s="2"/>
      <c r="D763" s="2"/>
      <c r="E763" s="2"/>
      <c r="J763" s="2"/>
      <c r="M763" s="2"/>
      <c r="N763" s="2"/>
      <c r="O763" s="2"/>
      <c r="P763" s="8"/>
      <c r="Q763" s="8"/>
    </row>
    <row r="764" spans="1:17" ht="13.5" customHeight="1" x14ac:dyDescent="0.25">
      <c r="A764" s="2"/>
      <c r="B764" s="2"/>
      <c r="C764" s="2"/>
      <c r="D764" s="2"/>
      <c r="E764" s="2"/>
      <c r="J764" s="2"/>
      <c r="M764" s="2"/>
      <c r="N764" s="2"/>
      <c r="O764" s="2"/>
      <c r="P764" s="8"/>
      <c r="Q764" s="8"/>
    </row>
    <row r="765" spans="1:17" ht="13.5" customHeight="1" x14ac:dyDescent="0.25">
      <c r="A765" s="2"/>
      <c r="B765" s="2"/>
      <c r="C765" s="2"/>
      <c r="D765" s="2"/>
      <c r="E765" s="2"/>
      <c r="J765" s="2"/>
      <c r="M765" s="2"/>
      <c r="N765" s="2"/>
      <c r="O765" s="2"/>
      <c r="P765" s="8"/>
      <c r="Q765" s="8"/>
    </row>
    <row r="766" spans="1:17" ht="13.5" customHeight="1" x14ac:dyDescent="0.25">
      <c r="A766" s="2"/>
      <c r="B766" s="2"/>
      <c r="C766" s="2"/>
      <c r="D766" s="2"/>
      <c r="E766" s="2"/>
      <c r="J766" s="2"/>
      <c r="M766" s="2"/>
      <c r="N766" s="2"/>
      <c r="O766" s="2"/>
      <c r="P766" s="8"/>
      <c r="Q766" s="8"/>
    </row>
    <row r="767" spans="1:17" ht="13.5" customHeight="1" x14ac:dyDescent="0.25">
      <c r="A767" s="2"/>
      <c r="B767" s="2"/>
      <c r="C767" s="2"/>
      <c r="D767" s="2"/>
      <c r="E767" s="2"/>
      <c r="J767" s="2"/>
      <c r="M767" s="2"/>
      <c r="N767" s="2"/>
      <c r="O767" s="2"/>
      <c r="P767" s="8"/>
      <c r="Q767" s="8"/>
    </row>
    <row r="768" spans="1:17" ht="13.5" customHeight="1" x14ac:dyDescent="0.25">
      <c r="A768" s="2"/>
      <c r="B768" s="2"/>
      <c r="C768" s="2"/>
      <c r="D768" s="2"/>
      <c r="E768" s="2"/>
      <c r="J768" s="2"/>
      <c r="M768" s="2"/>
      <c r="N768" s="2"/>
      <c r="O768" s="2"/>
      <c r="P768" s="8"/>
      <c r="Q768" s="8"/>
    </row>
    <row r="769" spans="1:17" ht="13.5" customHeight="1" x14ac:dyDescent="0.25">
      <c r="A769" s="2"/>
      <c r="B769" s="2"/>
      <c r="C769" s="2"/>
      <c r="D769" s="2"/>
      <c r="E769" s="2"/>
      <c r="J769" s="2"/>
      <c r="M769" s="2"/>
      <c r="N769" s="2"/>
      <c r="O769" s="2"/>
      <c r="P769" s="8"/>
      <c r="Q769" s="8"/>
    </row>
    <row r="770" spans="1:17" ht="13.5" customHeight="1" x14ac:dyDescent="0.25">
      <c r="A770" s="2"/>
      <c r="B770" s="2"/>
      <c r="C770" s="2"/>
      <c r="D770" s="2"/>
      <c r="E770" s="2"/>
      <c r="J770" s="2"/>
      <c r="M770" s="2"/>
      <c r="N770" s="2"/>
      <c r="O770" s="2"/>
      <c r="P770" s="8"/>
      <c r="Q770" s="8"/>
    </row>
    <row r="771" spans="1:17" ht="13.5" customHeight="1" x14ac:dyDescent="0.25">
      <c r="A771" s="2"/>
      <c r="B771" s="2"/>
      <c r="C771" s="2"/>
      <c r="D771" s="2"/>
      <c r="E771" s="2"/>
      <c r="J771" s="2"/>
      <c r="M771" s="2"/>
      <c r="N771" s="2"/>
      <c r="O771" s="2"/>
      <c r="P771" s="8"/>
      <c r="Q771" s="8"/>
    </row>
    <row r="772" spans="1:17" ht="13.5" customHeight="1" x14ac:dyDescent="0.25">
      <c r="A772" s="2"/>
      <c r="B772" s="2"/>
      <c r="C772" s="2"/>
      <c r="D772" s="2"/>
      <c r="E772" s="2"/>
      <c r="J772" s="2"/>
      <c r="M772" s="2"/>
      <c r="N772" s="2"/>
      <c r="O772" s="2"/>
      <c r="P772" s="8"/>
      <c r="Q772" s="8"/>
    </row>
    <row r="773" spans="1:17" ht="13.5" customHeight="1" x14ac:dyDescent="0.25">
      <c r="A773" s="2"/>
      <c r="B773" s="2"/>
      <c r="C773" s="2"/>
      <c r="D773" s="2"/>
      <c r="E773" s="2"/>
      <c r="J773" s="2"/>
      <c r="M773" s="2"/>
      <c r="N773" s="2"/>
      <c r="O773" s="2"/>
      <c r="P773" s="8"/>
      <c r="Q773" s="8"/>
    </row>
    <row r="774" spans="1:17" ht="13.5" customHeight="1" x14ac:dyDescent="0.25">
      <c r="A774" s="2"/>
      <c r="B774" s="2"/>
      <c r="C774" s="2"/>
      <c r="D774" s="2"/>
      <c r="E774" s="2"/>
      <c r="J774" s="2"/>
      <c r="M774" s="2"/>
      <c r="N774" s="2"/>
      <c r="O774" s="2"/>
      <c r="P774" s="8"/>
      <c r="Q774" s="8"/>
    </row>
    <row r="775" spans="1:17" ht="13.5" customHeight="1" x14ac:dyDescent="0.25">
      <c r="A775" s="2"/>
      <c r="B775" s="2"/>
      <c r="C775" s="2"/>
      <c r="D775" s="2"/>
      <c r="E775" s="2"/>
      <c r="J775" s="2"/>
      <c r="M775" s="2"/>
      <c r="N775" s="2"/>
      <c r="O775" s="2"/>
      <c r="P775" s="8"/>
      <c r="Q775" s="8"/>
    </row>
    <row r="776" spans="1:17" ht="13.5" customHeight="1" x14ac:dyDescent="0.25">
      <c r="A776" s="2"/>
      <c r="B776" s="2"/>
      <c r="C776" s="2"/>
      <c r="D776" s="2"/>
      <c r="E776" s="2"/>
      <c r="J776" s="2"/>
      <c r="M776" s="2"/>
      <c r="N776" s="2"/>
      <c r="O776" s="2"/>
      <c r="P776" s="8"/>
      <c r="Q776" s="8"/>
    </row>
    <row r="777" spans="1:17" ht="13.5" customHeight="1" x14ac:dyDescent="0.25">
      <c r="A777" s="2"/>
      <c r="B777" s="2"/>
      <c r="C777" s="2"/>
      <c r="D777" s="2"/>
      <c r="E777" s="2"/>
      <c r="J777" s="2"/>
      <c r="M777" s="2"/>
      <c r="N777" s="2"/>
      <c r="O777" s="2"/>
      <c r="P777" s="8"/>
      <c r="Q777" s="8"/>
    </row>
    <row r="778" spans="1:17" ht="13.5" customHeight="1" x14ac:dyDescent="0.25">
      <c r="A778" s="2"/>
      <c r="B778" s="2"/>
      <c r="C778" s="2"/>
      <c r="D778" s="2"/>
      <c r="E778" s="2"/>
      <c r="J778" s="2"/>
      <c r="M778" s="2"/>
      <c r="N778" s="2"/>
      <c r="O778" s="2"/>
      <c r="P778" s="8"/>
      <c r="Q778" s="8"/>
    </row>
    <row r="779" spans="1:17" ht="13.5" customHeight="1" x14ac:dyDescent="0.25">
      <c r="A779" s="2"/>
      <c r="B779" s="2"/>
      <c r="C779" s="2"/>
      <c r="D779" s="2"/>
      <c r="E779" s="2"/>
      <c r="J779" s="2"/>
      <c r="M779" s="2"/>
      <c r="N779" s="2"/>
      <c r="O779" s="2"/>
      <c r="P779" s="8"/>
      <c r="Q779" s="8"/>
    </row>
    <row r="780" spans="1:17" ht="13.5" customHeight="1" x14ac:dyDescent="0.25">
      <c r="A780" s="2"/>
      <c r="B780" s="2"/>
      <c r="C780" s="2"/>
      <c r="D780" s="2"/>
      <c r="E780" s="2"/>
      <c r="J780" s="2"/>
      <c r="M780" s="2"/>
      <c r="N780" s="2"/>
      <c r="O780" s="2"/>
      <c r="P780" s="8"/>
      <c r="Q780" s="8"/>
    </row>
    <row r="781" spans="1:17" ht="13.5" customHeight="1" x14ac:dyDescent="0.25">
      <c r="A781" s="2"/>
      <c r="B781" s="2"/>
      <c r="C781" s="2"/>
      <c r="D781" s="2"/>
      <c r="E781" s="2"/>
      <c r="J781" s="2"/>
      <c r="M781" s="2"/>
      <c r="N781" s="2"/>
      <c r="O781" s="2"/>
      <c r="P781" s="8"/>
      <c r="Q781" s="8"/>
    </row>
    <row r="782" spans="1:17" ht="13.5" customHeight="1" x14ac:dyDescent="0.25">
      <c r="A782" s="2"/>
      <c r="B782" s="2"/>
      <c r="C782" s="2"/>
      <c r="D782" s="2"/>
      <c r="E782" s="2"/>
      <c r="J782" s="2"/>
      <c r="M782" s="2"/>
      <c r="N782" s="2"/>
      <c r="O782" s="2"/>
      <c r="P782" s="8"/>
      <c r="Q782" s="8"/>
    </row>
    <row r="783" spans="1:17" ht="13.5" customHeight="1" x14ac:dyDescent="0.25">
      <c r="A783" s="2"/>
      <c r="B783" s="2"/>
      <c r="C783" s="2"/>
      <c r="D783" s="2"/>
      <c r="E783" s="2"/>
      <c r="J783" s="2"/>
      <c r="M783" s="2"/>
      <c r="N783" s="2"/>
      <c r="O783" s="2"/>
      <c r="P783" s="8"/>
      <c r="Q783" s="8"/>
    </row>
    <row r="784" spans="1:17" ht="13.5" customHeight="1" x14ac:dyDescent="0.25">
      <c r="A784" s="2"/>
      <c r="B784" s="2"/>
      <c r="C784" s="2"/>
      <c r="D784" s="2"/>
      <c r="E784" s="2"/>
      <c r="J784" s="2"/>
      <c r="M784" s="2"/>
      <c r="N784" s="2"/>
      <c r="O784" s="2"/>
      <c r="P784" s="8"/>
      <c r="Q784" s="8"/>
    </row>
    <row r="785" spans="1:17" ht="13.5" customHeight="1" x14ac:dyDescent="0.25">
      <c r="A785" s="2"/>
      <c r="B785" s="2"/>
      <c r="C785" s="2"/>
      <c r="D785" s="2"/>
      <c r="E785" s="2"/>
      <c r="J785" s="2"/>
      <c r="M785" s="2"/>
      <c r="N785" s="2"/>
      <c r="O785" s="2"/>
      <c r="P785" s="8"/>
      <c r="Q785" s="8"/>
    </row>
    <row r="786" spans="1:17" ht="13.5" customHeight="1" x14ac:dyDescent="0.25">
      <c r="A786" s="2"/>
      <c r="B786" s="2"/>
      <c r="C786" s="2"/>
      <c r="D786" s="2"/>
      <c r="E786" s="2"/>
      <c r="J786" s="2"/>
      <c r="M786" s="2"/>
      <c r="N786" s="2"/>
      <c r="O786" s="2"/>
      <c r="P786" s="8"/>
      <c r="Q786" s="8"/>
    </row>
    <row r="787" spans="1:17" ht="13.5" customHeight="1" x14ac:dyDescent="0.25">
      <c r="A787" s="2"/>
      <c r="B787" s="2"/>
      <c r="C787" s="2"/>
      <c r="D787" s="2"/>
      <c r="E787" s="2"/>
      <c r="J787" s="2"/>
      <c r="M787" s="2"/>
      <c r="N787" s="2"/>
      <c r="O787" s="2"/>
      <c r="P787" s="8"/>
      <c r="Q787" s="8"/>
    </row>
    <row r="788" spans="1:17" ht="13.5" customHeight="1" x14ac:dyDescent="0.25">
      <c r="A788" s="2"/>
      <c r="B788" s="2"/>
      <c r="C788" s="2"/>
      <c r="D788" s="2"/>
      <c r="E788" s="2"/>
      <c r="J788" s="2"/>
      <c r="M788" s="2"/>
      <c r="N788" s="2"/>
      <c r="O788" s="2"/>
      <c r="P788" s="8"/>
      <c r="Q788" s="8"/>
    </row>
    <row r="789" spans="1:17" ht="13.5" customHeight="1" x14ac:dyDescent="0.25">
      <c r="A789" s="2"/>
      <c r="B789" s="2"/>
      <c r="C789" s="2"/>
      <c r="D789" s="2"/>
      <c r="E789" s="2"/>
      <c r="J789" s="2"/>
      <c r="M789" s="2"/>
      <c r="N789" s="2"/>
      <c r="O789" s="2"/>
      <c r="P789" s="8"/>
      <c r="Q789" s="8"/>
    </row>
    <row r="790" spans="1:17" ht="13.5" customHeight="1" x14ac:dyDescent="0.25">
      <c r="A790" s="2"/>
      <c r="B790" s="2"/>
      <c r="C790" s="2"/>
      <c r="D790" s="2"/>
      <c r="E790" s="2"/>
      <c r="J790" s="2"/>
      <c r="M790" s="2"/>
      <c r="N790" s="2"/>
      <c r="O790" s="2"/>
      <c r="P790" s="8"/>
      <c r="Q790" s="8"/>
    </row>
    <row r="791" spans="1:17" ht="13.5" customHeight="1" x14ac:dyDescent="0.25">
      <c r="A791" s="2"/>
      <c r="B791" s="2"/>
      <c r="C791" s="2"/>
      <c r="D791" s="2"/>
      <c r="E791" s="2"/>
      <c r="J791" s="2"/>
      <c r="M791" s="2"/>
      <c r="N791" s="2"/>
      <c r="O791" s="2"/>
      <c r="P791" s="8"/>
      <c r="Q791" s="8"/>
    </row>
    <row r="792" spans="1:17" ht="13.5" customHeight="1" x14ac:dyDescent="0.25">
      <c r="A792" s="2"/>
      <c r="B792" s="2"/>
      <c r="C792" s="2"/>
      <c r="D792" s="2"/>
      <c r="E792" s="2"/>
      <c r="J792" s="2"/>
      <c r="M792" s="2"/>
      <c r="N792" s="2"/>
      <c r="O792" s="2"/>
      <c r="P792" s="8"/>
      <c r="Q792" s="8"/>
    </row>
    <row r="793" spans="1:17" ht="13.5" customHeight="1" x14ac:dyDescent="0.25">
      <c r="A793" s="2"/>
      <c r="B793" s="2"/>
      <c r="C793" s="2"/>
      <c r="D793" s="2"/>
      <c r="E793" s="2"/>
      <c r="J793" s="2"/>
      <c r="M793" s="2"/>
      <c r="N793" s="2"/>
      <c r="O793" s="2"/>
      <c r="P793" s="8"/>
      <c r="Q793" s="8"/>
    </row>
    <row r="794" spans="1:17" ht="13.5" customHeight="1" x14ac:dyDescent="0.25">
      <c r="A794" s="2"/>
      <c r="B794" s="2"/>
      <c r="C794" s="2"/>
      <c r="D794" s="2"/>
      <c r="E794" s="2"/>
      <c r="J794" s="2"/>
      <c r="M794" s="2"/>
      <c r="N794" s="2"/>
      <c r="O794" s="2"/>
      <c r="P794" s="8"/>
      <c r="Q794" s="8"/>
    </row>
    <row r="795" spans="1:17" ht="13.5" customHeight="1" x14ac:dyDescent="0.25">
      <c r="A795" s="2"/>
      <c r="B795" s="2"/>
      <c r="C795" s="2"/>
      <c r="D795" s="2"/>
      <c r="E795" s="2"/>
      <c r="J795" s="2"/>
      <c r="M795" s="2"/>
      <c r="N795" s="2"/>
      <c r="O795" s="2"/>
      <c r="P795" s="8"/>
      <c r="Q795" s="8"/>
    </row>
    <row r="796" spans="1:17" ht="13.5" customHeight="1" x14ac:dyDescent="0.25">
      <c r="A796" s="2"/>
      <c r="B796" s="2"/>
      <c r="C796" s="2"/>
      <c r="D796" s="2"/>
      <c r="E796" s="2"/>
      <c r="J796" s="2"/>
      <c r="M796" s="2"/>
      <c r="N796" s="2"/>
      <c r="O796" s="2"/>
      <c r="P796" s="8"/>
      <c r="Q796" s="8"/>
    </row>
    <row r="797" spans="1:17" ht="13.5" customHeight="1" x14ac:dyDescent="0.25">
      <c r="A797" s="2"/>
      <c r="B797" s="2"/>
      <c r="C797" s="2"/>
      <c r="D797" s="2"/>
      <c r="E797" s="2"/>
      <c r="J797" s="2"/>
      <c r="M797" s="2"/>
      <c r="N797" s="2"/>
      <c r="O797" s="2"/>
      <c r="P797" s="8"/>
      <c r="Q797" s="8"/>
    </row>
    <row r="798" spans="1:17" ht="13.5" customHeight="1" x14ac:dyDescent="0.25">
      <c r="A798" s="2"/>
      <c r="B798" s="2"/>
      <c r="C798" s="2"/>
      <c r="D798" s="2"/>
      <c r="E798" s="2"/>
      <c r="J798" s="2"/>
      <c r="M798" s="2"/>
      <c r="N798" s="2"/>
      <c r="O798" s="2"/>
      <c r="P798" s="8"/>
      <c r="Q798" s="8"/>
    </row>
    <row r="799" spans="1:17" ht="13.5" customHeight="1" x14ac:dyDescent="0.25">
      <c r="A799" s="2"/>
      <c r="B799" s="2"/>
      <c r="C799" s="2"/>
      <c r="D799" s="2"/>
      <c r="E799" s="2"/>
      <c r="J799" s="2"/>
      <c r="M799" s="2"/>
      <c r="N799" s="2"/>
      <c r="O799" s="2"/>
      <c r="P799" s="8"/>
      <c r="Q799" s="8"/>
    </row>
    <row r="800" spans="1:17" ht="13.5" customHeight="1" x14ac:dyDescent="0.25">
      <c r="A800" s="2"/>
      <c r="B800" s="2"/>
      <c r="C800" s="2"/>
      <c r="D800" s="2"/>
      <c r="E800" s="2"/>
      <c r="J800" s="2"/>
      <c r="M800" s="2"/>
      <c r="N800" s="2"/>
      <c r="O800" s="2"/>
      <c r="P800" s="8"/>
      <c r="Q800" s="8"/>
    </row>
    <row r="801" spans="1:17" ht="13.5" customHeight="1" x14ac:dyDescent="0.25">
      <c r="A801" s="2"/>
      <c r="B801" s="2"/>
      <c r="C801" s="2"/>
      <c r="D801" s="2"/>
      <c r="E801" s="2"/>
      <c r="J801" s="2"/>
      <c r="M801" s="2"/>
      <c r="N801" s="2"/>
      <c r="O801" s="2"/>
      <c r="P801" s="8"/>
      <c r="Q801" s="8"/>
    </row>
    <row r="802" spans="1:17" ht="13.5" customHeight="1" x14ac:dyDescent="0.25">
      <c r="A802" s="2"/>
      <c r="B802" s="2"/>
      <c r="C802" s="2"/>
      <c r="D802" s="2"/>
      <c r="E802" s="2"/>
      <c r="J802" s="2"/>
      <c r="M802" s="2"/>
      <c r="N802" s="2"/>
      <c r="O802" s="2"/>
      <c r="P802" s="8"/>
      <c r="Q802" s="8"/>
    </row>
    <row r="803" spans="1:17" ht="13.5" customHeight="1" x14ac:dyDescent="0.25">
      <c r="A803" s="2"/>
      <c r="B803" s="2"/>
      <c r="C803" s="2"/>
      <c r="D803" s="2"/>
      <c r="E803" s="2"/>
      <c r="J803" s="2"/>
      <c r="M803" s="2"/>
      <c r="N803" s="2"/>
      <c r="O803" s="2"/>
      <c r="P803" s="8"/>
      <c r="Q803" s="8"/>
    </row>
    <row r="804" spans="1:17" ht="13.5" customHeight="1" x14ac:dyDescent="0.25">
      <c r="A804" s="2"/>
      <c r="B804" s="2"/>
      <c r="C804" s="2"/>
      <c r="D804" s="2"/>
      <c r="E804" s="2"/>
      <c r="J804" s="2"/>
      <c r="M804" s="2"/>
      <c r="N804" s="2"/>
      <c r="O804" s="2"/>
      <c r="P804" s="8"/>
      <c r="Q804" s="8"/>
    </row>
    <row r="805" spans="1:17" ht="13.5" customHeight="1" x14ac:dyDescent="0.25">
      <c r="A805" s="2"/>
      <c r="B805" s="2"/>
      <c r="C805" s="2"/>
      <c r="D805" s="2"/>
      <c r="E805" s="2"/>
      <c r="J805" s="2"/>
      <c r="M805" s="2"/>
      <c r="N805" s="2"/>
      <c r="O805" s="2"/>
      <c r="P805" s="8"/>
      <c r="Q805" s="8"/>
    </row>
    <row r="806" spans="1:17" ht="13.5" customHeight="1" x14ac:dyDescent="0.25">
      <c r="A806" s="2"/>
      <c r="B806" s="2"/>
      <c r="C806" s="2"/>
      <c r="D806" s="2"/>
      <c r="E806" s="2"/>
      <c r="J806" s="2"/>
      <c r="M806" s="2"/>
      <c r="N806" s="2"/>
      <c r="O806" s="2"/>
      <c r="P806" s="8"/>
      <c r="Q806" s="8"/>
    </row>
    <row r="807" spans="1:17" ht="13.5" customHeight="1" x14ac:dyDescent="0.25">
      <c r="A807" s="2"/>
      <c r="B807" s="2"/>
      <c r="C807" s="2"/>
      <c r="D807" s="2"/>
      <c r="E807" s="2"/>
      <c r="J807" s="2"/>
      <c r="M807" s="2"/>
      <c r="N807" s="2"/>
      <c r="O807" s="2"/>
      <c r="P807" s="8"/>
      <c r="Q807" s="8"/>
    </row>
    <row r="808" spans="1:17" ht="13.5" customHeight="1" x14ac:dyDescent="0.25">
      <c r="A808" s="2"/>
      <c r="B808" s="2"/>
      <c r="C808" s="2"/>
      <c r="D808" s="2"/>
      <c r="E808" s="2"/>
      <c r="J808" s="2"/>
      <c r="M808" s="2"/>
      <c r="N808" s="2"/>
      <c r="O808" s="2"/>
      <c r="P808" s="8"/>
      <c r="Q808" s="8"/>
    </row>
    <row r="809" spans="1:17" ht="13.5" customHeight="1" x14ac:dyDescent="0.25">
      <c r="A809" s="2"/>
      <c r="B809" s="2"/>
      <c r="C809" s="2"/>
      <c r="D809" s="2"/>
      <c r="E809" s="2"/>
      <c r="J809" s="2"/>
      <c r="M809" s="2"/>
      <c r="N809" s="2"/>
      <c r="O809" s="2"/>
      <c r="P809" s="8"/>
      <c r="Q809" s="8"/>
    </row>
    <row r="810" spans="1:17" ht="13.5" customHeight="1" x14ac:dyDescent="0.25">
      <c r="A810" s="2"/>
      <c r="B810" s="2"/>
      <c r="C810" s="2"/>
      <c r="D810" s="2"/>
      <c r="E810" s="2"/>
      <c r="J810" s="2"/>
      <c r="M810" s="2"/>
      <c r="N810" s="2"/>
      <c r="O810" s="2"/>
      <c r="P810" s="8"/>
      <c r="Q810" s="8"/>
    </row>
    <row r="811" spans="1:17" ht="13.5" customHeight="1" x14ac:dyDescent="0.25">
      <c r="A811" s="2"/>
      <c r="B811" s="2"/>
      <c r="C811" s="2"/>
      <c r="D811" s="2"/>
      <c r="E811" s="2"/>
      <c r="J811" s="2"/>
      <c r="M811" s="2"/>
      <c r="N811" s="2"/>
      <c r="O811" s="2"/>
      <c r="P811" s="8"/>
      <c r="Q811" s="8"/>
    </row>
    <row r="812" spans="1:17" ht="13.5" customHeight="1" x14ac:dyDescent="0.25">
      <c r="A812" s="2"/>
      <c r="B812" s="2"/>
      <c r="C812" s="2"/>
      <c r="D812" s="2"/>
      <c r="E812" s="2"/>
      <c r="J812" s="2"/>
      <c r="M812" s="2"/>
      <c r="N812" s="2"/>
      <c r="O812" s="2"/>
      <c r="P812" s="8"/>
      <c r="Q812" s="8"/>
    </row>
    <row r="813" spans="1:17" ht="13.5" customHeight="1" x14ac:dyDescent="0.25">
      <c r="A813" s="2"/>
      <c r="B813" s="2"/>
      <c r="C813" s="2"/>
      <c r="D813" s="2"/>
      <c r="E813" s="2"/>
      <c r="J813" s="2"/>
      <c r="M813" s="2"/>
      <c r="N813" s="2"/>
      <c r="O813" s="2"/>
      <c r="P813" s="8"/>
      <c r="Q813" s="8"/>
    </row>
    <row r="814" spans="1:17" ht="13.5" customHeight="1" x14ac:dyDescent="0.25">
      <c r="A814" s="2"/>
      <c r="B814" s="2"/>
      <c r="C814" s="2"/>
      <c r="D814" s="2"/>
      <c r="E814" s="2"/>
      <c r="J814" s="2"/>
      <c r="M814" s="2"/>
      <c r="N814" s="2"/>
      <c r="O814" s="2"/>
      <c r="P814" s="8"/>
      <c r="Q814" s="8"/>
    </row>
    <row r="815" spans="1:17" ht="13.5" customHeight="1" x14ac:dyDescent="0.25">
      <c r="A815" s="2"/>
      <c r="B815" s="2"/>
      <c r="C815" s="2"/>
      <c r="D815" s="2"/>
      <c r="E815" s="2"/>
      <c r="J815" s="2"/>
      <c r="M815" s="2"/>
      <c r="N815" s="2"/>
      <c r="O815" s="2"/>
      <c r="P815" s="8"/>
      <c r="Q815" s="8"/>
    </row>
    <row r="816" spans="1:17" ht="13.5" customHeight="1" x14ac:dyDescent="0.25">
      <c r="A816" s="2"/>
      <c r="B816" s="2"/>
      <c r="C816" s="2"/>
      <c r="D816" s="2"/>
      <c r="E816" s="2"/>
      <c r="J816" s="2"/>
      <c r="M816" s="2"/>
      <c r="N816" s="2"/>
      <c r="O816" s="2"/>
      <c r="P816" s="8"/>
      <c r="Q816" s="8"/>
    </row>
    <row r="817" spans="1:17" ht="13.5" customHeight="1" x14ac:dyDescent="0.25">
      <c r="A817" s="2"/>
      <c r="B817" s="2"/>
      <c r="C817" s="2"/>
      <c r="D817" s="2"/>
      <c r="E817" s="2"/>
      <c r="J817" s="2"/>
      <c r="M817" s="2"/>
      <c r="N817" s="2"/>
      <c r="O817" s="2"/>
      <c r="P817" s="8"/>
      <c r="Q817" s="8"/>
    </row>
    <row r="818" spans="1:17" ht="13.5" customHeight="1" x14ac:dyDescent="0.25">
      <c r="A818" s="2"/>
      <c r="B818" s="2"/>
      <c r="C818" s="2"/>
      <c r="D818" s="2"/>
      <c r="E818" s="2"/>
      <c r="J818" s="2"/>
      <c r="M818" s="2"/>
      <c r="N818" s="2"/>
      <c r="O818" s="2"/>
      <c r="P818" s="8"/>
      <c r="Q818" s="8"/>
    </row>
    <row r="819" spans="1:17" ht="13.5" customHeight="1" x14ac:dyDescent="0.25">
      <c r="A819" s="2"/>
      <c r="B819" s="2"/>
      <c r="C819" s="2"/>
      <c r="D819" s="2"/>
      <c r="E819" s="2"/>
      <c r="J819" s="2"/>
      <c r="M819" s="2"/>
      <c r="N819" s="2"/>
      <c r="O819" s="2"/>
      <c r="P819" s="8"/>
      <c r="Q819" s="8"/>
    </row>
    <row r="820" spans="1:17" ht="13.5" customHeight="1" x14ac:dyDescent="0.25">
      <c r="A820" s="2"/>
      <c r="B820" s="2"/>
      <c r="C820" s="2"/>
      <c r="D820" s="2"/>
      <c r="E820" s="2"/>
      <c r="J820" s="2"/>
      <c r="M820" s="2"/>
      <c r="N820" s="2"/>
      <c r="O820" s="2"/>
      <c r="P820" s="8"/>
      <c r="Q820" s="8"/>
    </row>
    <row r="821" spans="1:17" ht="13.5" customHeight="1" x14ac:dyDescent="0.25">
      <c r="A821" s="2"/>
      <c r="B821" s="2"/>
      <c r="C821" s="2"/>
      <c r="D821" s="2"/>
      <c r="E821" s="2"/>
      <c r="J821" s="2"/>
      <c r="M821" s="2"/>
      <c r="N821" s="2"/>
      <c r="O821" s="2"/>
      <c r="P821" s="8"/>
      <c r="Q821" s="8"/>
    </row>
    <row r="822" spans="1:17" ht="13.5" customHeight="1" x14ac:dyDescent="0.25">
      <c r="A822" s="2"/>
      <c r="B822" s="2"/>
      <c r="C822" s="2"/>
      <c r="D822" s="2"/>
      <c r="E822" s="2"/>
      <c r="J822" s="2"/>
      <c r="M822" s="2"/>
      <c r="N822" s="2"/>
      <c r="O822" s="2"/>
      <c r="P822" s="8"/>
      <c r="Q822" s="8"/>
    </row>
    <row r="823" spans="1:17" ht="13.5" customHeight="1" x14ac:dyDescent="0.25">
      <c r="A823" s="2"/>
      <c r="B823" s="2"/>
      <c r="C823" s="2"/>
      <c r="D823" s="2"/>
      <c r="E823" s="2"/>
      <c r="J823" s="2"/>
      <c r="M823" s="2"/>
      <c r="N823" s="2"/>
      <c r="O823" s="2"/>
      <c r="P823" s="8"/>
      <c r="Q823" s="8"/>
    </row>
    <row r="824" spans="1:17" ht="13.5" customHeight="1" x14ac:dyDescent="0.25">
      <c r="A824" s="2"/>
      <c r="B824" s="2"/>
      <c r="C824" s="2"/>
      <c r="D824" s="2"/>
      <c r="E824" s="2"/>
      <c r="J824" s="2"/>
      <c r="M824" s="2"/>
      <c r="N824" s="2"/>
      <c r="O824" s="2"/>
      <c r="P824" s="8"/>
      <c r="Q824" s="8"/>
    </row>
    <row r="825" spans="1:17" ht="13.5" customHeight="1" x14ac:dyDescent="0.25">
      <c r="A825" s="2"/>
      <c r="B825" s="2"/>
      <c r="C825" s="2"/>
      <c r="D825" s="2"/>
      <c r="E825" s="2"/>
      <c r="J825" s="2"/>
      <c r="M825" s="2"/>
      <c r="N825" s="2"/>
      <c r="O825" s="2"/>
      <c r="P825" s="8"/>
      <c r="Q825" s="8"/>
    </row>
    <row r="826" spans="1:17" ht="13.5" customHeight="1" x14ac:dyDescent="0.25">
      <c r="A826" s="2"/>
      <c r="B826" s="2"/>
      <c r="C826" s="2"/>
      <c r="D826" s="2"/>
      <c r="E826" s="2"/>
      <c r="J826" s="2"/>
      <c r="M826" s="2"/>
      <c r="N826" s="2"/>
      <c r="O826" s="2"/>
      <c r="P826" s="8"/>
      <c r="Q826" s="8"/>
    </row>
    <row r="827" spans="1:17" ht="13.5" customHeight="1" x14ac:dyDescent="0.25">
      <c r="A827" s="2"/>
      <c r="B827" s="2"/>
      <c r="C827" s="2"/>
      <c r="D827" s="2"/>
      <c r="E827" s="2"/>
      <c r="J827" s="2"/>
      <c r="M827" s="2"/>
      <c r="N827" s="2"/>
      <c r="O827" s="2"/>
      <c r="P827" s="8"/>
      <c r="Q827" s="8"/>
    </row>
    <row r="828" spans="1:17" ht="13.5" customHeight="1" x14ac:dyDescent="0.25">
      <c r="A828" s="2"/>
      <c r="B828" s="2"/>
      <c r="C828" s="2"/>
      <c r="D828" s="2"/>
      <c r="E828" s="2"/>
      <c r="J828" s="2"/>
      <c r="M828" s="2"/>
      <c r="N828" s="2"/>
      <c r="O828" s="2"/>
      <c r="P828" s="8"/>
      <c r="Q828" s="8"/>
    </row>
    <row r="829" spans="1:17" ht="13.5" customHeight="1" x14ac:dyDescent="0.25">
      <c r="A829" s="2"/>
      <c r="B829" s="2"/>
      <c r="C829" s="2"/>
      <c r="D829" s="2"/>
      <c r="E829" s="2"/>
      <c r="J829" s="2"/>
      <c r="M829" s="2"/>
      <c r="N829" s="2"/>
      <c r="O829" s="2"/>
      <c r="P829" s="8"/>
      <c r="Q829" s="8"/>
    </row>
    <row r="830" spans="1:17" ht="13.5" customHeight="1" x14ac:dyDescent="0.25">
      <c r="A830" s="2"/>
      <c r="B830" s="2"/>
      <c r="C830" s="2"/>
      <c r="D830" s="2"/>
      <c r="E830" s="2"/>
      <c r="J830" s="2"/>
      <c r="M830" s="2"/>
      <c r="N830" s="2"/>
      <c r="O830" s="2"/>
      <c r="P830" s="8"/>
      <c r="Q830" s="8"/>
    </row>
    <row r="831" spans="1:17" ht="13.5" customHeight="1" x14ac:dyDescent="0.25">
      <c r="A831" s="2"/>
      <c r="B831" s="2"/>
      <c r="C831" s="2"/>
      <c r="D831" s="2"/>
      <c r="E831" s="2"/>
      <c r="J831" s="2"/>
      <c r="M831" s="2"/>
      <c r="N831" s="2"/>
      <c r="O831" s="2"/>
      <c r="P831" s="8"/>
      <c r="Q831" s="8"/>
    </row>
    <row r="832" spans="1:17" ht="13.5" customHeight="1" x14ac:dyDescent="0.25">
      <c r="A832" s="2"/>
      <c r="B832" s="2"/>
      <c r="C832" s="2"/>
      <c r="D832" s="2"/>
      <c r="E832" s="2"/>
      <c r="J832" s="2"/>
      <c r="M832" s="2"/>
      <c r="N832" s="2"/>
      <c r="O832" s="2"/>
      <c r="P832" s="8"/>
      <c r="Q832" s="8"/>
    </row>
    <row r="833" spans="1:17" ht="13.5" customHeight="1" x14ac:dyDescent="0.25">
      <c r="A833" s="2"/>
      <c r="B833" s="2"/>
      <c r="C833" s="2"/>
      <c r="D833" s="2"/>
      <c r="E833" s="2"/>
      <c r="J833" s="2"/>
      <c r="M833" s="2"/>
      <c r="N833" s="2"/>
      <c r="O833" s="2"/>
      <c r="P833" s="8"/>
      <c r="Q833" s="8"/>
    </row>
    <row r="834" spans="1:17" ht="13.5" customHeight="1" x14ac:dyDescent="0.25">
      <c r="A834" s="2"/>
      <c r="B834" s="2"/>
      <c r="C834" s="2"/>
      <c r="D834" s="2"/>
      <c r="E834" s="2"/>
      <c r="J834" s="2"/>
      <c r="M834" s="2"/>
      <c r="N834" s="2"/>
      <c r="O834" s="2"/>
      <c r="P834" s="8"/>
      <c r="Q834" s="8"/>
    </row>
    <row r="835" spans="1:17" ht="13.5" customHeight="1" x14ac:dyDescent="0.25">
      <c r="A835" s="2"/>
      <c r="B835" s="2"/>
      <c r="C835" s="2"/>
      <c r="D835" s="2"/>
      <c r="E835" s="2"/>
      <c r="J835" s="2"/>
      <c r="M835" s="2"/>
      <c r="N835" s="2"/>
      <c r="O835" s="2"/>
      <c r="P835" s="8"/>
      <c r="Q835" s="8"/>
    </row>
    <row r="836" spans="1:17" ht="13.5" customHeight="1" x14ac:dyDescent="0.25">
      <c r="A836" s="2"/>
      <c r="B836" s="2"/>
      <c r="C836" s="2"/>
      <c r="D836" s="2"/>
      <c r="E836" s="2"/>
      <c r="J836" s="2"/>
      <c r="M836" s="2"/>
      <c r="N836" s="2"/>
      <c r="O836" s="2"/>
      <c r="P836" s="8"/>
      <c r="Q836" s="8"/>
    </row>
    <row r="837" spans="1:17" ht="13.5" customHeight="1" x14ac:dyDescent="0.25">
      <c r="A837" s="2"/>
      <c r="B837" s="2"/>
      <c r="C837" s="2"/>
      <c r="D837" s="2"/>
      <c r="E837" s="2"/>
      <c r="J837" s="2"/>
      <c r="M837" s="2"/>
      <c r="N837" s="2"/>
      <c r="O837" s="2"/>
      <c r="P837" s="8"/>
      <c r="Q837" s="8"/>
    </row>
    <row r="838" spans="1:17" ht="13.5" customHeight="1" x14ac:dyDescent="0.25">
      <c r="A838" s="2"/>
      <c r="B838" s="2"/>
      <c r="C838" s="2"/>
      <c r="D838" s="2"/>
      <c r="E838" s="2"/>
      <c r="J838" s="2"/>
      <c r="M838" s="2"/>
      <c r="N838" s="2"/>
      <c r="O838" s="2"/>
      <c r="P838" s="8"/>
      <c r="Q838" s="8"/>
    </row>
    <row r="839" spans="1:17" ht="13.5" customHeight="1" x14ac:dyDescent="0.25">
      <c r="A839" s="2"/>
      <c r="B839" s="2"/>
      <c r="C839" s="2"/>
      <c r="D839" s="2"/>
      <c r="E839" s="2"/>
      <c r="J839" s="2"/>
      <c r="M839" s="2"/>
      <c r="N839" s="2"/>
      <c r="O839" s="2"/>
      <c r="P839" s="8"/>
      <c r="Q839" s="8"/>
    </row>
    <row r="840" spans="1:17" ht="13.5" customHeight="1" x14ac:dyDescent="0.25">
      <c r="A840" s="2"/>
      <c r="B840" s="2"/>
      <c r="C840" s="2"/>
      <c r="D840" s="2"/>
      <c r="E840" s="2"/>
      <c r="J840" s="2"/>
      <c r="M840" s="2"/>
      <c r="N840" s="2"/>
      <c r="O840" s="2"/>
      <c r="P840" s="8"/>
      <c r="Q840" s="8"/>
    </row>
    <row r="841" spans="1:17" ht="13.5" customHeight="1" x14ac:dyDescent="0.25">
      <c r="A841" s="2"/>
      <c r="B841" s="2"/>
      <c r="C841" s="2"/>
      <c r="D841" s="2"/>
      <c r="E841" s="2"/>
      <c r="J841" s="2"/>
      <c r="M841" s="2"/>
      <c r="N841" s="2"/>
      <c r="O841" s="2"/>
      <c r="P841" s="8"/>
      <c r="Q841" s="8"/>
    </row>
    <row r="842" spans="1:17" ht="13.5" customHeight="1" x14ac:dyDescent="0.25">
      <c r="A842" s="2"/>
      <c r="B842" s="2"/>
      <c r="C842" s="2"/>
      <c r="D842" s="2"/>
      <c r="E842" s="2"/>
      <c r="J842" s="2"/>
      <c r="M842" s="2"/>
      <c r="N842" s="2"/>
      <c r="O842" s="2"/>
      <c r="P842" s="8"/>
      <c r="Q842" s="8"/>
    </row>
    <row r="843" spans="1:17" ht="13.5" customHeight="1" x14ac:dyDescent="0.25">
      <c r="A843" s="2"/>
      <c r="B843" s="2"/>
      <c r="C843" s="2"/>
      <c r="D843" s="2"/>
      <c r="E843" s="2"/>
      <c r="J843" s="2"/>
      <c r="M843" s="2"/>
      <c r="N843" s="2"/>
      <c r="O843" s="2"/>
      <c r="P843" s="8"/>
      <c r="Q843" s="8"/>
    </row>
    <row r="844" spans="1:17" ht="13.5" customHeight="1" x14ac:dyDescent="0.25">
      <c r="A844" s="2"/>
      <c r="B844" s="2"/>
      <c r="C844" s="2"/>
      <c r="D844" s="2"/>
      <c r="E844" s="2"/>
      <c r="J844" s="2"/>
      <c r="M844" s="2"/>
      <c r="N844" s="2"/>
      <c r="O844" s="2"/>
      <c r="P844" s="8"/>
      <c r="Q844" s="8"/>
    </row>
    <row r="845" spans="1:17" ht="13.5" customHeight="1" x14ac:dyDescent="0.25">
      <c r="A845" s="2"/>
      <c r="B845" s="2"/>
      <c r="C845" s="2"/>
      <c r="D845" s="2"/>
      <c r="E845" s="2"/>
      <c r="J845" s="2"/>
      <c r="M845" s="2"/>
      <c r="N845" s="2"/>
      <c r="O845" s="2"/>
      <c r="P845" s="8"/>
      <c r="Q845" s="8"/>
    </row>
    <row r="846" spans="1:17" ht="13.5" customHeight="1" x14ac:dyDescent="0.25">
      <c r="A846" s="2"/>
      <c r="B846" s="2"/>
      <c r="C846" s="2"/>
      <c r="D846" s="2"/>
      <c r="E846" s="2"/>
      <c r="J846" s="2"/>
      <c r="M846" s="2"/>
      <c r="N846" s="2"/>
      <c r="O846" s="2"/>
      <c r="P846" s="8"/>
      <c r="Q846" s="8"/>
    </row>
    <row r="847" spans="1:17" ht="13.5" customHeight="1" x14ac:dyDescent="0.25">
      <c r="A847" s="2"/>
      <c r="B847" s="2"/>
      <c r="C847" s="2"/>
      <c r="D847" s="2"/>
      <c r="E847" s="2"/>
      <c r="J847" s="2"/>
      <c r="M847" s="2"/>
      <c r="N847" s="2"/>
      <c r="O847" s="2"/>
      <c r="P847" s="8"/>
      <c r="Q847" s="8"/>
    </row>
    <row r="848" spans="1:17" ht="13.5" customHeight="1" x14ac:dyDescent="0.25">
      <c r="A848" s="2"/>
      <c r="B848" s="2"/>
      <c r="C848" s="2"/>
      <c r="D848" s="2"/>
      <c r="E848" s="2"/>
      <c r="J848" s="2"/>
      <c r="M848" s="2"/>
      <c r="N848" s="2"/>
      <c r="O848" s="2"/>
      <c r="P848" s="8"/>
      <c r="Q848" s="8"/>
    </row>
    <row r="849" spans="1:17" ht="13.5" customHeight="1" x14ac:dyDescent="0.25">
      <c r="A849" s="2"/>
      <c r="B849" s="2"/>
      <c r="C849" s="2"/>
      <c r="D849" s="2"/>
      <c r="E849" s="2"/>
      <c r="J849" s="2"/>
      <c r="M849" s="2"/>
      <c r="N849" s="2"/>
      <c r="O849" s="2"/>
      <c r="P849" s="8"/>
      <c r="Q849" s="8"/>
    </row>
    <row r="850" spans="1:17" ht="13.5" customHeight="1" x14ac:dyDescent="0.25">
      <c r="A850" s="2"/>
      <c r="B850" s="2"/>
      <c r="C850" s="2"/>
      <c r="D850" s="2"/>
      <c r="E850" s="2"/>
      <c r="J850" s="2"/>
      <c r="M850" s="2"/>
      <c r="N850" s="2"/>
      <c r="O850" s="2"/>
      <c r="P850" s="8"/>
      <c r="Q850" s="8"/>
    </row>
    <row r="851" spans="1:17" ht="13.5" customHeight="1" x14ac:dyDescent="0.25">
      <c r="A851" s="2"/>
      <c r="B851" s="2"/>
      <c r="C851" s="2"/>
      <c r="D851" s="2"/>
      <c r="E851" s="2"/>
      <c r="J851" s="2"/>
      <c r="M851" s="2"/>
      <c r="N851" s="2"/>
      <c r="O851" s="2"/>
      <c r="P851" s="8"/>
      <c r="Q851" s="8"/>
    </row>
    <row r="852" spans="1:17" ht="13.5" customHeight="1" x14ac:dyDescent="0.25">
      <c r="A852" s="2"/>
      <c r="B852" s="2"/>
      <c r="C852" s="2"/>
      <c r="D852" s="2"/>
      <c r="E852" s="2"/>
      <c r="J852" s="2"/>
      <c r="M852" s="2"/>
      <c r="N852" s="2"/>
      <c r="O852" s="2"/>
      <c r="P852" s="8"/>
      <c r="Q852" s="8"/>
    </row>
    <row r="853" spans="1:17" ht="13.5" customHeight="1" x14ac:dyDescent="0.25">
      <c r="A853" s="2"/>
      <c r="B853" s="2"/>
      <c r="C853" s="2"/>
      <c r="D853" s="2"/>
      <c r="E853" s="2"/>
      <c r="J853" s="2"/>
      <c r="M853" s="2"/>
      <c r="N853" s="2"/>
      <c r="O853" s="2"/>
      <c r="P853" s="8"/>
      <c r="Q853" s="8"/>
    </row>
    <row r="854" spans="1:17" ht="13.5" customHeight="1" x14ac:dyDescent="0.25">
      <c r="A854" s="2"/>
      <c r="B854" s="2"/>
      <c r="C854" s="2"/>
      <c r="D854" s="2"/>
      <c r="E854" s="2"/>
      <c r="J854" s="2"/>
      <c r="M854" s="2"/>
      <c r="N854" s="2"/>
      <c r="O854" s="2"/>
      <c r="P854" s="8"/>
      <c r="Q854" s="8"/>
    </row>
    <row r="855" spans="1:17" ht="13.5" customHeight="1" x14ac:dyDescent="0.25">
      <c r="A855" s="2"/>
      <c r="B855" s="2"/>
      <c r="C855" s="2"/>
      <c r="D855" s="2"/>
      <c r="E855" s="2"/>
      <c r="J855" s="2"/>
      <c r="M855" s="2"/>
      <c r="N855" s="2"/>
      <c r="O855" s="2"/>
      <c r="P855" s="8"/>
      <c r="Q855" s="8"/>
    </row>
    <row r="856" spans="1:17" ht="13.5" customHeight="1" x14ac:dyDescent="0.25">
      <c r="A856" s="2"/>
      <c r="B856" s="2"/>
      <c r="C856" s="2"/>
      <c r="D856" s="2"/>
      <c r="E856" s="2"/>
      <c r="J856" s="2"/>
      <c r="M856" s="2"/>
      <c r="N856" s="2"/>
      <c r="O856" s="2"/>
      <c r="P856" s="8"/>
      <c r="Q856" s="8"/>
    </row>
    <row r="857" spans="1:17" ht="13.5" customHeight="1" x14ac:dyDescent="0.25">
      <c r="A857" s="2"/>
      <c r="B857" s="2"/>
      <c r="C857" s="2"/>
      <c r="D857" s="2"/>
      <c r="E857" s="2"/>
      <c r="J857" s="2"/>
      <c r="M857" s="2"/>
      <c r="N857" s="2"/>
      <c r="O857" s="2"/>
      <c r="P857" s="8"/>
      <c r="Q857" s="8"/>
    </row>
    <row r="858" spans="1:17" ht="13.5" customHeight="1" x14ac:dyDescent="0.25">
      <c r="A858" s="2"/>
      <c r="B858" s="2"/>
      <c r="C858" s="2"/>
      <c r="D858" s="2"/>
      <c r="E858" s="2"/>
      <c r="J858" s="2"/>
      <c r="M858" s="2"/>
      <c r="N858" s="2"/>
      <c r="O858" s="2"/>
      <c r="P858" s="8"/>
      <c r="Q858" s="8"/>
    </row>
    <row r="859" spans="1:17" ht="13.5" customHeight="1" x14ac:dyDescent="0.25">
      <c r="A859" s="2"/>
      <c r="B859" s="2"/>
      <c r="C859" s="2"/>
      <c r="D859" s="2"/>
      <c r="E859" s="2"/>
      <c r="J859" s="2"/>
      <c r="M859" s="2"/>
      <c r="N859" s="2"/>
      <c r="O859" s="2"/>
      <c r="P859" s="8"/>
      <c r="Q859" s="8"/>
    </row>
    <row r="860" spans="1:17" ht="13.5" customHeight="1" x14ac:dyDescent="0.25">
      <c r="A860" s="2"/>
      <c r="B860" s="2"/>
      <c r="C860" s="2"/>
      <c r="D860" s="2"/>
      <c r="E860" s="2"/>
      <c r="J860" s="2"/>
      <c r="M860" s="2"/>
      <c r="N860" s="2"/>
      <c r="O860" s="2"/>
      <c r="P860" s="8"/>
      <c r="Q860" s="8"/>
    </row>
    <row r="861" spans="1:17" ht="13.5" customHeight="1" x14ac:dyDescent="0.25">
      <c r="A861" s="2"/>
      <c r="B861" s="2"/>
      <c r="C861" s="2"/>
      <c r="D861" s="2"/>
      <c r="E861" s="2"/>
      <c r="J861" s="2"/>
      <c r="M861" s="2"/>
      <c r="N861" s="2"/>
      <c r="O861" s="2"/>
      <c r="P861" s="8"/>
      <c r="Q861" s="8"/>
    </row>
    <row r="862" spans="1:17" ht="13.5" customHeight="1" x14ac:dyDescent="0.25">
      <c r="A862" s="2"/>
      <c r="B862" s="2"/>
      <c r="C862" s="2"/>
      <c r="D862" s="2"/>
      <c r="E862" s="2"/>
      <c r="J862" s="2"/>
      <c r="M862" s="2"/>
      <c r="N862" s="2"/>
      <c r="O862" s="2"/>
      <c r="P862" s="8"/>
      <c r="Q862" s="8"/>
    </row>
    <row r="863" spans="1:17" ht="13.5" customHeight="1" x14ac:dyDescent="0.25">
      <c r="A863" s="2"/>
      <c r="B863" s="2"/>
      <c r="C863" s="2"/>
      <c r="D863" s="2"/>
      <c r="E863" s="2"/>
      <c r="J863" s="2"/>
      <c r="M863" s="2"/>
      <c r="N863" s="2"/>
      <c r="O863" s="2"/>
      <c r="P863" s="8"/>
      <c r="Q863" s="8"/>
    </row>
    <row r="864" spans="1:17" ht="13.5" customHeight="1" x14ac:dyDescent="0.25">
      <c r="A864" s="2"/>
      <c r="B864" s="2"/>
      <c r="C864" s="2"/>
      <c r="D864" s="2"/>
      <c r="E864" s="2"/>
      <c r="J864" s="2"/>
      <c r="M864" s="2"/>
      <c r="N864" s="2"/>
      <c r="O864" s="2"/>
      <c r="P864" s="8"/>
      <c r="Q864" s="8"/>
    </row>
    <row r="865" spans="1:17" ht="13.5" customHeight="1" x14ac:dyDescent="0.25">
      <c r="A865" s="2"/>
      <c r="B865" s="2"/>
      <c r="C865" s="2"/>
      <c r="D865" s="2"/>
      <c r="E865" s="2"/>
      <c r="J865" s="2"/>
      <c r="M865" s="2"/>
      <c r="N865" s="2"/>
      <c r="O865" s="2"/>
      <c r="P865" s="8"/>
      <c r="Q865" s="8"/>
    </row>
    <row r="866" spans="1:17" ht="13.5" customHeight="1" x14ac:dyDescent="0.25">
      <c r="A866" s="2"/>
      <c r="B866" s="2"/>
      <c r="C866" s="2"/>
      <c r="D866" s="2"/>
      <c r="E866" s="2"/>
      <c r="J866" s="2"/>
      <c r="M866" s="2"/>
      <c r="N866" s="2"/>
      <c r="O866" s="2"/>
      <c r="P866" s="8"/>
      <c r="Q866" s="8"/>
    </row>
    <row r="867" spans="1:17" ht="13.5" customHeight="1" x14ac:dyDescent="0.25">
      <c r="A867" s="2"/>
      <c r="B867" s="2"/>
      <c r="C867" s="2"/>
      <c r="D867" s="2"/>
      <c r="E867" s="2"/>
      <c r="J867" s="2"/>
      <c r="M867" s="2"/>
      <c r="N867" s="2"/>
      <c r="O867" s="2"/>
      <c r="P867" s="8"/>
      <c r="Q867" s="8"/>
    </row>
    <row r="868" spans="1:17" ht="13.5" customHeight="1" x14ac:dyDescent="0.25">
      <c r="A868" s="2"/>
      <c r="B868" s="2"/>
      <c r="C868" s="2"/>
      <c r="D868" s="2"/>
      <c r="E868" s="2"/>
      <c r="J868" s="2"/>
      <c r="M868" s="2"/>
      <c r="N868" s="2"/>
      <c r="O868" s="2"/>
      <c r="P868" s="8"/>
      <c r="Q868" s="8"/>
    </row>
    <row r="869" spans="1:17" ht="13.5" customHeight="1" x14ac:dyDescent="0.25">
      <c r="A869" s="2"/>
      <c r="B869" s="2"/>
      <c r="C869" s="2"/>
      <c r="D869" s="2"/>
      <c r="E869" s="2"/>
      <c r="J869" s="2"/>
      <c r="M869" s="2"/>
      <c r="N869" s="2"/>
      <c r="O869" s="2"/>
      <c r="P869" s="8"/>
      <c r="Q869" s="8"/>
    </row>
    <row r="870" spans="1:17" ht="13.5" customHeight="1" x14ac:dyDescent="0.25">
      <c r="A870" s="2"/>
      <c r="B870" s="2"/>
      <c r="C870" s="2"/>
      <c r="D870" s="2"/>
      <c r="E870" s="2"/>
      <c r="J870" s="2"/>
      <c r="M870" s="2"/>
      <c r="N870" s="2"/>
      <c r="O870" s="2"/>
      <c r="P870" s="8"/>
      <c r="Q870" s="8"/>
    </row>
    <row r="871" spans="1:17" ht="13.5" customHeight="1" x14ac:dyDescent="0.25">
      <c r="A871" s="2"/>
      <c r="B871" s="2"/>
      <c r="C871" s="2"/>
      <c r="D871" s="2"/>
      <c r="E871" s="2"/>
      <c r="J871" s="2"/>
      <c r="M871" s="2"/>
      <c r="N871" s="2"/>
      <c r="O871" s="2"/>
      <c r="P871" s="8"/>
      <c r="Q871" s="8"/>
    </row>
    <row r="872" spans="1:17" ht="13.5" customHeight="1" x14ac:dyDescent="0.25">
      <c r="A872" s="2"/>
      <c r="B872" s="2"/>
      <c r="C872" s="2"/>
      <c r="D872" s="2"/>
      <c r="E872" s="2"/>
      <c r="J872" s="2"/>
      <c r="M872" s="2"/>
      <c r="N872" s="2"/>
      <c r="O872" s="2"/>
      <c r="P872" s="8"/>
      <c r="Q872" s="8"/>
    </row>
    <row r="873" spans="1:17" ht="13.5" customHeight="1" x14ac:dyDescent="0.25">
      <c r="A873" s="2"/>
      <c r="B873" s="2"/>
      <c r="C873" s="2"/>
      <c r="D873" s="2"/>
      <c r="E873" s="2"/>
      <c r="J873" s="2"/>
      <c r="M873" s="2"/>
      <c r="N873" s="2"/>
      <c r="O873" s="2"/>
      <c r="P873" s="8"/>
      <c r="Q873" s="8"/>
    </row>
    <row r="874" spans="1:17" ht="13.5" customHeight="1" x14ac:dyDescent="0.25">
      <c r="A874" s="2"/>
      <c r="B874" s="2"/>
      <c r="C874" s="2"/>
      <c r="D874" s="2"/>
      <c r="E874" s="2"/>
      <c r="J874" s="2"/>
      <c r="M874" s="2"/>
      <c r="N874" s="2"/>
      <c r="O874" s="2"/>
      <c r="P874" s="8"/>
      <c r="Q874" s="8"/>
    </row>
    <row r="875" spans="1:17" ht="13.5" customHeight="1" x14ac:dyDescent="0.25">
      <c r="A875" s="2"/>
      <c r="B875" s="2"/>
      <c r="C875" s="2"/>
      <c r="D875" s="2"/>
      <c r="E875" s="2"/>
      <c r="J875" s="2"/>
      <c r="M875" s="2"/>
      <c r="N875" s="2"/>
      <c r="O875" s="2"/>
      <c r="P875" s="8"/>
      <c r="Q875" s="8"/>
    </row>
    <row r="876" spans="1:17" ht="13.5" customHeight="1" x14ac:dyDescent="0.25">
      <c r="A876" s="2"/>
      <c r="B876" s="2"/>
      <c r="C876" s="2"/>
      <c r="D876" s="2"/>
      <c r="E876" s="2"/>
      <c r="J876" s="2"/>
      <c r="M876" s="2"/>
      <c r="N876" s="2"/>
      <c r="O876" s="2"/>
      <c r="P876" s="8"/>
      <c r="Q876" s="8"/>
    </row>
    <row r="877" spans="1:17" ht="13.5" customHeight="1" x14ac:dyDescent="0.25">
      <c r="A877" s="2"/>
      <c r="B877" s="2"/>
      <c r="C877" s="2"/>
      <c r="D877" s="2"/>
      <c r="E877" s="2"/>
      <c r="J877" s="2"/>
      <c r="M877" s="2"/>
      <c r="N877" s="2"/>
      <c r="O877" s="2"/>
      <c r="P877" s="8"/>
      <c r="Q877" s="8"/>
    </row>
    <row r="878" spans="1:17" ht="13.5" customHeight="1" x14ac:dyDescent="0.25">
      <c r="A878" s="2"/>
      <c r="B878" s="2"/>
      <c r="C878" s="2"/>
      <c r="D878" s="2"/>
      <c r="E878" s="2"/>
      <c r="J878" s="2"/>
      <c r="M878" s="2"/>
      <c r="N878" s="2"/>
      <c r="O878" s="2"/>
      <c r="P878" s="8"/>
      <c r="Q878" s="8"/>
    </row>
    <row r="879" spans="1:17" ht="13.5" customHeight="1" x14ac:dyDescent="0.25">
      <c r="A879" s="2"/>
      <c r="B879" s="2"/>
      <c r="C879" s="2"/>
      <c r="D879" s="2"/>
      <c r="E879" s="2"/>
      <c r="J879" s="2"/>
      <c r="M879" s="2"/>
      <c r="N879" s="2"/>
      <c r="O879" s="2"/>
      <c r="P879" s="8"/>
      <c r="Q879" s="8"/>
    </row>
    <row r="880" spans="1:17" ht="13.5" customHeight="1" x14ac:dyDescent="0.25">
      <c r="A880" s="2"/>
      <c r="B880" s="2"/>
      <c r="C880" s="2"/>
      <c r="D880" s="2"/>
      <c r="E880" s="2"/>
      <c r="J880" s="2"/>
      <c r="M880" s="2"/>
      <c r="N880" s="2"/>
      <c r="O880" s="2"/>
      <c r="P880" s="8"/>
      <c r="Q880" s="8"/>
    </row>
    <row r="881" spans="1:17" ht="13.5" customHeight="1" x14ac:dyDescent="0.25">
      <c r="A881" s="2"/>
      <c r="B881" s="2"/>
      <c r="C881" s="2"/>
      <c r="D881" s="2"/>
      <c r="E881" s="2"/>
      <c r="J881" s="2"/>
      <c r="M881" s="2"/>
      <c r="N881" s="2"/>
      <c r="O881" s="2"/>
      <c r="P881" s="8"/>
      <c r="Q881" s="8"/>
    </row>
    <row r="882" spans="1:17" ht="13.5" customHeight="1" x14ac:dyDescent="0.25">
      <c r="A882" s="2"/>
      <c r="B882" s="2"/>
      <c r="C882" s="2"/>
      <c r="D882" s="2"/>
      <c r="E882" s="2"/>
      <c r="J882" s="2"/>
      <c r="M882" s="2"/>
      <c r="N882" s="2"/>
      <c r="O882" s="2"/>
      <c r="P882" s="8"/>
      <c r="Q882" s="8"/>
    </row>
    <row r="883" spans="1:17" ht="13.5" customHeight="1" x14ac:dyDescent="0.25">
      <c r="A883" s="2"/>
      <c r="B883" s="2"/>
      <c r="C883" s="2"/>
      <c r="D883" s="2"/>
      <c r="E883" s="2"/>
      <c r="J883" s="2"/>
      <c r="M883" s="2"/>
      <c r="N883" s="2"/>
      <c r="O883" s="2"/>
      <c r="P883" s="8"/>
      <c r="Q883" s="8"/>
    </row>
    <row r="884" spans="1:17" ht="13.5" customHeight="1" x14ac:dyDescent="0.25">
      <c r="A884" s="2"/>
      <c r="B884" s="2"/>
      <c r="C884" s="2"/>
      <c r="D884" s="2"/>
      <c r="E884" s="2"/>
      <c r="J884" s="2"/>
      <c r="M884" s="2"/>
      <c r="N884" s="2"/>
      <c r="O884" s="2"/>
      <c r="P884" s="8"/>
      <c r="Q884" s="8"/>
    </row>
    <row r="885" spans="1:17" ht="13.5" customHeight="1" x14ac:dyDescent="0.25">
      <c r="A885" s="2"/>
      <c r="B885" s="2"/>
      <c r="C885" s="2"/>
      <c r="D885" s="2"/>
      <c r="E885" s="2"/>
      <c r="J885" s="2"/>
      <c r="M885" s="2"/>
      <c r="N885" s="2"/>
      <c r="O885" s="2"/>
      <c r="P885" s="8"/>
      <c r="Q885" s="8"/>
    </row>
    <row r="886" spans="1:17" ht="13.5" customHeight="1" x14ac:dyDescent="0.25">
      <c r="A886" s="2"/>
      <c r="B886" s="2"/>
      <c r="C886" s="2"/>
      <c r="D886" s="2"/>
      <c r="E886" s="2"/>
      <c r="J886" s="2"/>
      <c r="M886" s="2"/>
      <c r="N886" s="2"/>
      <c r="O886" s="2"/>
      <c r="P886" s="8"/>
      <c r="Q886" s="8"/>
    </row>
    <row r="887" spans="1:17" ht="13.5" customHeight="1" x14ac:dyDescent="0.25">
      <c r="A887" s="2"/>
      <c r="B887" s="2"/>
      <c r="C887" s="2"/>
      <c r="D887" s="2"/>
      <c r="E887" s="2"/>
      <c r="J887" s="2"/>
      <c r="M887" s="2"/>
      <c r="N887" s="2"/>
      <c r="O887" s="2"/>
      <c r="P887" s="8"/>
      <c r="Q887" s="8"/>
    </row>
    <row r="888" spans="1:17" ht="13.5" customHeight="1" x14ac:dyDescent="0.25">
      <c r="A888" s="2"/>
      <c r="B888" s="2"/>
      <c r="C888" s="2"/>
      <c r="D888" s="2"/>
      <c r="E888" s="2"/>
      <c r="J888" s="2"/>
      <c r="M888" s="2"/>
      <c r="N888" s="2"/>
      <c r="O888" s="2"/>
      <c r="P888" s="8"/>
      <c r="Q888" s="8"/>
    </row>
    <row r="889" spans="1:17" ht="13.5" customHeight="1" x14ac:dyDescent="0.25">
      <c r="A889" s="2"/>
      <c r="B889" s="2"/>
      <c r="C889" s="2"/>
      <c r="D889" s="2"/>
      <c r="E889" s="2"/>
      <c r="J889" s="2"/>
      <c r="M889" s="2"/>
      <c r="N889" s="2"/>
      <c r="O889" s="2"/>
      <c r="P889" s="8"/>
      <c r="Q889" s="8"/>
    </row>
    <row r="890" spans="1:17" ht="13.5" customHeight="1" x14ac:dyDescent="0.25">
      <c r="A890" s="2"/>
      <c r="B890" s="2"/>
      <c r="C890" s="2"/>
      <c r="D890" s="2"/>
      <c r="E890" s="2"/>
      <c r="J890" s="2"/>
      <c r="M890" s="2"/>
      <c r="N890" s="2"/>
      <c r="O890" s="2"/>
      <c r="P890" s="8"/>
      <c r="Q890" s="8"/>
    </row>
    <row r="891" spans="1:17" ht="13.5" customHeight="1" x14ac:dyDescent="0.25">
      <c r="A891" s="2"/>
      <c r="B891" s="2"/>
      <c r="C891" s="2"/>
      <c r="D891" s="2"/>
      <c r="E891" s="2"/>
      <c r="J891" s="2"/>
      <c r="M891" s="2"/>
      <c r="N891" s="2"/>
      <c r="O891" s="2"/>
      <c r="P891" s="8"/>
      <c r="Q891" s="8"/>
    </row>
    <row r="892" spans="1:17" ht="13.5" customHeight="1" x14ac:dyDescent="0.25">
      <c r="A892" s="2"/>
      <c r="B892" s="2"/>
      <c r="C892" s="2"/>
      <c r="D892" s="2"/>
      <c r="E892" s="2"/>
      <c r="J892" s="2"/>
      <c r="M892" s="2"/>
      <c r="N892" s="2"/>
      <c r="O892" s="2"/>
      <c r="P892" s="8"/>
      <c r="Q892" s="8"/>
    </row>
    <row r="893" spans="1:17" ht="13.5" customHeight="1" x14ac:dyDescent="0.25">
      <c r="A893" s="2"/>
      <c r="B893" s="2"/>
      <c r="C893" s="2"/>
      <c r="D893" s="2"/>
      <c r="E893" s="2"/>
      <c r="J893" s="2"/>
      <c r="M893" s="2"/>
      <c r="N893" s="2"/>
      <c r="O893" s="2"/>
      <c r="P893" s="8"/>
      <c r="Q893" s="8"/>
    </row>
    <row r="894" spans="1:17" ht="13.5" customHeight="1" x14ac:dyDescent="0.25">
      <c r="A894" s="2"/>
      <c r="B894" s="2"/>
      <c r="C894" s="2"/>
      <c r="D894" s="2"/>
      <c r="E894" s="2"/>
      <c r="J894" s="2"/>
      <c r="M894" s="2"/>
      <c r="N894" s="2"/>
      <c r="O894" s="2"/>
      <c r="P894" s="8"/>
      <c r="Q894" s="8"/>
    </row>
    <row r="895" spans="1:17" ht="13.5" customHeight="1" x14ac:dyDescent="0.25">
      <c r="A895" s="2"/>
      <c r="B895" s="2"/>
      <c r="C895" s="2"/>
      <c r="D895" s="2"/>
      <c r="E895" s="2"/>
      <c r="J895" s="2"/>
      <c r="M895" s="2"/>
      <c r="N895" s="2"/>
      <c r="O895" s="2"/>
      <c r="P895" s="8"/>
      <c r="Q895" s="8"/>
    </row>
    <row r="896" spans="1:17" ht="13.5" customHeight="1" x14ac:dyDescent="0.25">
      <c r="A896" s="2"/>
      <c r="B896" s="2"/>
      <c r="C896" s="2"/>
      <c r="D896" s="2"/>
      <c r="E896" s="2"/>
      <c r="J896" s="2"/>
      <c r="M896" s="2"/>
      <c r="N896" s="2"/>
      <c r="O896" s="2"/>
      <c r="P896" s="8"/>
      <c r="Q896" s="8"/>
    </row>
    <row r="897" spans="1:17" ht="13.5" customHeight="1" x14ac:dyDescent="0.25">
      <c r="A897" s="2"/>
      <c r="B897" s="2"/>
      <c r="C897" s="2"/>
      <c r="D897" s="2"/>
      <c r="E897" s="2"/>
      <c r="J897" s="2"/>
      <c r="M897" s="2"/>
      <c r="N897" s="2"/>
      <c r="O897" s="2"/>
      <c r="P897" s="8"/>
      <c r="Q897" s="8"/>
    </row>
    <row r="898" spans="1:17" ht="13.5" customHeight="1" x14ac:dyDescent="0.25">
      <c r="A898" s="2"/>
      <c r="B898" s="2"/>
      <c r="C898" s="2"/>
      <c r="D898" s="2"/>
      <c r="E898" s="2"/>
      <c r="J898" s="2"/>
      <c r="M898" s="2"/>
      <c r="N898" s="2"/>
      <c r="O898" s="2"/>
      <c r="P898" s="8"/>
      <c r="Q898" s="8"/>
    </row>
    <row r="899" spans="1:17" ht="13.5" customHeight="1" x14ac:dyDescent="0.25">
      <c r="A899" s="2"/>
      <c r="B899" s="2"/>
      <c r="C899" s="2"/>
      <c r="D899" s="2"/>
      <c r="E899" s="2"/>
      <c r="J899" s="2"/>
      <c r="M899" s="2"/>
      <c r="N899" s="2"/>
      <c r="O899" s="2"/>
      <c r="P899" s="8"/>
      <c r="Q899" s="8"/>
    </row>
    <row r="900" spans="1:17" ht="13.5" customHeight="1" x14ac:dyDescent="0.25">
      <c r="A900" s="2"/>
      <c r="B900" s="2"/>
      <c r="C900" s="2"/>
      <c r="D900" s="2"/>
      <c r="E900" s="2"/>
      <c r="J900" s="2"/>
      <c r="M900" s="2"/>
      <c r="N900" s="2"/>
      <c r="O900" s="2"/>
      <c r="P900" s="8"/>
      <c r="Q900" s="8"/>
    </row>
    <row r="901" spans="1:17" ht="13.5" customHeight="1" x14ac:dyDescent="0.25">
      <c r="A901" s="2"/>
      <c r="B901" s="2"/>
      <c r="C901" s="2"/>
      <c r="D901" s="2"/>
      <c r="E901" s="2"/>
      <c r="J901" s="2"/>
      <c r="M901" s="2"/>
      <c r="N901" s="2"/>
      <c r="O901" s="2"/>
      <c r="P901" s="8"/>
      <c r="Q901" s="8"/>
    </row>
    <row r="902" spans="1:17" ht="13.5" customHeight="1" x14ac:dyDescent="0.25">
      <c r="A902" s="2"/>
      <c r="B902" s="2"/>
      <c r="C902" s="2"/>
      <c r="D902" s="2"/>
      <c r="E902" s="2"/>
      <c r="J902" s="2"/>
      <c r="M902" s="2"/>
      <c r="N902" s="2"/>
      <c r="O902" s="2"/>
      <c r="P902" s="8"/>
      <c r="Q902" s="8"/>
    </row>
    <row r="903" spans="1:17" ht="13.5" customHeight="1" x14ac:dyDescent="0.25">
      <c r="A903" s="2"/>
      <c r="B903" s="2"/>
      <c r="C903" s="2"/>
      <c r="D903" s="2"/>
      <c r="E903" s="2"/>
      <c r="J903" s="2"/>
      <c r="M903" s="2"/>
      <c r="N903" s="2"/>
      <c r="O903" s="2"/>
      <c r="P903" s="8"/>
      <c r="Q903" s="8"/>
    </row>
    <row r="904" spans="1:17" ht="13.5" customHeight="1" x14ac:dyDescent="0.25">
      <c r="A904" s="2"/>
      <c r="B904" s="2"/>
      <c r="C904" s="2"/>
      <c r="D904" s="2"/>
      <c r="E904" s="2"/>
      <c r="J904" s="2"/>
      <c r="M904" s="2"/>
      <c r="N904" s="2"/>
      <c r="O904" s="2"/>
      <c r="P904" s="8"/>
      <c r="Q904" s="8"/>
    </row>
    <row r="905" spans="1:17" ht="13.5" customHeight="1" x14ac:dyDescent="0.25">
      <c r="A905" s="2"/>
      <c r="B905" s="2"/>
      <c r="C905" s="2"/>
      <c r="D905" s="2"/>
      <c r="E905" s="2"/>
      <c r="J905" s="2"/>
      <c r="M905" s="2"/>
      <c r="N905" s="2"/>
      <c r="O905" s="2"/>
      <c r="P905" s="8"/>
      <c r="Q905" s="8"/>
    </row>
    <row r="906" spans="1:17" ht="13.5" customHeight="1" x14ac:dyDescent="0.25">
      <c r="A906" s="2"/>
      <c r="B906" s="2"/>
      <c r="C906" s="2"/>
      <c r="D906" s="2"/>
      <c r="E906" s="2"/>
      <c r="J906" s="2"/>
      <c r="M906" s="2"/>
      <c r="N906" s="2"/>
      <c r="O906" s="2"/>
      <c r="P906" s="8"/>
      <c r="Q906" s="8"/>
    </row>
    <row r="907" spans="1:17" ht="13.5" customHeight="1" x14ac:dyDescent="0.25">
      <c r="A907" s="2"/>
      <c r="B907" s="2"/>
      <c r="C907" s="2"/>
      <c r="D907" s="2"/>
      <c r="E907" s="2"/>
      <c r="J907" s="2"/>
      <c r="M907" s="2"/>
      <c r="N907" s="2"/>
      <c r="O907" s="2"/>
      <c r="P907" s="8"/>
      <c r="Q907" s="8"/>
    </row>
    <row r="908" spans="1:17" ht="13.5" customHeight="1" x14ac:dyDescent="0.25">
      <c r="A908" s="2"/>
      <c r="B908" s="2"/>
      <c r="C908" s="2"/>
      <c r="D908" s="2"/>
      <c r="E908" s="2"/>
      <c r="J908" s="2"/>
      <c r="M908" s="2"/>
      <c r="N908" s="2"/>
      <c r="O908" s="2"/>
      <c r="P908" s="8"/>
      <c r="Q908" s="8"/>
    </row>
    <row r="909" spans="1:17" ht="13.5" customHeight="1" x14ac:dyDescent="0.25">
      <c r="A909" s="2"/>
      <c r="B909" s="2"/>
      <c r="C909" s="2"/>
      <c r="D909" s="2"/>
      <c r="E909" s="2"/>
      <c r="J909" s="2"/>
      <c r="M909" s="2"/>
      <c r="N909" s="2"/>
      <c r="O909" s="2"/>
      <c r="P909" s="8"/>
      <c r="Q909" s="8"/>
    </row>
    <row r="910" spans="1:17" ht="13.5" customHeight="1" x14ac:dyDescent="0.25">
      <c r="A910" s="2"/>
      <c r="B910" s="2"/>
      <c r="C910" s="2"/>
      <c r="D910" s="2"/>
      <c r="E910" s="2"/>
      <c r="J910" s="2"/>
      <c r="M910" s="2"/>
      <c r="N910" s="2"/>
      <c r="O910" s="2"/>
      <c r="P910" s="8"/>
      <c r="Q910" s="8"/>
    </row>
    <row r="911" spans="1:17" ht="13.5" customHeight="1" x14ac:dyDescent="0.25">
      <c r="A911" s="2"/>
      <c r="B911" s="2"/>
      <c r="C911" s="2"/>
      <c r="D911" s="2"/>
      <c r="E911" s="2"/>
      <c r="J911" s="2"/>
      <c r="M911" s="2"/>
      <c r="N911" s="2"/>
      <c r="O911" s="2"/>
      <c r="P911" s="8"/>
      <c r="Q911" s="8"/>
    </row>
    <row r="912" spans="1:17" ht="13.5" customHeight="1" x14ac:dyDescent="0.25">
      <c r="A912" s="2"/>
      <c r="B912" s="2"/>
      <c r="C912" s="2"/>
      <c r="D912" s="2"/>
      <c r="E912" s="2"/>
      <c r="J912" s="2"/>
      <c r="M912" s="2"/>
      <c r="N912" s="2"/>
      <c r="O912" s="2"/>
      <c r="P912" s="8"/>
      <c r="Q912" s="8"/>
    </row>
    <row r="913" spans="1:17" ht="13.5" customHeight="1" x14ac:dyDescent="0.25">
      <c r="A913" s="2"/>
      <c r="B913" s="2"/>
      <c r="C913" s="2"/>
      <c r="D913" s="2"/>
      <c r="E913" s="2"/>
      <c r="J913" s="2"/>
      <c r="M913" s="2"/>
      <c r="N913" s="2"/>
      <c r="O913" s="2"/>
      <c r="P913" s="8"/>
      <c r="Q913" s="8"/>
    </row>
    <row r="914" spans="1:17" ht="13.5" customHeight="1" x14ac:dyDescent="0.25">
      <c r="A914" s="2"/>
      <c r="B914" s="2"/>
      <c r="C914" s="2"/>
      <c r="D914" s="2"/>
      <c r="E914" s="2"/>
      <c r="J914" s="2"/>
      <c r="M914" s="2"/>
      <c r="N914" s="2"/>
      <c r="O914" s="2"/>
      <c r="P914" s="8"/>
      <c r="Q914" s="8"/>
    </row>
    <row r="915" spans="1:17" ht="13.5" customHeight="1" x14ac:dyDescent="0.25">
      <c r="A915" s="2"/>
      <c r="B915" s="2"/>
      <c r="C915" s="2"/>
      <c r="D915" s="2"/>
      <c r="E915" s="2"/>
      <c r="J915" s="2"/>
      <c r="M915" s="2"/>
      <c r="N915" s="2"/>
      <c r="O915" s="2"/>
      <c r="P915" s="8"/>
      <c r="Q915" s="8"/>
    </row>
    <row r="916" spans="1:17" ht="13.5" customHeight="1" x14ac:dyDescent="0.25">
      <c r="A916" s="2"/>
      <c r="B916" s="2"/>
      <c r="C916" s="2"/>
      <c r="D916" s="2"/>
      <c r="E916" s="2"/>
      <c r="J916" s="2"/>
      <c r="M916" s="2"/>
      <c r="N916" s="2"/>
      <c r="O916" s="2"/>
      <c r="P916" s="8"/>
      <c r="Q916" s="8"/>
    </row>
    <row r="917" spans="1:17" ht="13.5" customHeight="1" x14ac:dyDescent="0.25">
      <c r="A917" s="2"/>
      <c r="B917" s="2"/>
      <c r="C917" s="2"/>
      <c r="D917" s="2"/>
      <c r="E917" s="2"/>
      <c r="J917" s="2"/>
      <c r="M917" s="2"/>
      <c r="N917" s="2"/>
      <c r="O917" s="2"/>
      <c r="P917" s="8"/>
      <c r="Q917" s="8"/>
    </row>
    <row r="918" spans="1:17" ht="13.5" customHeight="1" x14ac:dyDescent="0.25">
      <c r="A918" s="2"/>
      <c r="B918" s="2"/>
      <c r="C918" s="2"/>
      <c r="D918" s="2"/>
      <c r="E918" s="2"/>
      <c r="J918" s="2"/>
      <c r="M918" s="2"/>
      <c r="N918" s="2"/>
      <c r="O918" s="2"/>
      <c r="P918" s="8"/>
      <c r="Q918" s="8"/>
    </row>
    <row r="919" spans="1:17" ht="13.5" customHeight="1" x14ac:dyDescent="0.25">
      <c r="A919" s="2"/>
      <c r="B919" s="2"/>
      <c r="C919" s="2"/>
      <c r="D919" s="2"/>
      <c r="E919" s="2"/>
      <c r="J919" s="2"/>
      <c r="M919" s="2"/>
      <c r="N919" s="2"/>
      <c r="O919" s="2"/>
      <c r="P919" s="8"/>
      <c r="Q919" s="8"/>
    </row>
    <row r="920" spans="1:17" ht="13.5" customHeight="1" x14ac:dyDescent="0.25">
      <c r="A920" s="2"/>
      <c r="B920" s="2"/>
      <c r="C920" s="2"/>
      <c r="D920" s="2"/>
      <c r="E920" s="2"/>
      <c r="J920" s="2"/>
      <c r="M920" s="2"/>
      <c r="N920" s="2"/>
      <c r="O920" s="2"/>
      <c r="P920" s="8"/>
      <c r="Q920" s="8"/>
    </row>
    <row r="921" spans="1:17" ht="13.5" customHeight="1" x14ac:dyDescent="0.25">
      <c r="A921" s="2"/>
      <c r="B921" s="2"/>
      <c r="C921" s="2"/>
      <c r="D921" s="2"/>
      <c r="E921" s="2"/>
      <c r="J921" s="2"/>
      <c r="M921" s="2"/>
      <c r="N921" s="2"/>
      <c r="O921" s="2"/>
      <c r="P921" s="8"/>
      <c r="Q921" s="8"/>
    </row>
    <row r="922" spans="1:17" ht="13.5" customHeight="1" x14ac:dyDescent="0.25">
      <c r="A922" s="2"/>
      <c r="B922" s="2"/>
      <c r="C922" s="2"/>
      <c r="D922" s="2"/>
      <c r="E922" s="2"/>
      <c r="J922" s="2"/>
      <c r="M922" s="2"/>
      <c r="N922" s="2"/>
      <c r="O922" s="2"/>
      <c r="P922" s="8"/>
      <c r="Q922" s="8"/>
    </row>
    <row r="923" spans="1:17" ht="13.5" customHeight="1" x14ac:dyDescent="0.25">
      <c r="A923" s="2"/>
      <c r="B923" s="2"/>
      <c r="C923" s="2"/>
      <c r="D923" s="2"/>
      <c r="E923" s="2"/>
      <c r="J923" s="2"/>
      <c r="M923" s="2"/>
      <c r="N923" s="2"/>
      <c r="O923" s="2"/>
      <c r="P923" s="8"/>
      <c r="Q923" s="8"/>
    </row>
    <row r="924" spans="1:17" ht="13.5" customHeight="1" x14ac:dyDescent="0.25">
      <c r="A924" s="2"/>
      <c r="B924" s="2"/>
      <c r="C924" s="2"/>
      <c r="D924" s="2"/>
      <c r="E924" s="2"/>
      <c r="J924" s="2"/>
      <c r="M924" s="2"/>
      <c r="N924" s="2"/>
      <c r="O924" s="2"/>
      <c r="P924" s="8"/>
      <c r="Q924" s="8"/>
    </row>
    <row r="925" spans="1:17" ht="13.5" customHeight="1" x14ac:dyDescent="0.25">
      <c r="A925" s="2"/>
      <c r="B925" s="2"/>
      <c r="C925" s="2"/>
      <c r="D925" s="2"/>
      <c r="E925" s="2"/>
      <c r="J925" s="2"/>
      <c r="M925" s="2"/>
      <c r="N925" s="2"/>
      <c r="O925" s="2"/>
      <c r="P925" s="8"/>
      <c r="Q925" s="8"/>
    </row>
    <row r="926" spans="1:17" ht="13.5" customHeight="1" x14ac:dyDescent="0.25">
      <c r="A926" s="2"/>
      <c r="B926" s="2"/>
      <c r="C926" s="2"/>
      <c r="D926" s="2"/>
      <c r="E926" s="2"/>
      <c r="J926" s="2"/>
      <c r="M926" s="2"/>
      <c r="N926" s="2"/>
      <c r="O926" s="2"/>
      <c r="P926" s="8"/>
      <c r="Q926" s="8"/>
    </row>
    <row r="927" spans="1:17" ht="13.5" customHeight="1" x14ac:dyDescent="0.25">
      <c r="A927" s="2"/>
      <c r="B927" s="2"/>
      <c r="C927" s="2"/>
      <c r="D927" s="2"/>
      <c r="E927" s="2"/>
      <c r="J927" s="2"/>
      <c r="M927" s="2"/>
      <c r="N927" s="2"/>
      <c r="O927" s="2"/>
      <c r="P927" s="8"/>
      <c r="Q927" s="8"/>
    </row>
    <row r="928" spans="1:17" ht="13.5" customHeight="1" x14ac:dyDescent="0.25">
      <c r="A928" s="2"/>
      <c r="B928" s="2"/>
      <c r="C928" s="2"/>
      <c r="D928" s="2"/>
      <c r="E928" s="2"/>
      <c r="J928" s="2"/>
      <c r="M928" s="2"/>
      <c r="N928" s="2"/>
      <c r="O928" s="2"/>
      <c r="P928" s="8"/>
      <c r="Q928" s="8"/>
    </row>
    <row r="929" spans="1:17" ht="13.5" customHeight="1" x14ac:dyDescent="0.25">
      <c r="A929" s="2"/>
      <c r="B929" s="2"/>
      <c r="C929" s="2"/>
      <c r="D929" s="2"/>
      <c r="E929" s="2"/>
      <c r="J929" s="2"/>
      <c r="M929" s="2"/>
      <c r="N929" s="2"/>
      <c r="O929" s="2"/>
      <c r="P929" s="8"/>
      <c r="Q929" s="8"/>
    </row>
    <row r="930" spans="1:17" ht="13.5" customHeight="1" x14ac:dyDescent="0.25">
      <c r="A930" s="2"/>
      <c r="B930" s="2"/>
      <c r="C930" s="2"/>
      <c r="D930" s="2"/>
      <c r="E930" s="2"/>
      <c r="J930" s="2"/>
      <c r="M930" s="2"/>
      <c r="N930" s="2"/>
      <c r="O930" s="2"/>
      <c r="P930" s="8"/>
      <c r="Q930" s="8"/>
    </row>
    <row r="931" spans="1:17" ht="13.5" customHeight="1" x14ac:dyDescent="0.25">
      <c r="A931" s="2"/>
      <c r="B931" s="2"/>
      <c r="C931" s="2"/>
      <c r="D931" s="2"/>
      <c r="E931" s="2"/>
      <c r="J931" s="2"/>
      <c r="M931" s="2"/>
      <c r="N931" s="2"/>
      <c r="O931" s="2"/>
      <c r="P931" s="8"/>
      <c r="Q931" s="8"/>
    </row>
    <row r="932" spans="1:17" ht="13.5" customHeight="1" x14ac:dyDescent="0.25">
      <c r="A932" s="2"/>
      <c r="B932" s="2"/>
      <c r="C932" s="2"/>
      <c r="D932" s="2"/>
      <c r="E932" s="2"/>
      <c r="J932" s="2"/>
      <c r="M932" s="2"/>
      <c r="N932" s="2"/>
      <c r="O932" s="2"/>
      <c r="P932" s="8"/>
      <c r="Q932" s="8"/>
    </row>
    <row r="933" spans="1:17" ht="13.5" customHeight="1" x14ac:dyDescent="0.25">
      <c r="A933" s="2"/>
      <c r="B933" s="2"/>
      <c r="C933" s="2"/>
      <c r="D933" s="2"/>
      <c r="E933" s="2"/>
      <c r="J933" s="2"/>
      <c r="M933" s="2"/>
      <c r="N933" s="2"/>
      <c r="O933" s="2"/>
      <c r="P933" s="8"/>
      <c r="Q933" s="8"/>
    </row>
    <row r="934" spans="1:17" ht="13.5" customHeight="1" x14ac:dyDescent="0.25">
      <c r="A934" s="2"/>
      <c r="B934" s="2"/>
      <c r="C934" s="2"/>
      <c r="D934" s="2"/>
      <c r="E934" s="2"/>
      <c r="J934" s="2"/>
      <c r="M934" s="2"/>
      <c r="N934" s="2"/>
      <c r="O934" s="2"/>
      <c r="P934" s="8"/>
      <c r="Q934" s="8"/>
    </row>
    <row r="935" spans="1:17" ht="13.5" customHeight="1" x14ac:dyDescent="0.25">
      <c r="A935" s="2"/>
      <c r="B935" s="2"/>
      <c r="C935" s="2"/>
      <c r="D935" s="2"/>
      <c r="E935" s="2"/>
      <c r="J935" s="2"/>
      <c r="M935" s="2"/>
      <c r="N935" s="2"/>
      <c r="O935" s="2"/>
      <c r="P935" s="8"/>
      <c r="Q935" s="8"/>
    </row>
    <row r="936" spans="1:17" ht="13.5" customHeight="1" x14ac:dyDescent="0.25">
      <c r="A936" s="2"/>
      <c r="B936" s="2"/>
      <c r="C936" s="2"/>
      <c r="D936" s="2"/>
      <c r="E936" s="2"/>
      <c r="J936" s="2"/>
      <c r="M936" s="2"/>
      <c r="N936" s="2"/>
      <c r="O936" s="2"/>
      <c r="P936" s="8"/>
      <c r="Q936" s="8"/>
    </row>
    <row r="937" spans="1:17" ht="13.5" customHeight="1" x14ac:dyDescent="0.25">
      <c r="A937" s="2"/>
      <c r="B937" s="2"/>
      <c r="C937" s="2"/>
      <c r="D937" s="2"/>
      <c r="E937" s="2"/>
      <c r="J937" s="2"/>
      <c r="M937" s="2"/>
      <c r="N937" s="2"/>
      <c r="O937" s="2"/>
      <c r="P937" s="8"/>
      <c r="Q937" s="8"/>
    </row>
    <row r="938" spans="1:17" ht="13.5" customHeight="1" x14ac:dyDescent="0.25">
      <c r="A938" s="2"/>
      <c r="B938" s="2"/>
      <c r="C938" s="2"/>
      <c r="D938" s="2"/>
      <c r="E938" s="2"/>
      <c r="J938" s="2"/>
      <c r="M938" s="2"/>
      <c r="N938" s="2"/>
      <c r="O938" s="2"/>
      <c r="P938" s="8"/>
      <c r="Q938" s="8"/>
    </row>
    <row r="939" spans="1:17" ht="13.5" customHeight="1" x14ac:dyDescent="0.25">
      <c r="A939" s="2"/>
      <c r="B939" s="2"/>
      <c r="C939" s="2"/>
      <c r="D939" s="2"/>
      <c r="E939" s="2"/>
      <c r="J939" s="2"/>
      <c r="M939" s="2"/>
      <c r="N939" s="2"/>
      <c r="O939" s="2"/>
      <c r="P939" s="8"/>
      <c r="Q939" s="8"/>
    </row>
    <row r="940" spans="1:17" ht="13.5" customHeight="1" x14ac:dyDescent="0.25">
      <c r="A940" s="2"/>
      <c r="B940" s="2"/>
      <c r="C940" s="2"/>
      <c r="D940" s="2"/>
      <c r="E940" s="2"/>
      <c r="J940" s="2"/>
      <c r="M940" s="2"/>
      <c r="N940" s="2"/>
      <c r="O940" s="2"/>
      <c r="P940" s="8"/>
      <c r="Q940" s="8"/>
    </row>
    <row r="941" spans="1:17" ht="13.5" customHeight="1" x14ac:dyDescent="0.25">
      <c r="A941" s="2"/>
      <c r="B941" s="2"/>
      <c r="C941" s="2"/>
      <c r="D941" s="2"/>
      <c r="E941" s="2"/>
      <c r="J941" s="2"/>
      <c r="M941" s="2"/>
      <c r="N941" s="2"/>
      <c r="O941" s="2"/>
      <c r="P941" s="8"/>
      <c r="Q941" s="8"/>
    </row>
    <row r="942" spans="1:17" ht="13.5" customHeight="1" x14ac:dyDescent="0.25">
      <c r="A942" s="2"/>
      <c r="B942" s="2"/>
      <c r="C942" s="2"/>
      <c r="D942" s="2"/>
      <c r="E942" s="2"/>
      <c r="J942" s="2"/>
      <c r="M942" s="2"/>
      <c r="N942" s="2"/>
      <c r="O942" s="2"/>
      <c r="P942" s="8"/>
      <c r="Q942" s="8"/>
    </row>
    <row r="943" spans="1:17" ht="13.5" customHeight="1" x14ac:dyDescent="0.25">
      <c r="A943" s="2"/>
      <c r="B943" s="2"/>
      <c r="C943" s="2"/>
      <c r="D943" s="2"/>
      <c r="E943" s="2"/>
      <c r="J943" s="2"/>
      <c r="M943" s="2"/>
      <c r="N943" s="2"/>
      <c r="O943" s="2"/>
      <c r="P943" s="8"/>
      <c r="Q943" s="8"/>
    </row>
    <row r="944" spans="1:17" ht="13.5" customHeight="1" x14ac:dyDescent="0.25">
      <c r="A944" s="2"/>
      <c r="B944" s="2"/>
      <c r="C944" s="2"/>
      <c r="D944" s="2"/>
      <c r="E944" s="2"/>
      <c r="J944" s="2"/>
      <c r="M944" s="2"/>
      <c r="N944" s="2"/>
      <c r="O944" s="2"/>
      <c r="P944" s="8"/>
      <c r="Q944" s="8"/>
    </row>
    <row r="945" spans="1:17" ht="13.5" customHeight="1" x14ac:dyDescent="0.25">
      <c r="A945" s="2"/>
      <c r="B945" s="2"/>
      <c r="C945" s="2"/>
      <c r="D945" s="2"/>
      <c r="E945" s="2"/>
      <c r="J945" s="2"/>
      <c r="M945" s="2"/>
      <c r="N945" s="2"/>
      <c r="O945" s="2"/>
      <c r="P945" s="8"/>
      <c r="Q945" s="8"/>
    </row>
    <row r="946" spans="1:17" ht="13.5" customHeight="1" x14ac:dyDescent="0.25">
      <c r="A946" s="2"/>
      <c r="B946" s="2"/>
      <c r="C946" s="2"/>
      <c r="D946" s="2"/>
      <c r="E946" s="2"/>
      <c r="J946" s="2"/>
      <c r="M946" s="2"/>
      <c r="N946" s="2"/>
      <c r="O946" s="2"/>
      <c r="P946" s="8"/>
      <c r="Q946" s="8"/>
    </row>
    <row r="947" spans="1:17" ht="13.5" customHeight="1" x14ac:dyDescent="0.25">
      <c r="A947" s="2"/>
      <c r="B947" s="2"/>
      <c r="C947" s="2"/>
      <c r="D947" s="2"/>
      <c r="E947" s="2"/>
      <c r="J947" s="2"/>
      <c r="M947" s="2"/>
      <c r="N947" s="2"/>
      <c r="O947" s="2"/>
      <c r="P947" s="8"/>
      <c r="Q947" s="8"/>
    </row>
    <row r="948" spans="1:17" ht="13.5" customHeight="1" x14ac:dyDescent="0.25">
      <c r="A948" s="2"/>
      <c r="B948" s="2"/>
      <c r="C948" s="2"/>
      <c r="D948" s="2"/>
      <c r="E948" s="2"/>
      <c r="J948" s="2"/>
      <c r="M948" s="2"/>
      <c r="N948" s="2"/>
      <c r="O948" s="2"/>
      <c r="P948" s="8"/>
      <c r="Q948" s="8"/>
    </row>
    <row r="949" spans="1:17" ht="13.5" customHeight="1" x14ac:dyDescent="0.25">
      <c r="A949" s="2"/>
      <c r="B949" s="2"/>
      <c r="C949" s="2"/>
      <c r="D949" s="2"/>
      <c r="E949" s="2"/>
      <c r="J949" s="2"/>
      <c r="M949" s="2"/>
      <c r="N949" s="2"/>
      <c r="O949" s="2"/>
      <c r="P949" s="8"/>
      <c r="Q949" s="8"/>
    </row>
    <row r="950" spans="1:17" ht="13.5" customHeight="1" x14ac:dyDescent="0.25">
      <c r="A950" s="2"/>
      <c r="B950" s="2"/>
      <c r="C950" s="2"/>
      <c r="D950" s="2"/>
      <c r="E950" s="2"/>
      <c r="J950" s="2"/>
      <c r="M950" s="2"/>
      <c r="N950" s="2"/>
      <c r="O950" s="2"/>
      <c r="P950" s="8"/>
      <c r="Q950" s="8"/>
    </row>
    <row r="951" spans="1:17" ht="13.5" customHeight="1" x14ac:dyDescent="0.25">
      <c r="A951" s="2"/>
      <c r="B951" s="2"/>
      <c r="C951" s="2"/>
      <c r="D951" s="2"/>
      <c r="E951" s="2"/>
      <c r="J951" s="2"/>
      <c r="M951" s="2"/>
      <c r="N951" s="2"/>
      <c r="O951" s="2"/>
      <c r="P951" s="8"/>
      <c r="Q951" s="8"/>
    </row>
    <row r="952" spans="1:17" ht="13.5" customHeight="1" x14ac:dyDescent="0.25">
      <c r="A952" s="2"/>
      <c r="B952" s="2"/>
      <c r="C952" s="2"/>
      <c r="D952" s="2"/>
      <c r="E952" s="2"/>
      <c r="J952" s="2"/>
      <c r="M952" s="2"/>
      <c r="N952" s="2"/>
      <c r="O952" s="2"/>
      <c r="P952" s="8"/>
      <c r="Q952" s="8"/>
    </row>
    <row r="953" spans="1:17" ht="13.5" customHeight="1" x14ac:dyDescent="0.25">
      <c r="A953" s="2"/>
      <c r="B953" s="2"/>
      <c r="C953" s="2"/>
      <c r="D953" s="2"/>
      <c r="E953" s="2"/>
      <c r="J953" s="2"/>
      <c r="M953" s="2"/>
      <c r="N953" s="2"/>
      <c r="O953" s="2"/>
      <c r="P953" s="8"/>
      <c r="Q953" s="8"/>
    </row>
    <row r="954" spans="1:17" ht="13.5" customHeight="1" x14ac:dyDescent="0.25">
      <c r="A954" s="2"/>
      <c r="B954" s="2"/>
      <c r="C954" s="2"/>
      <c r="D954" s="2"/>
      <c r="E954" s="2"/>
      <c r="J954" s="2"/>
      <c r="M954" s="2"/>
      <c r="N954" s="2"/>
      <c r="O954" s="2"/>
      <c r="P954" s="8"/>
      <c r="Q954" s="8"/>
    </row>
    <row r="955" spans="1:17" ht="13.5" customHeight="1" x14ac:dyDescent="0.25">
      <c r="A955" s="2"/>
      <c r="B955" s="2"/>
      <c r="C955" s="2"/>
      <c r="D955" s="2"/>
      <c r="E955" s="2"/>
      <c r="J955" s="2"/>
      <c r="M955" s="2"/>
      <c r="N955" s="2"/>
      <c r="O955" s="2"/>
      <c r="P955" s="8"/>
      <c r="Q955" s="8"/>
    </row>
    <row r="956" spans="1:17" ht="13.5" customHeight="1" x14ac:dyDescent="0.25">
      <c r="A956" s="2"/>
      <c r="B956" s="2"/>
      <c r="C956" s="2"/>
      <c r="D956" s="2"/>
      <c r="E956" s="2"/>
      <c r="J956" s="2"/>
      <c r="M956" s="2"/>
      <c r="N956" s="2"/>
      <c r="O956" s="2"/>
      <c r="P956" s="8"/>
      <c r="Q956" s="8"/>
    </row>
    <row r="957" spans="1:17" ht="13.5" customHeight="1" x14ac:dyDescent="0.25">
      <c r="A957" s="2"/>
      <c r="B957" s="2"/>
      <c r="C957" s="2"/>
      <c r="D957" s="2"/>
      <c r="E957" s="2"/>
      <c r="J957" s="2"/>
      <c r="M957" s="2"/>
      <c r="N957" s="2"/>
      <c r="O957" s="2"/>
      <c r="P957" s="8"/>
      <c r="Q957" s="8"/>
    </row>
    <row r="958" spans="1:17" ht="13.5" customHeight="1" x14ac:dyDescent="0.25">
      <c r="A958" s="2"/>
      <c r="B958" s="2"/>
      <c r="C958" s="2"/>
      <c r="D958" s="2"/>
      <c r="E958" s="2"/>
      <c r="J958" s="2"/>
      <c r="M958" s="2"/>
      <c r="N958" s="2"/>
      <c r="O958" s="2"/>
      <c r="P958" s="8"/>
      <c r="Q958" s="8"/>
    </row>
    <row r="959" spans="1:17" ht="13.5" customHeight="1" x14ac:dyDescent="0.25">
      <c r="A959" s="2"/>
      <c r="B959" s="2"/>
      <c r="C959" s="2"/>
      <c r="D959" s="2"/>
      <c r="E959" s="2"/>
      <c r="J959" s="2"/>
      <c r="M959" s="2"/>
      <c r="N959" s="2"/>
      <c r="O959" s="2"/>
      <c r="P959" s="8"/>
      <c r="Q959" s="8"/>
    </row>
    <row r="960" spans="1:17" ht="13.5" customHeight="1" x14ac:dyDescent="0.25">
      <c r="A960" s="2"/>
      <c r="B960" s="2"/>
      <c r="C960" s="2"/>
      <c r="D960" s="2"/>
      <c r="E960" s="2"/>
      <c r="J960" s="2"/>
      <c r="M960" s="2"/>
      <c r="N960" s="2"/>
      <c r="O960" s="2"/>
      <c r="P960" s="8"/>
      <c r="Q960" s="8"/>
    </row>
    <row r="961" spans="1:17" ht="13.5" customHeight="1" x14ac:dyDescent="0.25">
      <c r="A961" s="2"/>
      <c r="B961" s="2"/>
      <c r="C961" s="2"/>
      <c r="D961" s="2"/>
      <c r="E961" s="2"/>
      <c r="J961" s="2"/>
      <c r="M961" s="2"/>
      <c r="N961" s="2"/>
      <c r="O961" s="2"/>
      <c r="P961" s="8"/>
      <c r="Q961" s="8"/>
    </row>
    <row r="962" spans="1:17" ht="13.5" customHeight="1" x14ac:dyDescent="0.25">
      <c r="A962" s="2"/>
      <c r="B962" s="2"/>
      <c r="C962" s="2"/>
      <c r="D962" s="2"/>
      <c r="E962" s="2"/>
      <c r="J962" s="2"/>
      <c r="M962" s="2"/>
      <c r="N962" s="2"/>
      <c r="O962" s="2"/>
      <c r="P962" s="8"/>
      <c r="Q962" s="8"/>
    </row>
    <row r="963" spans="1:17" ht="13.5" customHeight="1" x14ac:dyDescent="0.25">
      <c r="A963" s="2"/>
      <c r="B963" s="2"/>
      <c r="C963" s="2"/>
      <c r="D963" s="2"/>
      <c r="E963" s="2"/>
      <c r="J963" s="2"/>
      <c r="M963" s="2"/>
      <c r="N963" s="2"/>
      <c r="O963" s="2"/>
      <c r="P963" s="8"/>
      <c r="Q963" s="8"/>
    </row>
    <row r="964" spans="1:17" ht="13.5" customHeight="1" x14ac:dyDescent="0.25">
      <c r="A964" s="2"/>
      <c r="B964" s="2"/>
      <c r="C964" s="2"/>
      <c r="D964" s="2"/>
      <c r="E964" s="2"/>
      <c r="J964" s="2"/>
      <c r="M964" s="2"/>
      <c r="N964" s="2"/>
      <c r="O964" s="2"/>
      <c r="P964" s="8"/>
      <c r="Q964" s="8"/>
    </row>
    <row r="965" spans="1:17" ht="13.5" customHeight="1" x14ac:dyDescent="0.25">
      <c r="A965" s="2"/>
      <c r="B965" s="2"/>
      <c r="C965" s="2"/>
      <c r="D965" s="2"/>
      <c r="E965" s="2"/>
      <c r="J965" s="2"/>
      <c r="M965" s="2"/>
      <c r="N965" s="2"/>
      <c r="O965" s="2"/>
      <c r="P965" s="8"/>
      <c r="Q965" s="8"/>
    </row>
    <row r="966" spans="1:17" ht="13.5" customHeight="1" x14ac:dyDescent="0.25">
      <c r="A966" s="2"/>
      <c r="B966" s="2"/>
      <c r="C966" s="2"/>
      <c r="D966" s="2"/>
      <c r="E966" s="2"/>
      <c r="J966" s="2"/>
      <c r="M966" s="2"/>
      <c r="N966" s="2"/>
      <c r="O966" s="2"/>
      <c r="P966" s="8"/>
      <c r="Q966" s="8"/>
    </row>
    <row r="967" spans="1:17" ht="13.5" customHeight="1" x14ac:dyDescent="0.25">
      <c r="A967" s="2"/>
      <c r="B967" s="2"/>
      <c r="C967" s="2"/>
      <c r="D967" s="2"/>
      <c r="E967" s="2"/>
      <c r="J967" s="2"/>
      <c r="M967" s="2"/>
      <c r="N967" s="2"/>
      <c r="O967" s="2"/>
      <c r="P967" s="8"/>
      <c r="Q967" s="8"/>
    </row>
    <row r="968" spans="1:17" ht="13.5" customHeight="1" x14ac:dyDescent="0.25">
      <c r="A968" s="2"/>
      <c r="B968" s="2"/>
      <c r="C968" s="2"/>
      <c r="D968" s="2"/>
      <c r="E968" s="2"/>
      <c r="J968" s="2"/>
      <c r="M968" s="2"/>
      <c r="N968" s="2"/>
      <c r="O968" s="2"/>
      <c r="P968" s="8"/>
      <c r="Q968" s="8"/>
    </row>
    <row r="969" spans="1:17" ht="13.5" customHeight="1" x14ac:dyDescent="0.25">
      <c r="A969" s="2"/>
      <c r="B969" s="2"/>
      <c r="C969" s="2"/>
      <c r="D969" s="2"/>
      <c r="E969" s="2"/>
      <c r="J969" s="2"/>
      <c r="M969" s="2"/>
      <c r="N969" s="2"/>
      <c r="O969" s="2"/>
      <c r="P969" s="8"/>
      <c r="Q969" s="8"/>
    </row>
    <row r="970" spans="1:17" ht="13.5" customHeight="1" x14ac:dyDescent="0.25">
      <c r="A970" s="2"/>
      <c r="B970" s="2"/>
      <c r="C970" s="2"/>
      <c r="D970" s="2"/>
      <c r="E970" s="2"/>
      <c r="J970" s="2"/>
      <c r="M970" s="2"/>
      <c r="N970" s="2"/>
      <c r="O970" s="2"/>
      <c r="P970" s="8"/>
      <c r="Q970" s="8"/>
    </row>
    <row r="971" spans="1:17" ht="13.5" customHeight="1" x14ac:dyDescent="0.25">
      <c r="A971" s="2"/>
      <c r="B971" s="2"/>
      <c r="C971" s="2"/>
      <c r="D971" s="2"/>
      <c r="E971" s="2"/>
      <c r="J971" s="2"/>
      <c r="M971" s="2"/>
      <c r="N971" s="2"/>
      <c r="O971" s="2"/>
      <c r="P971" s="8"/>
      <c r="Q971" s="8"/>
    </row>
    <row r="972" spans="1:17" ht="13.5" customHeight="1" x14ac:dyDescent="0.25">
      <c r="A972" s="2"/>
      <c r="B972" s="2"/>
      <c r="C972" s="2"/>
      <c r="D972" s="2"/>
      <c r="E972" s="2"/>
      <c r="J972" s="2"/>
      <c r="M972" s="2"/>
      <c r="N972" s="2"/>
      <c r="O972" s="2"/>
      <c r="P972" s="8"/>
      <c r="Q972" s="8"/>
    </row>
    <row r="973" spans="1:17" ht="13.5" customHeight="1" x14ac:dyDescent="0.25">
      <c r="A973" s="2"/>
      <c r="B973" s="2"/>
      <c r="C973" s="2"/>
      <c r="D973" s="2"/>
      <c r="E973" s="2"/>
      <c r="J973" s="2"/>
      <c r="M973" s="2"/>
      <c r="N973" s="2"/>
      <c r="O973" s="2"/>
      <c r="P973" s="8"/>
      <c r="Q973" s="8"/>
    </row>
    <row r="974" spans="1:17" ht="13.5" customHeight="1" x14ac:dyDescent="0.25">
      <c r="A974" s="2"/>
      <c r="B974" s="2"/>
      <c r="C974" s="2"/>
      <c r="D974" s="2"/>
      <c r="E974" s="2"/>
      <c r="J974" s="2"/>
      <c r="M974" s="2"/>
      <c r="N974" s="2"/>
      <c r="O974" s="2"/>
      <c r="P974" s="8"/>
      <c r="Q974" s="8"/>
    </row>
    <row r="975" spans="1:17" ht="13.5" customHeight="1" x14ac:dyDescent="0.25">
      <c r="A975" s="2"/>
      <c r="B975" s="2"/>
      <c r="C975" s="2"/>
      <c r="D975" s="2"/>
      <c r="E975" s="2"/>
      <c r="J975" s="2"/>
      <c r="M975" s="2"/>
      <c r="N975" s="2"/>
      <c r="O975" s="2"/>
      <c r="P975" s="8"/>
      <c r="Q975" s="8"/>
    </row>
    <row r="976" spans="1:17" ht="13.5" customHeight="1" x14ac:dyDescent="0.25">
      <c r="A976" s="2"/>
      <c r="B976" s="2"/>
      <c r="C976" s="2"/>
      <c r="D976" s="2"/>
      <c r="E976" s="2"/>
      <c r="J976" s="2"/>
      <c r="M976" s="2"/>
      <c r="N976" s="2"/>
      <c r="O976" s="2"/>
      <c r="P976" s="8"/>
      <c r="Q976" s="8"/>
    </row>
    <row r="977" spans="1:17" ht="13.5" customHeight="1" x14ac:dyDescent="0.25">
      <c r="A977" s="2"/>
      <c r="B977" s="2"/>
      <c r="C977" s="2"/>
      <c r="D977" s="2"/>
      <c r="E977" s="2"/>
      <c r="J977" s="2"/>
      <c r="M977" s="2"/>
      <c r="N977" s="2"/>
      <c r="O977" s="2"/>
      <c r="P977" s="8"/>
      <c r="Q977" s="8"/>
    </row>
    <row r="978" spans="1:17" ht="13.5" customHeight="1" x14ac:dyDescent="0.25">
      <c r="A978" s="2"/>
      <c r="B978" s="2"/>
      <c r="C978" s="2"/>
      <c r="D978" s="2"/>
      <c r="E978" s="2"/>
      <c r="J978" s="2"/>
      <c r="M978" s="2"/>
      <c r="N978" s="2"/>
      <c r="O978" s="2"/>
      <c r="P978" s="8"/>
      <c r="Q978" s="8"/>
    </row>
    <row r="979" spans="1:17" ht="13.5" customHeight="1" x14ac:dyDescent="0.25">
      <c r="A979" s="2"/>
      <c r="B979" s="2"/>
      <c r="C979" s="2"/>
      <c r="D979" s="2"/>
      <c r="E979" s="2"/>
      <c r="J979" s="2"/>
      <c r="M979" s="2"/>
      <c r="N979" s="2"/>
      <c r="O979" s="2"/>
      <c r="P979" s="8"/>
      <c r="Q979" s="8"/>
    </row>
    <row r="980" spans="1:17" ht="13.5" customHeight="1" x14ac:dyDescent="0.25">
      <c r="A980" s="2"/>
      <c r="B980" s="2"/>
      <c r="C980" s="2"/>
      <c r="D980" s="2"/>
      <c r="E980" s="2"/>
      <c r="J980" s="2"/>
      <c r="M980" s="2"/>
      <c r="N980" s="2"/>
      <c r="O980" s="2"/>
      <c r="P980" s="8"/>
      <c r="Q980" s="8"/>
    </row>
    <row r="981" spans="1:17" ht="13.5" customHeight="1" x14ac:dyDescent="0.25">
      <c r="A981" s="2"/>
      <c r="B981" s="2"/>
      <c r="C981" s="2"/>
      <c r="D981" s="2"/>
      <c r="E981" s="2"/>
      <c r="J981" s="2"/>
      <c r="M981" s="2"/>
      <c r="N981" s="2"/>
      <c r="O981" s="2"/>
      <c r="P981" s="8"/>
      <c r="Q981" s="8"/>
    </row>
    <row r="982" spans="1:17" ht="13.5" customHeight="1" x14ac:dyDescent="0.25">
      <c r="A982" s="2"/>
      <c r="B982" s="2"/>
      <c r="C982" s="2"/>
      <c r="D982" s="2"/>
      <c r="E982" s="2"/>
      <c r="J982" s="2"/>
      <c r="M982" s="2"/>
      <c r="N982" s="2"/>
      <c r="O982" s="2"/>
      <c r="P982" s="8"/>
      <c r="Q982" s="8"/>
    </row>
    <row r="983" spans="1:17" ht="13.5" customHeight="1" x14ac:dyDescent="0.25">
      <c r="A983" s="2"/>
      <c r="B983" s="2"/>
      <c r="C983" s="2"/>
      <c r="D983" s="2"/>
      <c r="E983" s="2"/>
      <c r="J983" s="2"/>
      <c r="M983" s="2"/>
      <c r="N983" s="2"/>
      <c r="O983" s="2"/>
      <c r="P983" s="8"/>
      <c r="Q983" s="8"/>
    </row>
    <row r="984" spans="1:17" ht="13.5" customHeight="1" x14ac:dyDescent="0.25">
      <c r="A984" s="2"/>
      <c r="B984" s="2"/>
      <c r="C984" s="2"/>
      <c r="D984" s="2"/>
      <c r="E984" s="2"/>
      <c r="J984" s="2"/>
      <c r="M984" s="2"/>
      <c r="N984" s="2"/>
      <c r="O984" s="2"/>
      <c r="P984" s="8"/>
      <c r="Q984" s="8"/>
    </row>
    <row r="985" spans="1:17" ht="13.5" customHeight="1" x14ac:dyDescent="0.25">
      <c r="A985" s="2"/>
      <c r="B985" s="2"/>
      <c r="C985" s="2"/>
      <c r="D985" s="2"/>
      <c r="E985" s="2"/>
      <c r="J985" s="2"/>
      <c r="M985" s="2"/>
      <c r="N985" s="2"/>
      <c r="O985" s="2"/>
      <c r="P985" s="8"/>
      <c r="Q985" s="8"/>
    </row>
    <row r="986" spans="1:17" ht="13.5" customHeight="1" x14ac:dyDescent="0.25">
      <c r="A986" s="2"/>
      <c r="B986" s="2"/>
      <c r="C986" s="2"/>
      <c r="D986" s="2"/>
      <c r="E986" s="2"/>
      <c r="J986" s="2"/>
      <c r="M986" s="2"/>
      <c r="N986" s="2"/>
      <c r="O986" s="2"/>
      <c r="P986" s="8"/>
      <c r="Q986" s="8"/>
    </row>
    <row r="987" spans="1:17" ht="13.5" customHeight="1" x14ac:dyDescent="0.25">
      <c r="A987" s="2"/>
      <c r="B987" s="2"/>
      <c r="C987" s="2"/>
      <c r="D987" s="2"/>
      <c r="E987" s="2"/>
      <c r="J987" s="2"/>
      <c r="M987" s="2"/>
      <c r="N987" s="2"/>
      <c r="O987" s="2"/>
      <c r="P987" s="8"/>
      <c r="Q987" s="8"/>
    </row>
    <row r="988" spans="1:17" ht="13.5" customHeight="1" x14ac:dyDescent="0.25">
      <c r="A988" s="2"/>
      <c r="B988" s="2"/>
      <c r="C988" s="2"/>
      <c r="D988" s="2"/>
      <c r="E988" s="2"/>
      <c r="J988" s="2"/>
      <c r="M988" s="2"/>
      <c r="N988" s="2"/>
      <c r="O988" s="2"/>
      <c r="P988" s="8"/>
      <c r="Q988" s="8"/>
    </row>
    <row r="989" spans="1:17" ht="13.5" customHeight="1" x14ac:dyDescent="0.25">
      <c r="A989" s="2"/>
      <c r="B989" s="2"/>
      <c r="C989" s="2"/>
      <c r="D989" s="2"/>
      <c r="E989" s="2"/>
      <c r="J989" s="2"/>
      <c r="M989" s="2"/>
      <c r="N989" s="2"/>
      <c r="O989" s="2"/>
      <c r="P989" s="8"/>
      <c r="Q989" s="8"/>
    </row>
    <row r="990" spans="1:17" ht="13.5" customHeight="1" x14ac:dyDescent="0.25">
      <c r="A990" s="2"/>
      <c r="B990" s="2"/>
      <c r="C990" s="2"/>
      <c r="D990" s="2"/>
      <c r="E990" s="2"/>
      <c r="J990" s="2"/>
      <c r="M990" s="2"/>
      <c r="N990" s="2"/>
      <c r="O990" s="2"/>
      <c r="P990" s="8"/>
      <c r="Q990" s="8"/>
    </row>
    <row r="991" spans="1:17" ht="13.5" customHeight="1" x14ac:dyDescent="0.25">
      <c r="A991" s="2"/>
      <c r="B991" s="2"/>
      <c r="C991" s="2"/>
      <c r="D991" s="2"/>
      <c r="E991" s="2"/>
      <c r="J991" s="2"/>
      <c r="M991" s="2"/>
      <c r="N991" s="2"/>
      <c r="O991" s="2"/>
      <c r="P991" s="8"/>
      <c r="Q991" s="8"/>
    </row>
    <row r="992" spans="1:17" ht="13.5" customHeight="1" x14ac:dyDescent="0.25">
      <c r="A992" s="2"/>
      <c r="B992" s="2"/>
      <c r="C992" s="2"/>
      <c r="D992" s="2"/>
      <c r="E992" s="2"/>
      <c r="J992" s="2"/>
      <c r="M992" s="2"/>
      <c r="N992" s="2"/>
      <c r="O992" s="2"/>
      <c r="P992" s="8"/>
      <c r="Q992" s="8"/>
    </row>
    <row r="993" spans="1:17" ht="13.5" customHeight="1" x14ac:dyDescent="0.25">
      <c r="A993" s="2"/>
      <c r="B993" s="2"/>
      <c r="C993" s="2"/>
      <c r="D993" s="2"/>
      <c r="E993" s="2"/>
      <c r="J993" s="2"/>
      <c r="M993" s="2"/>
      <c r="N993" s="2"/>
      <c r="O993" s="2"/>
      <c r="P993" s="8"/>
      <c r="Q993" s="8"/>
    </row>
    <row r="994" spans="1:17" ht="13.5" customHeight="1" x14ac:dyDescent="0.25">
      <c r="A994" s="2"/>
      <c r="B994" s="2"/>
      <c r="C994" s="2"/>
      <c r="D994" s="2"/>
      <c r="E994" s="2"/>
      <c r="J994" s="2"/>
      <c r="M994" s="2"/>
      <c r="N994" s="2"/>
      <c r="O994" s="2"/>
      <c r="P994" s="8"/>
      <c r="Q994" s="8"/>
    </row>
    <row r="995" spans="1:17" ht="13.5" customHeight="1" x14ac:dyDescent="0.25">
      <c r="A995" s="2"/>
      <c r="B995" s="2"/>
      <c r="C995" s="2"/>
      <c r="D995" s="2"/>
      <c r="E995" s="2"/>
      <c r="J995" s="2"/>
      <c r="M995" s="2"/>
      <c r="N995" s="2"/>
      <c r="O995" s="2"/>
      <c r="P995" s="8"/>
      <c r="Q995" s="8"/>
    </row>
    <row r="996" spans="1:17" ht="13.5" customHeight="1" x14ac:dyDescent="0.25">
      <c r="A996" s="2"/>
      <c r="B996" s="2"/>
      <c r="C996" s="2"/>
      <c r="D996" s="2"/>
      <c r="E996" s="2"/>
      <c r="J996" s="2"/>
      <c r="M996" s="2"/>
      <c r="N996" s="2"/>
      <c r="O996" s="2"/>
      <c r="P996" s="8"/>
      <c r="Q996" s="8"/>
    </row>
    <row r="997" spans="1:17" ht="13.5" customHeight="1" x14ac:dyDescent="0.25">
      <c r="A997" s="2"/>
      <c r="B997" s="2"/>
      <c r="C997" s="2"/>
      <c r="D997" s="2"/>
      <c r="E997" s="2"/>
      <c r="J997" s="2"/>
      <c r="M997" s="2"/>
      <c r="N997" s="2"/>
      <c r="O997" s="2"/>
      <c r="P997" s="8"/>
      <c r="Q997" s="8"/>
    </row>
    <row r="998" spans="1:17" ht="13.5" customHeight="1" x14ac:dyDescent="0.25">
      <c r="A998" s="2"/>
      <c r="B998" s="2"/>
      <c r="C998" s="2"/>
      <c r="D998" s="2"/>
      <c r="E998" s="2"/>
      <c r="J998" s="2"/>
      <c r="M998" s="2"/>
      <c r="N998" s="2"/>
      <c r="O998" s="2"/>
      <c r="P998" s="8"/>
      <c r="Q998" s="8"/>
    </row>
    <row r="999" spans="1:17" ht="13.5" customHeight="1" x14ac:dyDescent="0.25">
      <c r="A999" s="2"/>
      <c r="B999" s="2"/>
      <c r="C999" s="2"/>
      <c r="E999" s="2"/>
      <c r="J999" s="2"/>
      <c r="M999" s="2"/>
      <c r="N999" s="2"/>
      <c r="O999" s="2"/>
      <c r="P999" s="8"/>
      <c r="Q999" s="8"/>
    </row>
    <row r="1000" spans="1:17" ht="13.5" customHeight="1" x14ac:dyDescent="0.25">
      <c r="A1000" s="2"/>
      <c r="B1000" s="2"/>
      <c r="C1000" s="2"/>
      <c r="E1000" s="2"/>
      <c r="J1000" s="2"/>
      <c r="M1000" s="2"/>
      <c r="N1000" s="2"/>
      <c r="O1000" s="2"/>
      <c r="P1000" s="8"/>
      <c r="Q1000" s="8"/>
    </row>
    <row r="1001" spans="1:17" ht="15" customHeight="1" x14ac:dyDescent="0.25">
      <c r="E1001" s="2"/>
    </row>
    <row r="1002" spans="1:17" ht="15" customHeight="1" x14ac:dyDescent="0.25">
      <c r="E1002" s="2"/>
    </row>
    <row r="1003" spans="1:17" ht="15" customHeight="1" x14ac:dyDescent="0.25">
      <c r="E1003" s="2"/>
    </row>
    <row r="1004" spans="1:17" ht="15" customHeight="1" x14ac:dyDescent="0.25">
      <c r="E1004" s="2"/>
    </row>
    <row r="1005" spans="1:17" ht="15" customHeight="1" x14ac:dyDescent="0.25">
      <c r="E1005" s="2"/>
    </row>
  </sheetData>
  <hyperlinks>
    <hyperlink ref="A8" r:id="rId1"/>
  </hyperlinks>
  <pageMargins left="0.7" right="0.7" top="0.75" bottom="0.75" header="0.3" footer="0.3"/>
  <pageSetup orientation="portrait"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80"/>
  <sheetViews>
    <sheetView zoomScale="85" zoomScaleNormal="85" workbookViewId="0">
      <pane ySplit="1" topLeftCell="A265" activePane="bottomLeft" state="frozen"/>
      <selection activeCell="E305" sqref="E305"/>
      <selection pane="bottomLeft" activeCell="E280" sqref="E280"/>
    </sheetView>
  </sheetViews>
  <sheetFormatPr defaultColWidth="8.85546875" defaultRowHeight="15" x14ac:dyDescent="0.25"/>
  <cols>
    <col min="1" max="1" width="27.140625" style="93" bestFit="1" customWidth="1"/>
    <col min="2" max="2" width="8.85546875" style="93"/>
    <col min="3" max="3" width="9.7109375" style="93" bestFit="1" customWidth="1"/>
    <col min="4" max="4" width="8.85546875" style="93"/>
    <col min="5" max="5" width="11" style="93" bestFit="1" customWidth="1"/>
    <col min="6" max="16384" width="8.85546875" style="93"/>
  </cols>
  <sheetData>
    <row r="1" spans="1:7" x14ac:dyDescent="0.25">
      <c r="A1" s="137" t="s">
        <v>231</v>
      </c>
      <c r="C1" s="122" t="s">
        <v>3</v>
      </c>
      <c r="D1" s="122" t="s">
        <v>230</v>
      </c>
      <c r="E1" s="122" t="s">
        <v>229</v>
      </c>
      <c r="G1" s="122" t="s">
        <v>134</v>
      </c>
    </row>
    <row r="2" spans="1:7" x14ac:dyDescent="0.25">
      <c r="A2" s="136" t="s">
        <v>228</v>
      </c>
      <c r="C2" s="129">
        <v>27134</v>
      </c>
      <c r="D2" s="132">
        <v>0.3</v>
      </c>
      <c r="E2" s="132">
        <v>0.47000000000000003</v>
      </c>
      <c r="G2" s="93">
        <v>0</v>
      </c>
    </row>
    <row r="3" spans="1:7" x14ac:dyDescent="0.25">
      <c r="A3" s="136" t="s">
        <v>227</v>
      </c>
      <c r="C3" s="129">
        <v>27257</v>
      </c>
      <c r="D3" s="132">
        <v>0.47000000000000003</v>
      </c>
      <c r="E3" s="132">
        <v>0.34</v>
      </c>
      <c r="G3" s="93">
        <v>0</v>
      </c>
    </row>
    <row r="4" spans="1:7" x14ac:dyDescent="0.25">
      <c r="A4" s="113" t="s">
        <v>226</v>
      </c>
      <c r="C4" s="129">
        <v>27313</v>
      </c>
      <c r="D4" s="132">
        <v>0.35000000000000003</v>
      </c>
      <c r="E4" s="132">
        <v>0.43</v>
      </c>
      <c r="G4" s="93">
        <v>0</v>
      </c>
    </row>
    <row r="5" spans="1:7" x14ac:dyDescent="0.25">
      <c r="C5" s="129">
        <v>27453</v>
      </c>
      <c r="D5" s="132">
        <v>0.32</v>
      </c>
      <c r="E5" s="132">
        <v>0.5</v>
      </c>
      <c r="G5" s="93">
        <v>0</v>
      </c>
    </row>
    <row r="6" spans="1:7" x14ac:dyDescent="0.25">
      <c r="C6" s="129">
        <v>27502</v>
      </c>
      <c r="D6" s="132">
        <v>0.38</v>
      </c>
      <c r="E6" s="132">
        <v>0.48</v>
      </c>
      <c r="G6" s="93">
        <v>0</v>
      </c>
    </row>
    <row r="7" spans="1:7" x14ac:dyDescent="0.25">
      <c r="C7" s="129">
        <v>27546</v>
      </c>
      <c r="D7" s="132">
        <v>0.28999999999999998</v>
      </c>
      <c r="E7" s="132">
        <v>0.54</v>
      </c>
      <c r="G7" s="93">
        <v>0</v>
      </c>
    </row>
    <row r="8" spans="1:7" x14ac:dyDescent="0.25">
      <c r="C8" s="129">
        <v>27668</v>
      </c>
      <c r="D8" s="132">
        <v>0.28000000000000003</v>
      </c>
      <c r="E8" s="132">
        <v>0.54</v>
      </c>
      <c r="G8" s="93">
        <v>0</v>
      </c>
    </row>
    <row r="9" spans="1:7" x14ac:dyDescent="0.25">
      <c r="C9" s="129">
        <v>27760</v>
      </c>
      <c r="D9" s="132">
        <v>0.24</v>
      </c>
      <c r="E9" s="132">
        <v>0.57999999999999996</v>
      </c>
      <c r="G9" s="93">
        <v>0</v>
      </c>
    </row>
    <row r="10" spans="1:7" x14ac:dyDescent="0.25">
      <c r="C10" s="129">
        <v>28185</v>
      </c>
      <c r="D10" s="132">
        <v>0.36</v>
      </c>
      <c r="E10" s="132">
        <v>0.42</v>
      </c>
      <c r="G10" s="93">
        <v>0</v>
      </c>
    </row>
    <row r="11" spans="1:7" x14ac:dyDescent="0.25">
      <c r="C11" s="129">
        <v>28246</v>
      </c>
      <c r="D11" s="132">
        <v>0.4</v>
      </c>
      <c r="E11" s="132">
        <v>0.4</v>
      </c>
      <c r="G11" s="93">
        <v>0</v>
      </c>
    </row>
    <row r="12" spans="1:7" x14ac:dyDescent="0.25">
      <c r="C12" s="129">
        <v>28277</v>
      </c>
      <c r="D12" s="132">
        <v>0.34</v>
      </c>
      <c r="E12" s="132">
        <v>0.42</v>
      </c>
      <c r="G12" s="93">
        <v>0</v>
      </c>
    </row>
    <row r="13" spans="1:7" x14ac:dyDescent="0.25">
      <c r="C13" s="129">
        <v>28338</v>
      </c>
      <c r="D13" s="132">
        <v>0.36</v>
      </c>
      <c r="E13" s="132">
        <v>0.44</v>
      </c>
      <c r="G13" s="93">
        <v>0</v>
      </c>
    </row>
    <row r="14" spans="1:7" x14ac:dyDescent="0.25">
      <c r="C14" s="129">
        <v>28734</v>
      </c>
      <c r="D14" s="132">
        <v>0.35000000000000003</v>
      </c>
      <c r="E14" s="132">
        <v>0.44</v>
      </c>
      <c r="G14" s="93">
        <v>0</v>
      </c>
    </row>
    <row r="15" spans="1:7" x14ac:dyDescent="0.25">
      <c r="C15" s="129">
        <v>28734</v>
      </c>
      <c r="D15" s="132">
        <v>0.28999999999999998</v>
      </c>
      <c r="E15" s="132">
        <v>0.49</v>
      </c>
      <c r="G15" s="93">
        <v>0</v>
      </c>
    </row>
    <row r="16" spans="1:7" x14ac:dyDescent="0.25">
      <c r="C16" s="129">
        <v>29373</v>
      </c>
      <c r="D16" s="132">
        <v>0.19</v>
      </c>
      <c r="E16" s="132">
        <v>0.61</v>
      </c>
      <c r="G16" s="93">
        <v>0</v>
      </c>
    </row>
    <row r="17" spans="3:7" x14ac:dyDescent="0.25">
      <c r="C17" s="129">
        <v>29373</v>
      </c>
      <c r="D17" s="132">
        <v>0.25</v>
      </c>
      <c r="E17" s="132">
        <v>0.56000000000000005</v>
      </c>
      <c r="G17" s="93">
        <v>0</v>
      </c>
    </row>
    <row r="18" spans="3:7" x14ac:dyDescent="0.25">
      <c r="C18" s="129">
        <v>30103</v>
      </c>
      <c r="D18" s="132">
        <v>0.38</v>
      </c>
      <c r="E18" s="132">
        <v>0.4</v>
      </c>
      <c r="G18" s="93">
        <v>0</v>
      </c>
    </row>
    <row r="19" spans="3:7" x14ac:dyDescent="0.25">
      <c r="C19" s="129">
        <v>30468</v>
      </c>
      <c r="D19" s="132">
        <v>0.28999999999999998</v>
      </c>
      <c r="E19" s="132">
        <v>0.54</v>
      </c>
      <c r="G19" s="93">
        <v>0</v>
      </c>
    </row>
    <row r="20" spans="3:7" x14ac:dyDescent="0.25">
      <c r="C20" s="129">
        <v>31503</v>
      </c>
      <c r="D20" s="132">
        <v>0.33</v>
      </c>
      <c r="E20" s="132">
        <v>0.43</v>
      </c>
      <c r="G20" s="93">
        <v>0</v>
      </c>
    </row>
    <row r="21" spans="3:7" x14ac:dyDescent="0.25">
      <c r="C21" s="129">
        <v>31868</v>
      </c>
      <c r="D21" s="132">
        <v>0.42</v>
      </c>
      <c r="E21" s="132">
        <v>0.37</v>
      </c>
      <c r="G21" s="93">
        <v>0</v>
      </c>
    </row>
    <row r="22" spans="3:7" x14ac:dyDescent="0.25">
      <c r="C22" s="129">
        <v>31990</v>
      </c>
      <c r="D22" s="132">
        <v>0.42</v>
      </c>
      <c r="E22" s="132">
        <v>0.49</v>
      </c>
      <c r="G22" s="93">
        <v>0</v>
      </c>
    </row>
    <row r="23" spans="3:7" x14ac:dyDescent="0.25">
      <c r="C23" s="129">
        <v>32387</v>
      </c>
      <c r="D23" s="132">
        <v>0.42</v>
      </c>
      <c r="E23" s="132">
        <v>0.42</v>
      </c>
      <c r="G23" s="93">
        <v>0</v>
      </c>
    </row>
    <row r="24" spans="3:7" x14ac:dyDescent="0.25">
      <c r="C24" s="129">
        <v>33147</v>
      </c>
      <c r="D24" s="132">
        <v>0.24</v>
      </c>
      <c r="E24" s="132">
        <v>0.68</v>
      </c>
      <c r="G24" s="93">
        <v>0</v>
      </c>
    </row>
    <row r="25" spans="3:7" x14ac:dyDescent="0.25">
      <c r="C25" s="129">
        <v>33178</v>
      </c>
      <c r="D25" s="132">
        <v>0.26</v>
      </c>
      <c r="E25" s="132">
        <v>0.63</v>
      </c>
      <c r="G25" s="93">
        <v>0</v>
      </c>
    </row>
    <row r="26" spans="3:7" x14ac:dyDescent="0.25">
      <c r="C26" s="129">
        <v>33420</v>
      </c>
      <c r="D26" s="132">
        <v>0.32</v>
      </c>
      <c r="E26" s="132">
        <v>0.53</v>
      </c>
      <c r="G26" s="93">
        <v>0</v>
      </c>
    </row>
    <row r="27" spans="3:7" x14ac:dyDescent="0.25">
      <c r="C27" s="129">
        <v>33512</v>
      </c>
      <c r="D27" s="132">
        <v>0.4</v>
      </c>
      <c r="E27" s="132">
        <v>0.54</v>
      </c>
      <c r="G27" s="93">
        <v>0</v>
      </c>
    </row>
    <row r="28" spans="3:7" x14ac:dyDescent="0.25">
      <c r="C28" s="129">
        <v>33664</v>
      </c>
      <c r="D28" s="132">
        <v>0.18</v>
      </c>
      <c r="E28" s="132">
        <v>0.78</v>
      </c>
      <c r="G28" s="93">
        <v>0</v>
      </c>
    </row>
    <row r="29" spans="3:7" x14ac:dyDescent="0.25">
      <c r="C29" s="129">
        <v>34001</v>
      </c>
      <c r="D29" s="132">
        <v>0.27</v>
      </c>
      <c r="E29" s="132">
        <v>0.54</v>
      </c>
      <c r="G29" s="93">
        <v>0</v>
      </c>
    </row>
    <row r="30" spans="3:7" x14ac:dyDescent="0.25">
      <c r="C30" s="129">
        <v>34151</v>
      </c>
      <c r="D30" s="132">
        <v>0.24</v>
      </c>
      <c r="E30" s="132">
        <v>0.65</v>
      </c>
      <c r="G30" s="93">
        <v>0</v>
      </c>
    </row>
    <row r="31" spans="3:7" x14ac:dyDescent="0.25">
      <c r="C31" s="129">
        <v>34182</v>
      </c>
      <c r="D31" s="132">
        <v>0.23</v>
      </c>
      <c r="E31" s="132">
        <v>0.69000000000000006</v>
      </c>
      <c r="G31" s="93">
        <v>0</v>
      </c>
    </row>
    <row r="32" spans="3:7" x14ac:dyDescent="0.25">
      <c r="C32" s="129">
        <v>34274</v>
      </c>
      <c r="D32" s="132">
        <v>0.24</v>
      </c>
      <c r="E32" s="132">
        <v>0.69000000000000006</v>
      </c>
      <c r="G32" s="93">
        <v>0</v>
      </c>
    </row>
    <row r="33" spans="3:7" x14ac:dyDescent="0.25">
      <c r="C33" s="129">
        <v>34366</v>
      </c>
      <c r="D33" s="132">
        <v>0.28000000000000003</v>
      </c>
      <c r="E33" s="132">
        <v>0.66</v>
      </c>
      <c r="G33" s="93">
        <v>0</v>
      </c>
    </row>
    <row r="34" spans="3:7" x14ac:dyDescent="0.25">
      <c r="C34" s="129">
        <v>34394</v>
      </c>
      <c r="D34" s="132">
        <v>0.28999999999999998</v>
      </c>
      <c r="E34" s="132">
        <v>0.63</v>
      </c>
      <c r="G34" s="93">
        <v>0</v>
      </c>
    </row>
    <row r="35" spans="3:7" x14ac:dyDescent="0.25">
      <c r="C35" s="129">
        <v>34516</v>
      </c>
      <c r="D35" s="132">
        <v>0.27</v>
      </c>
      <c r="E35" s="132">
        <v>0.65</v>
      </c>
      <c r="G35" s="93">
        <v>0</v>
      </c>
    </row>
    <row r="36" spans="3:7" x14ac:dyDescent="0.25">
      <c r="C36" s="129">
        <v>34608</v>
      </c>
      <c r="D36" s="132">
        <v>0.21</v>
      </c>
      <c r="E36" s="132">
        <v>0.73</v>
      </c>
      <c r="G36" s="93">
        <v>0</v>
      </c>
    </row>
    <row r="37" spans="3:7" x14ac:dyDescent="0.25">
      <c r="C37" s="129">
        <v>34669</v>
      </c>
      <c r="D37" s="132">
        <v>0.23</v>
      </c>
      <c r="E37" s="132">
        <v>0.66</v>
      </c>
      <c r="G37" s="93">
        <v>0</v>
      </c>
    </row>
    <row r="38" spans="3:7" x14ac:dyDescent="0.25">
      <c r="C38" s="129">
        <v>34700</v>
      </c>
      <c r="D38" s="132">
        <v>0.33</v>
      </c>
      <c r="E38" s="132">
        <v>0.52</v>
      </c>
      <c r="G38" s="93">
        <v>0</v>
      </c>
    </row>
    <row r="39" spans="3:7" x14ac:dyDescent="0.25">
      <c r="C39" s="129">
        <v>34731</v>
      </c>
      <c r="D39" s="132">
        <v>0.38</v>
      </c>
      <c r="E39" s="132">
        <v>0.53</v>
      </c>
      <c r="G39" s="93">
        <v>0</v>
      </c>
    </row>
    <row r="40" spans="3:7" x14ac:dyDescent="0.25">
      <c r="C40" s="129">
        <v>34759</v>
      </c>
      <c r="D40" s="132">
        <v>0.32</v>
      </c>
      <c r="E40" s="132">
        <v>0.59</v>
      </c>
      <c r="G40" s="93">
        <v>0</v>
      </c>
    </row>
    <row r="41" spans="3:7" x14ac:dyDescent="0.25">
      <c r="C41" s="129">
        <v>34759</v>
      </c>
      <c r="D41" s="132">
        <v>0.31</v>
      </c>
      <c r="E41" s="132">
        <v>0.61</v>
      </c>
      <c r="G41" s="93">
        <v>0</v>
      </c>
    </row>
    <row r="42" spans="3:7" x14ac:dyDescent="0.25">
      <c r="C42" s="129">
        <v>34790</v>
      </c>
      <c r="D42" s="132">
        <v>0.37</v>
      </c>
      <c r="E42" s="132">
        <v>0.54</v>
      </c>
      <c r="G42" s="93">
        <v>0</v>
      </c>
    </row>
    <row r="43" spans="3:7" x14ac:dyDescent="0.25">
      <c r="C43" s="129">
        <v>34820</v>
      </c>
      <c r="D43" s="132">
        <v>0.34</v>
      </c>
      <c r="E43" s="132">
        <v>0.57000000000000006</v>
      </c>
      <c r="G43" s="93">
        <v>0</v>
      </c>
    </row>
    <row r="44" spans="3:7" x14ac:dyDescent="0.25">
      <c r="C44" s="129">
        <v>34881</v>
      </c>
      <c r="D44" s="132">
        <v>0.35000000000000003</v>
      </c>
      <c r="E44" s="132">
        <v>0.55000000000000004</v>
      </c>
      <c r="G44" s="93">
        <v>0</v>
      </c>
    </row>
    <row r="45" spans="3:7" x14ac:dyDescent="0.25">
      <c r="C45" s="129">
        <v>34912</v>
      </c>
      <c r="D45" s="132">
        <v>0.3</v>
      </c>
      <c r="E45" s="132">
        <v>0.6</v>
      </c>
      <c r="G45" s="93">
        <v>0</v>
      </c>
    </row>
    <row r="46" spans="3:7" x14ac:dyDescent="0.25">
      <c r="C46" s="129">
        <v>34943</v>
      </c>
      <c r="D46" s="132">
        <v>0.3</v>
      </c>
      <c r="E46" s="132">
        <v>0.61</v>
      </c>
      <c r="G46" s="93">
        <v>0</v>
      </c>
    </row>
    <row r="47" spans="3:7" x14ac:dyDescent="0.25">
      <c r="C47" s="129">
        <v>35156</v>
      </c>
      <c r="D47" s="132">
        <v>0.35000000000000003</v>
      </c>
      <c r="E47" s="132">
        <v>0.57000000000000006</v>
      </c>
      <c r="G47" s="93">
        <v>0</v>
      </c>
    </row>
    <row r="48" spans="3:7" x14ac:dyDescent="0.25">
      <c r="C48" s="129">
        <v>35186</v>
      </c>
      <c r="D48" s="132">
        <v>0.3</v>
      </c>
      <c r="E48" s="132">
        <v>0.65</v>
      </c>
      <c r="G48" s="93">
        <v>0</v>
      </c>
    </row>
    <row r="49" spans="3:7" x14ac:dyDescent="0.25">
      <c r="C49" s="129">
        <v>35278</v>
      </c>
      <c r="D49" s="132">
        <v>0.39</v>
      </c>
      <c r="E49" s="132">
        <v>0.49</v>
      </c>
      <c r="G49" s="93">
        <v>0</v>
      </c>
    </row>
    <row r="50" spans="3:7" x14ac:dyDescent="0.25">
      <c r="C50" s="129">
        <v>35339</v>
      </c>
      <c r="D50" s="132">
        <v>0.34</v>
      </c>
      <c r="E50" s="132">
        <v>0.51</v>
      </c>
      <c r="G50" s="93">
        <v>0</v>
      </c>
    </row>
    <row r="51" spans="3:7" x14ac:dyDescent="0.25">
      <c r="C51" s="129">
        <v>35431</v>
      </c>
      <c r="D51" s="132">
        <v>0.41000000000000003</v>
      </c>
      <c r="E51" s="132">
        <v>0.49</v>
      </c>
      <c r="G51" s="93">
        <v>0</v>
      </c>
    </row>
    <row r="52" spans="3:7" x14ac:dyDescent="0.25">
      <c r="C52" s="129">
        <v>35462</v>
      </c>
      <c r="D52" s="132">
        <v>0.37</v>
      </c>
      <c r="E52" s="132">
        <v>0.48</v>
      </c>
      <c r="G52" s="93">
        <v>0</v>
      </c>
    </row>
    <row r="53" spans="3:7" x14ac:dyDescent="0.25">
      <c r="C53" s="129">
        <v>35521</v>
      </c>
      <c r="D53" s="132">
        <v>0.3</v>
      </c>
      <c r="E53" s="132">
        <v>0.59</v>
      </c>
      <c r="G53" s="93">
        <v>0</v>
      </c>
    </row>
    <row r="54" spans="3:7" x14ac:dyDescent="0.25">
      <c r="C54" s="129">
        <v>35551</v>
      </c>
      <c r="D54" s="132">
        <v>0.32</v>
      </c>
      <c r="E54" s="132">
        <v>0.57999999999999996</v>
      </c>
      <c r="G54" s="93">
        <v>0</v>
      </c>
    </row>
    <row r="55" spans="3:7" x14ac:dyDescent="0.25">
      <c r="C55" s="129">
        <v>35612</v>
      </c>
      <c r="D55" s="132">
        <v>0.34</v>
      </c>
      <c r="E55" s="132">
        <v>0.57000000000000006</v>
      </c>
      <c r="G55" s="93">
        <v>0</v>
      </c>
    </row>
    <row r="56" spans="3:7" x14ac:dyDescent="0.25">
      <c r="C56" s="129">
        <v>35643</v>
      </c>
      <c r="D56" s="132">
        <v>0.41000000000000003</v>
      </c>
      <c r="E56" s="132">
        <v>0.48</v>
      </c>
      <c r="G56" s="93">
        <v>0</v>
      </c>
    </row>
    <row r="57" spans="3:7" x14ac:dyDescent="0.25">
      <c r="C57" s="129">
        <v>35704</v>
      </c>
      <c r="D57" s="132">
        <v>0.36</v>
      </c>
      <c r="E57" s="132">
        <v>0.53</v>
      </c>
      <c r="G57" s="93">
        <v>0</v>
      </c>
    </row>
    <row r="58" spans="3:7" x14ac:dyDescent="0.25">
      <c r="C58" s="129">
        <v>35765</v>
      </c>
      <c r="D58" s="132">
        <v>0.39</v>
      </c>
      <c r="E58" s="132">
        <v>0.52</v>
      </c>
      <c r="G58" s="93">
        <v>0</v>
      </c>
    </row>
    <row r="59" spans="3:7" x14ac:dyDescent="0.25">
      <c r="C59" s="129">
        <v>35796</v>
      </c>
      <c r="D59" s="132">
        <v>0.42</v>
      </c>
      <c r="E59" s="132">
        <v>0.47000000000000003</v>
      </c>
      <c r="G59" s="93">
        <v>0</v>
      </c>
    </row>
    <row r="60" spans="3:7" x14ac:dyDescent="0.25">
      <c r="C60" s="129">
        <v>35827</v>
      </c>
      <c r="D60" s="132">
        <v>0.57000000000000006</v>
      </c>
      <c r="E60" s="132">
        <v>0.33</v>
      </c>
      <c r="G60" s="93">
        <v>0</v>
      </c>
    </row>
    <row r="61" spans="3:7" x14ac:dyDescent="0.25">
      <c r="C61" s="129">
        <v>35886</v>
      </c>
      <c r="D61" s="132">
        <v>0.49</v>
      </c>
      <c r="E61" s="132">
        <v>0.4</v>
      </c>
      <c r="G61" s="93">
        <v>0</v>
      </c>
    </row>
    <row r="62" spans="3:7" x14ac:dyDescent="0.25">
      <c r="C62" s="129">
        <v>35916</v>
      </c>
      <c r="D62" s="132">
        <v>0.44</v>
      </c>
      <c r="E62" s="132">
        <v>0.48</v>
      </c>
      <c r="G62" s="93">
        <v>0</v>
      </c>
    </row>
    <row r="63" spans="3:7" x14ac:dyDescent="0.25">
      <c r="C63" s="129">
        <v>36039</v>
      </c>
      <c r="D63" s="132">
        <v>0.55000000000000004</v>
      </c>
      <c r="E63" s="132">
        <v>0.36</v>
      </c>
      <c r="G63" s="93">
        <v>0</v>
      </c>
    </row>
    <row r="64" spans="3:7" x14ac:dyDescent="0.25">
      <c r="C64" s="129">
        <v>36069</v>
      </c>
      <c r="D64" s="132">
        <v>0.44</v>
      </c>
      <c r="E64" s="132">
        <v>0.48</v>
      </c>
      <c r="G64" s="93">
        <v>0</v>
      </c>
    </row>
    <row r="65" spans="3:7" x14ac:dyDescent="0.25">
      <c r="C65" s="129">
        <v>36100</v>
      </c>
      <c r="D65" s="132">
        <v>0.41000000000000003</v>
      </c>
      <c r="E65" s="132">
        <v>0.54</v>
      </c>
      <c r="G65" s="93">
        <v>0</v>
      </c>
    </row>
    <row r="66" spans="3:7" x14ac:dyDescent="0.25">
      <c r="C66" s="129">
        <v>36130</v>
      </c>
      <c r="D66" s="132">
        <v>0.42</v>
      </c>
      <c r="E66" s="132">
        <v>0.52</v>
      </c>
      <c r="G66" s="93">
        <v>0</v>
      </c>
    </row>
    <row r="67" spans="3:7" x14ac:dyDescent="0.25">
      <c r="C67" s="129">
        <v>36161</v>
      </c>
      <c r="D67" s="132">
        <v>0.5</v>
      </c>
      <c r="E67" s="132">
        <v>0.46</v>
      </c>
      <c r="G67" s="93">
        <v>0</v>
      </c>
    </row>
    <row r="68" spans="3:7" x14ac:dyDescent="0.25">
      <c r="C68" s="129">
        <v>36192</v>
      </c>
      <c r="D68" s="132">
        <v>0.41000000000000003</v>
      </c>
      <c r="E68" s="132">
        <v>0.54</v>
      </c>
      <c r="G68" s="93">
        <v>0</v>
      </c>
    </row>
    <row r="69" spans="3:7" x14ac:dyDescent="0.25">
      <c r="C69" s="129">
        <v>36251</v>
      </c>
      <c r="D69" s="132">
        <v>0.45</v>
      </c>
      <c r="E69" s="132">
        <v>0.47000000000000003</v>
      </c>
      <c r="G69" s="93">
        <v>0</v>
      </c>
    </row>
    <row r="70" spans="3:7" x14ac:dyDescent="0.25">
      <c r="C70" s="129">
        <v>36312</v>
      </c>
      <c r="D70" s="132">
        <v>0.41000000000000003</v>
      </c>
      <c r="E70" s="132">
        <v>0.53</v>
      </c>
      <c r="G70" s="93">
        <v>0</v>
      </c>
    </row>
    <row r="71" spans="3:7" x14ac:dyDescent="0.25">
      <c r="C71" s="129">
        <v>36342</v>
      </c>
      <c r="D71" s="132">
        <v>0.39</v>
      </c>
      <c r="E71" s="132">
        <v>0.51</v>
      </c>
      <c r="G71" s="93">
        <v>0</v>
      </c>
    </row>
    <row r="72" spans="3:7" x14ac:dyDescent="0.25">
      <c r="C72" s="129">
        <v>36404</v>
      </c>
      <c r="D72" s="132">
        <v>0.37</v>
      </c>
      <c r="E72" s="132">
        <v>0.56000000000000005</v>
      </c>
      <c r="G72" s="93">
        <v>0</v>
      </c>
    </row>
    <row r="73" spans="3:7" x14ac:dyDescent="0.25">
      <c r="C73" s="129">
        <v>36526</v>
      </c>
      <c r="D73" s="132">
        <v>0.51</v>
      </c>
      <c r="E73" s="132">
        <v>0.42</v>
      </c>
      <c r="G73" s="93">
        <v>0</v>
      </c>
    </row>
    <row r="74" spans="3:7" x14ac:dyDescent="0.25">
      <c r="C74" s="129">
        <v>36647</v>
      </c>
      <c r="D74" s="132">
        <v>0.39</v>
      </c>
      <c r="E74" s="132">
        <v>0.52</v>
      </c>
      <c r="G74" s="93">
        <v>0</v>
      </c>
    </row>
    <row r="75" spans="3:7" x14ac:dyDescent="0.25">
      <c r="C75" s="129">
        <v>36739</v>
      </c>
      <c r="D75" s="132">
        <v>0.48</v>
      </c>
      <c r="E75" s="132">
        <v>0.42</v>
      </c>
      <c r="G75" s="93">
        <v>0</v>
      </c>
    </row>
    <row r="76" spans="3:7" x14ac:dyDescent="0.25">
      <c r="C76" s="129">
        <v>36800</v>
      </c>
      <c r="D76" s="132">
        <v>0.49</v>
      </c>
      <c r="E76" s="132">
        <v>0.42</v>
      </c>
      <c r="G76" s="93">
        <v>0</v>
      </c>
    </row>
    <row r="77" spans="3:7" x14ac:dyDescent="0.25">
      <c r="C77" s="129">
        <v>36861</v>
      </c>
      <c r="D77" s="132">
        <v>0.56000000000000005</v>
      </c>
      <c r="E77" s="132">
        <v>0.34</v>
      </c>
      <c r="G77" s="93">
        <v>0</v>
      </c>
    </row>
    <row r="78" spans="3:7" x14ac:dyDescent="0.25">
      <c r="C78" s="129">
        <v>36892</v>
      </c>
      <c r="D78" s="132">
        <v>0.5</v>
      </c>
      <c r="E78" s="132">
        <v>0.4</v>
      </c>
      <c r="G78" s="93">
        <v>0</v>
      </c>
    </row>
    <row r="79" spans="3:7" x14ac:dyDescent="0.25">
      <c r="C79" s="129">
        <v>36923</v>
      </c>
      <c r="D79" s="132">
        <v>0.53</v>
      </c>
      <c r="E79" s="132">
        <v>0.32</v>
      </c>
      <c r="G79" s="93">
        <v>0</v>
      </c>
    </row>
    <row r="80" spans="3:7" x14ac:dyDescent="0.25">
      <c r="C80" s="129">
        <v>36951</v>
      </c>
      <c r="D80" s="132">
        <v>0.55000000000000004</v>
      </c>
      <c r="E80" s="132">
        <v>0.28000000000000003</v>
      </c>
      <c r="G80" s="93">
        <v>0</v>
      </c>
    </row>
    <row r="81" spans="3:7" x14ac:dyDescent="0.25">
      <c r="C81" s="129">
        <v>36982</v>
      </c>
      <c r="D81" s="132">
        <v>0.55000000000000004</v>
      </c>
      <c r="E81" s="132">
        <v>0.32</v>
      </c>
      <c r="G81" s="93">
        <v>0</v>
      </c>
    </row>
    <row r="82" spans="3:7" x14ac:dyDescent="0.25">
      <c r="C82" s="135">
        <v>37012</v>
      </c>
      <c r="D82" s="134">
        <v>0.49</v>
      </c>
      <c r="E82" s="134">
        <v>0.34</v>
      </c>
      <c r="G82" s="93">
        <v>0</v>
      </c>
    </row>
    <row r="83" spans="3:7" x14ac:dyDescent="0.25">
      <c r="C83" s="135">
        <v>37043</v>
      </c>
      <c r="D83" s="134">
        <v>0.51</v>
      </c>
      <c r="E83" s="134">
        <v>0.34</v>
      </c>
      <c r="G83" s="93">
        <v>0</v>
      </c>
    </row>
    <row r="84" spans="3:7" x14ac:dyDescent="0.25">
      <c r="C84" s="135">
        <v>37073</v>
      </c>
      <c r="D84" s="134">
        <v>0.49</v>
      </c>
      <c r="E84" s="134">
        <v>0.37</v>
      </c>
      <c r="G84" s="93">
        <v>0</v>
      </c>
    </row>
    <row r="85" spans="3:7" x14ac:dyDescent="0.25">
      <c r="C85" s="135">
        <v>37104</v>
      </c>
      <c r="D85" s="134">
        <v>0.47000000000000003</v>
      </c>
      <c r="E85" s="134">
        <v>0.42</v>
      </c>
      <c r="G85" s="93">
        <v>0</v>
      </c>
    </row>
    <row r="86" spans="3:7" x14ac:dyDescent="0.25">
      <c r="C86" s="135">
        <v>37135</v>
      </c>
      <c r="D86" s="134">
        <v>0.42</v>
      </c>
      <c r="E86" s="134">
        <v>0.44</v>
      </c>
      <c r="G86" s="93">
        <v>0</v>
      </c>
    </row>
    <row r="87" spans="3:7" x14ac:dyDescent="0.25">
      <c r="C87" s="135">
        <v>37165</v>
      </c>
      <c r="D87" s="134">
        <v>0.84</v>
      </c>
      <c r="E87" s="134">
        <v>0.1</v>
      </c>
      <c r="G87" s="93">
        <v>0</v>
      </c>
    </row>
    <row r="88" spans="3:7" x14ac:dyDescent="0.25">
      <c r="C88" s="135">
        <v>37196</v>
      </c>
      <c r="D88" s="134">
        <v>0.73</v>
      </c>
      <c r="E88" s="134">
        <v>0.19</v>
      </c>
      <c r="G88" s="93">
        <v>0</v>
      </c>
    </row>
    <row r="89" spans="3:7" x14ac:dyDescent="0.25">
      <c r="C89" s="135">
        <v>37226</v>
      </c>
      <c r="D89" s="134">
        <v>0.72</v>
      </c>
      <c r="E89" s="134">
        <v>0.19</v>
      </c>
      <c r="G89" s="93">
        <v>0</v>
      </c>
    </row>
    <row r="90" spans="3:7" x14ac:dyDescent="0.25">
      <c r="C90" s="135">
        <v>37257</v>
      </c>
      <c r="D90" s="134">
        <v>0.62</v>
      </c>
      <c r="E90" s="134">
        <v>0.28999999999999998</v>
      </c>
      <c r="G90" s="93">
        <v>0</v>
      </c>
    </row>
    <row r="91" spans="3:7" x14ac:dyDescent="0.25">
      <c r="C91" s="135">
        <v>37288</v>
      </c>
      <c r="D91" s="134">
        <v>0.62</v>
      </c>
      <c r="E91" s="134">
        <v>0.28000000000000003</v>
      </c>
      <c r="G91" s="93">
        <v>0</v>
      </c>
    </row>
    <row r="92" spans="3:7" x14ac:dyDescent="0.25">
      <c r="C92" s="135">
        <v>37316</v>
      </c>
      <c r="D92" s="134">
        <v>0.63</v>
      </c>
      <c r="E92" s="134">
        <v>0.28000000000000003</v>
      </c>
      <c r="G92" s="93">
        <v>0</v>
      </c>
    </row>
    <row r="93" spans="3:7" x14ac:dyDescent="0.25">
      <c r="C93" s="135">
        <v>37347</v>
      </c>
      <c r="D93" s="134">
        <v>0.57000000000000006</v>
      </c>
      <c r="E93" s="134">
        <v>0.34</v>
      </c>
      <c r="G93" s="93">
        <v>0</v>
      </c>
    </row>
    <row r="94" spans="3:7" x14ac:dyDescent="0.25">
      <c r="C94" s="135">
        <v>37377</v>
      </c>
      <c r="D94" s="134">
        <v>0.57000000000000006</v>
      </c>
      <c r="E94" s="134">
        <v>0.33</v>
      </c>
      <c r="G94" s="93">
        <v>0</v>
      </c>
    </row>
    <row r="95" spans="3:7" x14ac:dyDescent="0.25">
      <c r="C95" s="135">
        <v>37408</v>
      </c>
      <c r="D95" s="134">
        <v>0.52</v>
      </c>
      <c r="E95" s="134">
        <v>0.38</v>
      </c>
      <c r="G95" s="93">
        <v>0</v>
      </c>
    </row>
    <row r="96" spans="3:7" x14ac:dyDescent="0.25">
      <c r="C96" s="135">
        <v>37438</v>
      </c>
      <c r="D96" s="134">
        <v>0.54</v>
      </c>
      <c r="E96" s="134">
        <v>0.36</v>
      </c>
      <c r="G96" s="93">
        <v>0</v>
      </c>
    </row>
    <row r="97" spans="3:7" x14ac:dyDescent="0.25">
      <c r="C97" s="135">
        <v>37469</v>
      </c>
      <c r="D97" s="134">
        <v>0.46</v>
      </c>
      <c r="E97" s="134">
        <v>0.43</v>
      </c>
      <c r="G97" s="93">
        <v>0</v>
      </c>
    </row>
    <row r="98" spans="3:7" x14ac:dyDescent="0.25">
      <c r="C98" s="135">
        <v>37500</v>
      </c>
      <c r="D98" s="134">
        <v>0.52</v>
      </c>
      <c r="E98" s="134">
        <v>0.4</v>
      </c>
      <c r="G98" s="93">
        <v>0</v>
      </c>
    </row>
    <row r="99" spans="3:7" x14ac:dyDescent="0.25">
      <c r="C99" s="135">
        <v>37530</v>
      </c>
      <c r="D99" s="134">
        <v>0.5</v>
      </c>
      <c r="E99" s="134">
        <v>0.4</v>
      </c>
      <c r="G99" s="93">
        <v>0</v>
      </c>
    </row>
    <row r="100" spans="3:7" x14ac:dyDescent="0.25">
      <c r="C100" s="135">
        <v>37561</v>
      </c>
      <c r="D100" s="134">
        <v>0.47000000000000003</v>
      </c>
      <c r="E100" s="134">
        <v>0.39</v>
      </c>
      <c r="G100" s="93">
        <v>0</v>
      </c>
    </row>
    <row r="101" spans="3:7" x14ac:dyDescent="0.25">
      <c r="C101" s="135">
        <v>37591</v>
      </c>
      <c r="D101" s="134">
        <v>0.5</v>
      </c>
      <c r="E101" s="134">
        <v>0.4</v>
      </c>
      <c r="G101" s="93">
        <v>0</v>
      </c>
    </row>
    <row r="102" spans="3:7" x14ac:dyDescent="0.25">
      <c r="C102" s="135">
        <v>37622</v>
      </c>
      <c r="D102" s="134">
        <v>0.49</v>
      </c>
      <c r="E102" s="134">
        <v>0.4</v>
      </c>
      <c r="G102" s="93">
        <v>0</v>
      </c>
    </row>
    <row r="103" spans="3:7" x14ac:dyDescent="0.25">
      <c r="C103" s="135">
        <v>37653</v>
      </c>
      <c r="D103" s="134">
        <v>0.5</v>
      </c>
      <c r="E103" s="134">
        <v>0.39</v>
      </c>
      <c r="G103" s="93">
        <v>0</v>
      </c>
    </row>
    <row r="104" spans="3:7" x14ac:dyDescent="0.25">
      <c r="C104" s="135">
        <v>37681</v>
      </c>
      <c r="D104" s="134">
        <v>0.48</v>
      </c>
      <c r="E104" s="134">
        <v>0.44</v>
      </c>
      <c r="G104" s="93">
        <v>0</v>
      </c>
    </row>
    <row r="105" spans="3:7" x14ac:dyDescent="0.25">
      <c r="C105" s="135">
        <v>37712</v>
      </c>
      <c r="D105" s="134">
        <v>0.57999999999999996</v>
      </c>
      <c r="E105" s="134">
        <v>0.33</v>
      </c>
      <c r="G105" s="93">
        <v>0</v>
      </c>
    </row>
    <row r="106" spans="3:7" x14ac:dyDescent="0.25">
      <c r="C106" s="135">
        <v>37742</v>
      </c>
      <c r="D106" s="134">
        <v>0.49</v>
      </c>
      <c r="E106" s="134">
        <v>0.44</v>
      </c>
      <c r="G106" s="93">
        <v>0</v>
      </c>
    </row>
    <row r="107" spans="3:7" x14ac:dyDescent="0.25">
      <c r="C107" s="135">
        <v>37773</v>
      </c>
      <c r="D107" s="134">
        <v>0.5</v>
      </c>
      <c r="E107" s="134">
        <v>0.41000000000000003</v>
      </c>
      <c r="G107" s="93">
        <v>0</v>
      </c>
    </row>
    <row r="108" spans="3:7" x14ac:dyDescent="0.25">
      <c r="C108" s="135">
        <v>37803</v>
      </c>
      <c r="D108" s="134">
        <v>0.49</v>
      </c>
      <c r="E108" s="134">
        <v>0.45</v>
      </c>
      <c r="G108" s="93">
        <v>0</v>
      </c>
    </row>
    <row r="109" spans="3:7" x14ac:dyDescent="0.25">
      <c r="C109" s="135">
        <v>37834</v>
      </c>
      <c r="D109" s="134">
        <v>0.45</v>
      </c>
      <c r="E109" s="134">
        <v>0.46</v>
      </c>
      <c r="G109" s="93">
        <v>0</v>
      </c>
    </row>
    <row r="110" spans="3:7" x14ac:dyDescent="0.25">
      <c r="C110" s="135">
        <v>37865</v>
      </c>
      <c r="D110" s="134">
        <v>0.4</v>
      </c>
      <c r="E110" s="134">
        <v>0.53</v>
      </c>
      <c r="G110" s="93">
        <v>0</v>
      </c>
    </row>
    <row r="111" spans="3:7" x14ac:dyDescent="0.25">
      <c r="C111" s="135">
        <v>37895</v>
      </c>
      <c r="D111" s="134">
        <v>0.41000000000000003</v>
      </c>
      <c r="E111" s="134">
        <v>0.51</v>
      </c>
      <c r="G111" s="93">
        <v>0</v>
      </c>
    </row>
    <row r="112" spans="3:7" x14ac:dyDescent="0.25">
      <c r="C112" s="135">
        <v>37926</v>
      </c>
      <c r="D112" s="134">
        <v>0.43</v>
      </c>
      <c r="E112" s="134">
        <v>0.51</v>
      </c>
      <c r="G112" s="93">
        <v>0</v>
      </c>
    </row>
    <row r="113" spans="3:7" x14ac:dyDescent="0.25">
      <c r="C113" s="135">
        <v>37956</v>
      </c>
      <c r="D113" s="134">
        <v>0.43</v>
      </c>
      <c r="E113" s="134">
        <v>0.5</v>
      </c>
      <c r="G113" s="93">
        <v>0</v>
      </c>
    </row>
    <row r="114" spans="3:7" x14ac:dyDescent="0.25">
      <c r="C114" s="135">
        <v>37987</v>
      </c>
      <c r="D114" s="134">
        <v>0.48</v>
      </c>
      <c r="E114" s="134">
        <v>0.45</v>
      </c>
      <c r="G114" s="93">
        <v>0</v>
      </c>
    </row>
    <row r="115" spans="3:7" x14ac:dyDescent="0.25">
      <c r="C115" s="135">
        <v>38018</v>
      </c>
      <c r="D115" s="134">
        <v>0.41000000000000003</v>
      </c>
      <c r="E115" s="134">
        <v>0.51</v>
      </c>
      <c r="G115" s="93">
        <v>0</v>
      </c>
    </row>
    <row r="116" spans="3:7" x14ac:dyDescent="0.25">
      <c r="C116" s="135">
        <v>38047</v>
      </c>
      <c r="D116" s="134">
        <v>0.42</v>
      </c>
      <c r="E116" s="134">
        <v>0.51</v>
      </c>
      <c r="G116" s="93">
        <v>0</v>
      </c>
    </row>
    <row r="117" spans="3:7" x14ac:dyDescent="0.25">
      <c r="C117" s="135">
        <v>38078</v>
      </c>
      <c r="D117" s="134">
        <v>0.43</v>
      </c>
      <c r="E117" s="134">
        <v>0.51</v>
      </c>
      <c r="G117" s="93">
        <v>0</v>
      </c>
    </row>
    <row r="118" spans="3:7" x14ac:dyDescent="0.25">
      <c r="C118" s="135">
        <v>38108</v>
      </c>
      <c r="D118" s="134">
        <v>0.41000000000000003</v>
      </c>
      <c r="E118" s="134">
        <v>0.52</v>
      </c>
      <c r="G118" s="93">
        <v>0</v>
      </c>
    </row>
    <row r="119" spans="3:7" x14ac:dyDescent="0.25">
      <c r="C119" s="135">
        <v>38139</v>
      </c>
      <c r="D119" s="134">
        <v>0.41000000000000003</v>
      </c>
      <c r="E119" s="134">
        <v>0.52</v>
      </c>
      <c r="G119" s="93">
        <v>0</v>
      </c>
    </row>
    <row r="120" spans="3:7" x14ac:dyDescent="0.25">
      <c r="C120" s="135">
        <v>38169</v>
      </c>
      <c r="D120" s="134">
        <v>0.4</v>
      </c>
      <c r="E120" s="134">
        <v>0.53</v>
      </c>
      <c r="G120" s="93">
        <v>0</v>
      </c>
    </row>
    <row r="121" spans="3:7" x14ac:dyDescent="0.25">
      <c r="C121" s="135">
        <v>38200</v>
      </c>
      <c r="D121" s="134">
        <v>0.4</v>
      </c>
      <c r="E121" s="134">
        <v>0.52</v>
      </c>
      <c r="G121" s="93">
        <v>0</v>
      </c>
    </row>
    <row r="122" spans="3:7" x14ac:dyDescent="0.25">
      <c r="C122" s="135">
        <v>38231</v>
      </c>
      <c r="D122" s="134">
        <v>0.41000000000000003</v>
      </c>
      <c r="E122" s="134">
        <v>0.52</v>
      </c>
      <c r="G122" s="93">
        <v>0</v>
      </c>
    </row>
    <row r="123" spans="3:7" x14ac:dyDescent="0.25">
      <c r="C123" s="135">
        <v>38261</v>
      </c>
      <c r="D123" s="134">
        <v>0.4</v>
      </c>
      <c r="E123" s="134">
        <v>0.51</v>
      </c>
      <c r="G123" s="93">
        <v>0</v>
      </c>
    </row>
    <row r="124" spans="3:7" x14ac:dyDescent="0.25">
      <c r="C124" s="135">
        <v>38292</v>
      </c>
      <c r="D124" s="134">
        <v>0.41000000000000003</v>
      </c>
      <c r="E124" s="134">
        <v>0.52</v>
      </c>
      <c r="G124" s="93">
        <v>0</v>
      </c>
    </row>
    <row r="125" spans="3:7" x14ac:dyDescent="0.25">
      <c r="C125" s="135">
        <v>38322</v>
      </c>
      <c r="D125" s="134">
        <v>0.41000000000000003</v>
      </c>
      <c r="E125" s="134">
        <v>0.5</v>
      </c>
      <c r="G125" s="93">
        <v>0</v>
      </c>
    </row>
    <row r="126" spans="3:7" x14ac:dyDescent="0.25">
      <c r="C126" s="135">
        <v>38353</v>
      </c>
      <c r="D126" s="134">
        <v>0.43</v>
      </c>
      <c r="E126" s="134">
        <v>0.48</v>
      </c>
      <c r="G126" s="93">
        <v>0</v>
      </c>
    </row>
    <row r="127" spans="3:7" x14ac:dyDescent="0.25">
      <c r="C127" s="135">
        <v>38384</v>
      </c>
      <c r="D127" s="134">
        <v>0.45</v>
      </c>
      <c r="E127" s="134">
        <v>0.48</v>
      </c>
      <c r="G127" s="93">
        <v>0</v>
      </c>
    </row>
    <row r="128" spans="3:7" x14ac:dyDescent="0.25">
      <c r="C128" s="135">
        <v>38412</v>
      </c>
      <c r="D128" s="134">
        <v>0.37</v>
      </c>
      <c r="E128" s="134">
        <v>0.53</v>
      </c>
      <c r="G128" s="93">
        <v>0</v>
      </c>
    </row>
    <row r="129" spans="3:7" x14ac:dyDescent="0.25">
      <c r="C129" s="135">
        <v>38443</v>
      </c>
      <c r="D129" s="134">
        <v>0.38</v>
      </c>
      <c r="E129" s="134">
        <v>0.54</v>
      </c>
      <c r="G129" s="93">
        <v>0</v>
      </c>
    </row>
    <row r="130" spans="3:7" x14ac:dyDescent="0.25">
      <c r="C130" s="135">
        <v>38473</v>
      </c>
      <c r="D130" s="134">
        <v>0.35000000000000003</v>
      </c>
      <c r="E130" s="134">
        <v>0.57000000000000006</v>
      </c>
      <c r="G130" s="93">
        <v>0</v>
      </c>
    </row>
    <row r="131" spans="3:7" x14ac:dyDescent="0.25">
      <c r="C131" s="135">
        <v>38504</v>
      </c>
      <c r="D131" s="134">
        <v>0.34</v>
      </c>
      <c r="E131" s="134">
        <v>0.59</v>
      </c>
      <c r="G131" s="93">
        <v>0</v>
      </c>
    </row>
    <row r="132" spans="3:7" x14ac:dyDescent="0.25">
      <c r="C132" s="135">
        <v>38534</v>
      </c>
      <c r="D132" s="134">
        <v>0.36</v>
      </c>
      <c r="E132" s="134">
        <v>0.57999999999999996</v>
      </c>
      <c r="G132" s="93">
        <v>0</v>
      </c>
    </row>
    <row r="133" spans="3:7" x14ac:dyDescent="0.25">
      <c r="C133" s="135">
        <v>38565</v>
      </c>
      <c r="D133" s="134">
        <v>0.36</v>
      </c>
      <c r="E133" s="134">
        <v>0.57999999999999996</v>
      </c>
      <c r="G133" s="93">
        <v>0</v>
      </c>
    </row>
    <row r="134" spans="3:7" x14ac:dyDescent="0.25">
      <c r="C134" s="135">
        <v>38596</v>
      </c>
      <c r="D134" s="134">
        <v>0.35000000000000003</v>
      </c>
      <c r="E134" s="134">
        <v>0.59</v>
      </c>
      <c r="G134" s="93">
        <v>0</v>
      </c>
    </row>
    <row r="135" spans="3:7" x14ac:dyDescent="0.25">
      <c r="C135" s="135">
        <v>38626</v>
      </c>
      <c r="D135" s="134">
        <v>0.28999999999999998</v>
      </c>
      <c r="E135" s="134">
        <v>0.64</v>
      </c>
      <c r="G135" s="93">
        <v>0</v>
      </c>
    </row>
    <row r="136" spans="3:7" x14ac:dyDescent="0.25">
      <c r="C136" s="135">
        <v>38657</v>
      </c>
      <c r="D136" s="134">
        <v>0.28999999999999998</v>
      </c>
      <c r="E136" s="134">
        <v>0.63</v>
      </c>
      <c r="G136" s="93">
        <v>0</v>
      </c>
    </row>
    <row r="137" spans="3:7" x14ac:dyDescent="0.25">
      <c r="C137" s="135">
        <v>38687</v>
      </c>
      <c r="D137" s="134">
        <v>0.28999999999999998</v>
      </c>
      <c r="E137" s="134">
        <v>0.63</v>
      </c>
      <c r="G137" s="93">
        <v>0</v>
      </c>
    </row>
    <row r="138" spans="3:7" x14ac:dyDescent="0.25">
      <c r="C138" s="135">
        <v>38718</v>
      </c>
      <c r="D138" s="134">
        <v>0.27</v>
      </c>
      <c r="E138" s="134">
        <v>0.67</v>
      </c>
      <c r="G138" s="93">
        <v>0</v>
      </c>
    </row>
    <row r="139" spans="3:7" x14ac:dyDescent="0.25">
      <c r="C139" s="135">
        <v>38749</v>
      </c>
      <c r="D139" s="134">
        <v>0.25</v>
      </c>
      <c r="E139" s="134">
        <v>0.65</v>
      </c>
      <c r="G139" s="93">
        <v>0</v>
      </c>
    </row>
    <row r="140" spans="3:7" x14ac:dyDescent="0.25">
      <c r="C140" s="135">
        <v>38777</v>
      </c>
      <c r="D140" s="134">
        <v>0.27</v>
      </c>
      <c r="E140" s="134">
        <v>0.65</v>
      </c>
      <c r="G140" s="93">
        <v>0</v>
      </c>
    </row>
    <row r="141" spans="3:7" x14ac:dyDescent="0.25">
      <c r="C141" s="135">
        <v>38808</v>
      </c>
      <c r="D141" s="134">
        <v>0.23</v>
      </c>
      <c r="E141" s="134">
        <v>0.70000000000000007</v>
      </c>
      <c r="G141" s="93">
        <v>0</v>
      </c>
    </row>
    <row r="142" spans="3:7" x14ac:dyDescent="0.25">
      <c r="C142" s="135">
        <v>38838</v>
      </c>
      <c r="D142" s="134">
        <v>0.21</v>
      </c>
      <c r="E142" s="134">
        <v>0.71</v>
      </c>
      <c r="G142" s="93">
        <v>0</v>
      </c>
    </row>
    <row r="143" spans="3:7" x14ac:dyDescent="0.25">
      <c r="C143" s="135">
        <v>38869</v>
      </c>
      <c r="D143" s="134">
        <v>0.27</v>
      </c>
      <c r="E143" s="134">
        <v>0.63</v>
      </c>
      <c r="G143" s="93">
        <v>0</v>
      </c>
    </row>
    <row r="144" spans="3:7" x14ac:dyDescent="0.25">
      <c r="C144" s="135">
        <v>38899</v>
      </c>
      <c r="D144" s="134">
        <v>0.28999999999999998</v>
      </c>
      <c r="E144" s="134">
        <v>0.61</v>
      </c>
      <c r="G144" s="93">
        <v>0</v>
      </c>
    </row>
    <row r="145" spans="3:7" x14ac:dyDescent="0.25">
      <c r="C145" s="135">
        <v>38930</v>
      </c>
      <c r="D145" s="134">
        <v>0.27</v>
      </c>
      <c r="E145" s="134">
        <v>0.65</v>
      </c>
      <c r="G145" s="93">
        <v>0</v>
      </c>
    </row>
    <row r="146" spans="3:7" x14ac:dyDescent="0.25">
      <c r="C146" s="135">
        <v>38961</v>
      </c>
      <c r="D146" s="134">
        <v>0.28999999999999998</v>
      </c>
      <c r="E146" s="134">
        <v>0.63</v>
      </c>
      <c r="G146" s="93">
        <v>0</v>
      </c>
    </row>
    <row r="147" spans="3:7" x14ac:dyDescent="0.25">
      <c r="C147" s="135">
        <v>38991</v>
      </c>
      <c r="D147" s="134">
        <v>0.24</v>
      </c>
      <c r="E147" s="134">
        <v>0.68</v>
      </c>
      <c r="G147" s="93">
        <v>0</v>
      </c>
    </row>
    <row r="148" spans="3:7" x14ac:dyDescent="0.25">
      <c r="C148" s="135">
        <v>39022</v>
      </c>
      <c r="D148" s="134">
        <v>0.26</v>
      </c>
      <c r="E148" s="134">
        <v>0.63</v>
      </c>
      <c r="G148" s="93">
        <v>0</v>
      </c>
    </row>
    <row r="149" spans="3:7" x14ac:dyDescent="0.25">
      <c r="C149" s="135">
        <v>39052</v>
      </c>
      <c r="D149" s="134">
        <v>0.21</v>
      </c>
      <c r="E149" s="134">
        <v>0.74</v>
      </c>
      <c r="G149" s="93">
        <v>0</v>
      </c>
    </row>
    <row r="150" spans="3:7" x14ac:dyDescent="0.25">
      <c r="C150" s="135">
        <v>39083</v>
      </c>
      <c r="D150" s="134">
        <v>0.35000000000000003</v>
      </c>
      <c r="E150" s="134">
        <v>0.56000000000000005</v>
      </c>
      <c r="G150" s="93">
        <v>0</v>
      </c>
    </row>
    <row r="151" spans="3:7" x14ac:dyDescent="0.25">
      <c r="C151" s="135">
        <v>39114</v>
      </c>
      <c r="D151" s="134">
        <v>0.37</v>
      </c>
      <c r="E151" s="134">
        <v>0.55000000000000004</v>
      </c>
      <c r="G151" s="93">
        <v>0</v>
      </c>
    </row>
    <row r="152" spans="3:7" x14ac:dyDescent="0.25">
      <c r="C152" s="135">
        <v>39142</v>
      </c>
      <c r="D152" s="134">
        <v>0.28000000000000003</v>
      </c>
      <c r="E152" s="134">
        <v>0.64</v>
      </c>
      <c r="G152" s="93">
        <v>0</v>
      </c>
    </row>
    <row r="153" spans="3:7" x14ac:dyDescent="0.25">
      <c r="C153" s="135">
        <v>39173</v>
      </c>
      <c r="D153" s="134">
        <v>0.33</v>
      </c>
      <c r="E153" s="134">
        <v>0.6</v>
      </c>
      <c r="G153" s="93">
        <v>0</v>
      </c>
    </row>
    <row r="154" spans="3:7" x14ac:dyDescent="0.25">
      <c r="C154" s="135">
        <v>39203</v>
      </c>
      <c r="D154" s="134">
        <v>0.28999999999999998</v>
      </c>
      <c r="E154" s="134">
        <v>0.64</v>
      </c>
      <c r="G154" s="93">
        <v>0</v>
      </c>
    </row>
    <row r="155" spans="3:7" x14ac:dyDescent="0.25">
      <c r="C155" s="135">
        <v>39234</v>
      </c>
      <c r="D155" s="134">
        <v>0.24</v>
      </c>
      <c r="E155" s="134">
        <v>0.71</v>
      </c>
      <c r="G155" s="93">
        <v>0</v>
      </c>
    </row>
    <row r="156" spans="3:7" x14ac:dyDescent="0.25">
      <c r="C156" s="135">
        <v>39264</v>
      </c>
      <c r="D156" s="134">
        <v>0.27</v>
      </c>
      <c r="E156" s="134">
        <v>0.66</v>
      </c>
      <c r="G156" s="93">
        <v>0</v>
      </c>
    </row>
    <row r="157" spans="3:7" x14ac:dyDescent="0.25">
      <c r="C157" s="135">
        <v>39295</v>
      </c>
      <c r="D157" s="134">
        <v>0.18</v>
      </c>
      <c r="E157" s="134">
        <v>0.76</v>
      </c>
      <c r="G157" s="93">
        <v>0</v>
      </c>
    </row>
    <row r="158" spans="3:7" x14ac:dyDescent="0.25">
      <c r="C158" s="135">
        <v>39326</v>
      </c>
      <c r="D158" s="134">
        <v>0.24</v>
      </c>
      <c r="E158" s="134">
        <v>0.71</v>
      </c>
      <c r="G158" s="93">
        <v>0</v>
      </c>
    </row>
    <row r="159" spans="3:7" x14ac:dyDescent="0.25">
      <c r="C159" s="135">
        <v>39356</v>
      </c>
      <c r="D159" s="134">
        <v>0.23</v>
      </c>
      <c r="E159" s="134">
        <v>0.71</v>
      </c>
      <c r="G159" s="93">
        <v>0</v>
      </c>
    </row>
    <row r="160" spans="3:7" x14ac:dyDescent="0.25">
      <c r="C160" s="135">
        <v>39356</v>
      </c>
      <c r="D160" s="134">
        <v>0.28999999999999998</v>
      </c>
      <c r="E160" s="134">
        <v>0.64</v>
      </c>
      <c r="G160" s="93">
        <v>0</v>
      </c>
    </row>
    <row r="161" spans="3:7" x14ac:dyDescent="0.25">
      <c r="C161" s="135">
        <v>39387</v>
      </c>
      <c r="D161" s="134">
        <v>0.2</v>
      </c>
      <c r="E161" s="134">
        <v>0.69000000000000006</v>
      </c>
      <c r="G161" s="93">
        <v>0</v>
      </c>
    </row>
    <row r="162" spans="3:7" x14ac:dyDescent="0.25">
      <c r="C162" s="135">
        <v>39417</v>
      </c>
      <c r="D162" s="134">
        <v>0.22</v>
      </c>
      <c r="E162" s="134">
        <v>0.70000000000000007</v>
      </c>
      <c r="G162" s="93">
        <v>0</v>
      </c>
    </row>
    <row r="163" spans="3:7" x14ac:dyDescent="0.25">
      <c r="C163" s="135">
        <v>39448</v>
      </c>
      <c r="D163" s="134">
        <v>0.23</v>
      </c>
      <c r="E163" s="134">
        <v>0.71</v>
      </c>
      <c r="G163" s="93">
        <v>0</v>
      </c>
    </row>
    <row r="164" spans="3:7" x14ac:dyDescent="0.25">
      <c r="C164" s="135">
        <v>39479</v>
      </c>
      <c r="D164" s="134">
        <v>0.24</v>
      </c>
      <c r="E164" s="134">
        <v>0.70000000000000007</v>
      </c>
      <c r="G164" s="93">
        <v>0</v>
      </c>
    </row>
    <row r="165" spans="3:7" x14ac:dyDescent="0.25">
      <c r="C165" s="135">
        <v>39508</v>
      </c>
      <c r="D165" s="134">
        <v>0.21</v>
      </c>
      <c r="E165" s="134">
        <v>0.71</v>
      </c>
      <c r="G165" s="93">
        <v>0</v>
      </c>
    </row>
    <row r="166" spans="3:7" x14ac:dyDescent="0.25">
      <c r="C166" s="135">
        <v>39539</v>
      </c>
      <c r="D166" s="134">
        <v>0.2</v>
      </c>
      <c r="E166" s="134">
        <v>0.71</v>
      </c>
      <c r="G166" s="93">
        <v>0</v>
      </c>
    </row>
    <row r="167" spans="3:7" x14ac:dyDescent="0.25">
      <c r="C167" s="135">
        <v>39569</v>
      </c>
      <c r="D167" s="134">
        <v>0.18</v>
      </c>
      <c r="E167" s="134">
        <v>0.76</v>
      </c>
      <c r="G167" s="93">
        <v>0</v>
      </c>
    </row>
    <row r="168" spans="3:7" x14ac:dyDescent="0.25">
      <c r="C168" s="135">
        <v>39600</v>
      </c>
      <c r="D168" s="134">
        <v>0.19</v>
      </c>
      <c r="E168" s="134">
        <v>0.74</v>
      </c>
      <c r="G168" s="93">
        <v>0</v>
      </c>
    </row>
    <row r="169" spans="3:7" x14ac:dyDescent="0.25">
      <c r="C169" s="135">
        <v>39630</v>
      </c>
      <c r="D169" s="134">
        <v>0.14000000000000001</v>
      </c>
      <c r="E169" s="134">
        <v>0.75</v>
      </c>
      <c r="G169" s="93">
        <v>0</v>
      </c>
    </row>
    <row r="170" spans="3:7" x14ac:dyDescent="0.25">
      <c r="C170" s="135">
        <v>39661</v>
      </c>
      <c r="D170" s="134">
        <v>0.18</v>
      </c>
      <c r="E170" s="134">
        <v>0.73</v>
      </c>
      <c r="G170" s="93">
        <v>0</v>
      </c>
    </row>
    <row r="171" spans="3:7" x14ac:dyDescent="0.25">
      <c r="C171" s="135">
        <v>39692</v>
      </c>
      <c r="D171" s="134">
        <v>0.18</v>
      </c>
      <c r="E171" s="134">
        <v>0.77</v>
      </c>
      <c r="G171" s="93">
        <v>0</v>
      </c>
    </row>
    <row r="172" spans="3:7" x14ac:dyDescent="0.25">
      <c r="C172" s="135">
        <v>39722</v>
      </c>
      <c r="D172" s="134">
        <v>0.18</v>
      </c>
      <c r="E172" s="134">
        <v>0.77</v>
      </c>
      <c r="G172" s="93">
        <v>0</v>
      </c>
    </row>
    <row r="173" spans="3:7" x14ac:dyDescent="0.25">
      <c r="C173" s="135">
        <v>39753</v>
      </c>
      <c r="D173" s="134">
        <v>0.19</v>
      </c>
      <c r="E173" s="134">
        <v>0.74</v>
      </c>
      <c r="G173" s="93">
        <v>0</v>
      </c>
    </row>
    <row r="174" spans="3:7" x14ac:dyDescent="0.25">
      <c r="C174" s="135">
        <v>39783</v>
      </c>
      <c r="D174" s="134">
        <v>0.2</v>
      </c>
      <c r="E174" s="134">
        <v>0.74</v>
      </c>
      <c r="G174" s="93">
        <v>0</v>
      </c>
    </row>
    <row r="175" spans="3:7" x14ac:dyDescent="0.25">
      <c r="C175" s="135">
        <v>39814</v>
      </c>
      <c r="D175" s="134">
        <v>0.19</v>
      </c>
      <c r="E175" s="134">
        <v>0.76</v>
      </c>
      <c r="G175" s="93">
        <v>0</v>
      </c>
    </row>
    <row r="176" spans="3:7" x14ac:dyDescent="0.25">
      <c r="C176" s="135">
        <v>39845</v>
      </c>
      <c r="D176" s="134">
        <v>0.31</v>
      </c>
      <c r="E176" s="134">
        <v>0.61</v>
      </c>
      <c r="G176" s="93">
        <v>0</v>
      </c>
    </row>
    <row r="177" spans="3:7" x14ac:dyDescent="0.25">
      <c r="C177" s="135">
        <v>39873</v>
      </c>
      <c r="D177" s="134">
        <v>0.39</v>
      </c>
      <c r="E177" s="134">
        <v>0.54</v>
      </c>
      <c r="G177" s="93">
        <v>0</v>
      </c>
    </row>
    <row r="178" spans="3:7" x14ac:dyDescent="0.25">
      <c r="C178" s="135">
        <v>39904</v>
      </c>
      <c r="D178" s="134">
        <v>0.36</v>
      </c>
      <c r="E178" s="134">
        <v>0.55000000000000004</v>
      </c>
      <c r="G178" s="93">
        <v>0</v>
      </c>
    </row>
    <row r="179" spans="3:7" x14ac:dyDescent="0.25">
      <c r="C179" s="135">
        <v>39934</v>
      </c>
      <c r="D179" s="134">
        <v>0.37</v>
      </c>
      <c r="E179" s="134">
        <v>0.57000000000000006</v>
      </c>
      <c r="G179" s="93">
        <v>0</v>
      </c>
    </row>
    <row r="180" spans="3:7" x14ac:dyDescent="0.25">
      <c r="C180" s="135">
        <v>39965</v>
      </c>
      <c r="D180" s="134">
        <v>0.33</v>
      </c>
      <c r="E180" s="134">
        <v>0.61</v>
      </c>
      <c r="G180" s="93">
        <v>0</v>
      </c>
    </row>
    <row r="181" spans="3:7" x14ac:dyDescent="0.25">
      <c r="C181" s="135">
        <v>39995</v>
      </c>
      <c r="D181" s="134">
        <v>0.32</v>
      </c>
      <c r="E181" s="134">
        <v>0.54</v>
      </c>
      <c r="G181" s="93">
        <v>0</v>
      </c>
    </row>
    <row r="182" spans="3:7" x14ac:dyDescent="0.25">
      <c r="C182" s="135">
        <v>40026</v>
      </c>
      <c r="D182" s="134">
        <v>0.31</v>
      </c>
      <c r="E182" s="134">
        <v>0.62</v>
      </c>
      <c r="G182" s="93">
        <v>0</v>
      </c>
    </row>
    <row r="183" spans="3:7" x14ac:dyDescent="0.25">
      <c r="C183" s="135">
        <v>40057</v>
      </c>
      <c r="D183" s="134">
        <v>0.31</v>
      </c>
      <c r="E183" s="134">
        <v>0.63</v>
      </c>
      <c r="G183" s="93">
        <v>0</v>
      </c>
    </row>
    <row r="184" spans="3:7" x14ac:dyDescent="0.25">
      <c r="C184" s="135">
        <v>40087</v>
      </c>
      <c r="D184" s="134">
        <v>0.21</v>
      </c>
      <c r="E184" s="134">
        <v>0.72</v>
      </c>
      <c r="G184" s="93">
        <v>0</v>
      </c>
    </row>
    <row r="185" spans="3:7" x14ac:dyDescent="0.25">
      <c r="C185" s="135">
        <v>40118</v>
      </c>
      <c r="D185" s="134">
        <v>0.26</v>
      </c>
      <c r="E185" s="134">
        <v>0.68</v>
      </c>
      <c r="G185" s="93">
        <v>0</v>
      </c>
    </row>
    <row r="186" spans="3:7" x14ac:dyDescent="0.25">
      <c r="C186" s="135">
        <v>40148</v>
      </c>
      <c r="D186" s="134">
        <v>0.25</v>
      </c>
      <c r="E186" s="134">
        <v>0.69000000000000006</v>
      </c>
      <c r="G186" s="93">
        <v>0</v>
      </c>
    </row>
    <row r="187" spans="3:7" x14ac:dyDescent="0.25">
      <c r="C187" s="135">
        <v>40179</v>
      </c>
      <c r="D187" s="134">
        <v>0.24</v>
      </c>
      <c r="E187" s="134">
        <v>0.71</v>
      </c>
      <c r="G187" s="93">
        <v>0</v>
      </c>
    </row>
    <row r="188" spans="3:7" x14ac:dyDescent="0.25">
      <c r="C188" s="135">
        <v>40210</v>
      </c>
      <c r="D188" s="134">
        <v>0.18</v>
      </c>
      <c r="E188" s="134">
        <v>0.78</v>
      </c>
      <c r="G188" s="93">
        <v>0</v>
      </c>
    </row>
    <row r="189" spans="3:7" x14ac:dyDescent="0.25">
      <c r="C189" s="135">
        <v>40238</v>
      </c>
      <c r="D189" s="134">
        <v>0.16</v>
      </c>
      <c r="E189" s="134">
        <v>0.8</v>
      </c>
      <c r="G189" s="93">
        <v>0</v>
      </c>
    </row>
    <row r="190" spans="3:7" x14ac:dyDescent="0.25">
      <c r="C190" s="135">
        <v>40269</v>
      </c>
      <c r="D190" s="134">
        <v>0.23</v>
      </c>
      <c r="E190" s="134">
        <v>0.72</v>
      </c>
      <c r="G190" s="93">
        <v>0</v>
      </c>
    </row>
    <row r="191" spans="3:7" x14ac:dyDescent="0.25">
      <c r="C191" s="135">
        <v>40299</v>
      </c>
      <c r="D191" s="134">
        <v>0.21</v>
      </c>
      <c r="E191" s="134">
        <v>0.73</v>
      </c>
      <c r="G191" s="93">
        <v>0</v>
      </c>
    </row>
    <row r="192" spans="3:7" x14ac:dyDescent="0.25">
      <c r="C192" s="135">
        <v>40330</v>
      </c>
      <c r="D192" s="134">
        <v>0.2</v>
      </c>
      <c r="E192" s="134">
        <v>0.74</v>
      </c>
      <c r="G192" s="93">
        <v>0</v>
      </c>
    </row>
    <row r="193" spans="3:7" x14ac:dyDescent="0.25">
      <c r="C193" s="135">
        <v>40360</v>
      </c>
      <c r="D193" s="134">
        <v>0.2</v>
      </c>
      <c r="E193" s="134">
        <v>0.73</v>
      </c>
      <c r="G193" s="93">
        <v>0</v>
      </c>
    </row>
    <row r="194" spans="3:7" x14ac:dyDescent="0.25">
      <c r="C194" s="135">
        <v>40391</v>
      </c>
      <c r="D194" s="134">
        <v>0.19</v>
      </c>
      <c r="E194" s="134">
        <v>0.75</v>
      </c>
      <c r="G194" s="93">
        <v>0</v>
      </c>
    </row>
    <row r="195" spans="3:7" x14ac:dyDescent="0.25">
      <c r="C195" s="135">
        <v>40422</v>
      </c>
      <c r="D195" s="134">
        <v>0.18</v>
      </c>
      <c r="E195" s="134">
        <v>0.77</v>
      </c>
      <c r="G195" s="93">
        <v>0</v>
      </c>
    </row>
    <row r="196" spans="3:7" x14ac:dyDescent="0.25">
      <c r="C196" s="135">
        <v>40452</v>
      </c>
      <c r="D196" s="134">
        <v>0.21</v>
      </c>
      <c r="E196" s="134">
        <v>0.73</v>
      </c>
      <c r="G196" s="93">
        <v>0</v>
      </c>
    </row>
    <row r="197" spans="3:7" x14ac:dyDescent="0.25">
      <c r="C197" s="135">
        <v>40483</v>
      </c>
      <c r="D197" s="134">
        <v>0.17</v>
      </c>
      <c r="E197" s="134">
        <v>0.77</v>
      </c>
      <c r="G197" s="93">
        <v>0</v>
      </c>
    </row>
    <row r="198" spans="3:7" x14ac:dyDescent="0.25">
      <c r="C198" s="135">
        <v>40513</v>
      </c>
      <c r="D198" s="134">
        <v>0.13</v>
      </c>
      <c r="E198" s="134">
        <v>0.83000000000000007</v>
      </c>
      <c r="G198" s="93">
        <v>0</v>
      </c>
    </row>
    <row r="199" spans="3:7" x14ac:dyDescent="0.25">
      <c r="C199" s="135">
        <v>40544</v>
      </c>
      <c r="D199" s="134">
        <v>0.2</v>
      </c>
      <c r="E199" s="134">
        <v>0.73</v>
      </c>
      <c r="G199" s="93">
        <v>0</v>
      </c>
    </row>
    <row r="200" spans="3:7" x14ac:dyDescent="0.25">
      <c r="C200" s="135">
        <v>40575</v>
      </c>
      <c r="D200" s="134">
        <v>0.23</v>
      </c>
      <c r="E200" s="134">
        <v>0.71</v>
      </c>
      <c r="G200" s="93">
        <v>0</v>
      </c>
    </row>
    <row r="201" spans="3:7" x14ac:dyDescent="0.25">
      <c r="C201" s="135">
        <v>40603</v>
      </c>
      <c r="D201" s="134">
        <v>0.18</v>
      </c>
      <c r="E201" s="134">
        <v>0.74</v>
      </c>
      <c r="G201" s="93">
        <v>0</v>
      </c>
    </row>
    <row r="202" spans="3:7" x14ac:dyDescent="0.25">
      <c r="C202" s="135">
        <v>40634</v>
      </c>
      <c r="D202" s="134">
        <v>0.17</v>
      </c>
      <c r="E202" s="134">
        <v>0.77</v>
      </c>
      <c r="G202" s="93">
        <v>0</v>
      </c>
    </row>
    <row r="203" spans="3:7" x14ac:dyDescent="0.25">
      <c r="C203" s="135">
        <v>40664</v>
      </c>
      <c r="D203" s="134">
        <v>0.24</v>
      </c>
      <c r="E203" s="134">
        <v>0.70000000000000007</v>
      </c>
      <c r="G203" s="93">
        <v>0</v>
      </c>
    </row>
    <row r="204" spans="3:7" x14ac:dyDescent="0.25">
      <c r="C204" s="135">
        <v>40695</v>
      </c>
      <c r="D204" s="134">
        <v>0.17</v>
      </c>
      <c r="E204" s="134">
        <v>0.76</v>
      </c>
      <c r="G204" s="93">
        <v>0</v>
      </c>
    </row>
    <row r="205" spans="3:7" x14ac:dyDescent="0.25">
      <c r="C205" s="135">
        <v>40725</v>
      </c>
      <c r="D205" s="134">
        <v>0.18</v>
      </c>
      <c r="E205" s="134">
        <v>0.77</v>
      </c>
      <c r="G205" s="93">
        <v>0</v>
      </c>
    </row>
    <row r="206" spans="3:7" x14ac:dyDescent="0.25">
      <c r="C206" s="135">
        <v>40756</v>
      </c>
      <c r="D206" s="134">
        <v>0.13</v>
      </c>
      <c r="E206" s="134">
        <v>0.84</v>
      </c>
      <c r="G206" s="93">
        <v>0</v>
      </c>
    </row>
    <row r="207" spans="3:7" x14ac:dyDescent="0.25">
      <c r="C207" s="135">
        <v>40787</v>
      </c>
      <c r="D207" s="134">
        <v>0.15</v>
      </c>
      <c r="E207" s="134">
        <v>0.82000000000000006</v>
      </c>
      <c r="G207" s="93">
        <v>0</v>
      </c>
    </row>
    <row r="208" spans="3:7" x14ac:dyDescent="0.25">
      <c r="C208" s="135">
        <v>40817</v>
      </c>
      <c r="D208" s="134">
        <v>0.13</v>
      </c>
      <c r="E208" s="134">
        <v>0.81</v>
      </c>
      <c r="G208" s="93">
        <v>0</v>
      </c>
    </row>
    <row r="209" spans="3:7" x14ac:dyDescent="0.25">
      <c r="C209" s="135">
        <v>40848</v>
      </c>
      <c r="D209" s="134">
        <v>0.13</v>
      </c>
      <c r="E209" s="134">
        <v>0.82000000000000006</v>
      </c>
      <c r="G209" s="93">
        <v>0</v>
      </c>
    </row>
    <row r="210" spans="3:7" x14ac:dyDescent="0.25">
      <c r="C210" s="135">
        <v>40878</v>
      </c>
      <c r="D210" s="134">
        <v>0.11</v>
      </c>
      <c r="E210" s="134">
        <v>0.86</v>
      </c>
      <c r="G210" s="93">
        <v>0</v>
      </c>
    </row>
    <row r="211" spans="3:7" x14ac:dyDescent="0.25">
      <c r="C211" s="135">
        <v>40909</v>
      </c>
      <c r="D211" s="134">
        <v>0.13</v>
      </c>
      <c r="E211" s="134">
        <v>0.81</v>
      </c>
      <c r="G211" s="93">
        <v>0</v>
      </c>
    </row>
    <row r="212" spans="3:7" x14ac:dyDescent="0.25">
      <c r="C212" s="135">
        <v>40940</v>
      </c>
      <c r="D212" s="134">
        <v>0.1</v>
      </c>
      <c r="E212" s="134">
        <v>0.86</v>
      </c>
      <c r="G212" s="93">
        <v>0</v>
      </c>
    </row>
    <row r="213" spans="3:7" x14ac:dyDescent="0.25">
      <c r="C213" s="135">
        <v>40969</v>
      </c>
      <c r="D213" s="134">
        <v>0.12</v>
      </c>
      <c r="E213" s="134">
        <v>0.82000000000000006</v>
      </c>
      <c r="G213" s="93">
        <v>0</v>
      </c>
    </row>
    <row r="214" spans="3:7" x14ac:dyDescent="0.25">
      <c r="C214" s="131">
        <v>41000</v>
      </c>
      <c r="D214" s="133">
        <v>0.17</v>
      </c>
      <c r="E214" s="133">
        <v>0.8</v>
      </c>
      <c r="G214" s="93">
        <v>0</v>
      </c>
    </row>
    <row r="215" spans="3:7" x14ac:dyDescent="0.25">
      <c r="C215" s="131">
        <v>41030</v>
      </c>
      <c r="D215" s="133">
        <v>0.15</v>
      </c>
      <c r="E215" s="133">
        <v>0.79</v>
      </c>
      <c r="G215" s="93">
        <v>0</v>
      </c>
    </row>
    <row r="216" spans="3:7" x14ac:dyDescent="0.25">
      <c r="C216" s="131">
        <v>41061</v>
      </c>
      <c r="D216" s="133">
        <v>0.17</v>
      </c>
      <c r="E216" s="133">
        <v>0.79</v>
      </c>
      <c r="G216" s="93">
        <v>0</v>
      </c>
    </row>
    <row r="217" spans="3:7" x14ac:dyDescent="0.25">
      <c r="C217" s="131">
        <v>41103</v>
      </c>
      <c r="D217" s="133">
        <v>0.16</v>
      </c>
      <c r="E217" s="133">
        <v>0.78</v>
      </c>
      <c r="G217" s="93">
        <v>0</v>
      </c>
    </row>
    <row r="218" spans="3:7" x14ac:dyDescent="0.25">
      <c r="C218" s="131">
        <v>41122</v>
      </c>
      <c r="D218" s="130">
        <v>0.1</v>
      </c>
      <c r="E218" s="130">
        <v>0.83</v>
      </c>
      <c r="G218" s="93">
        <v>0</v>
      </c>
    </row>
    <row r="219" spans="3:7" x14ac:dyDescent="0.25">
      <c r="C219" s="129">
        <v>41165</v>
      </c>
      <c r="D219" s="126">
        <v>0.13</v>
      </c>
      <c r="E219" s="126">
        <v>0.83</v>
      </c>
      <c r="G219" s="93">
        <v>0</v>
      </c>
    </row>
    <row r="220" spans="3:7" x14ac:dyDescent="0.25">
      <c r="C220" s="129">
        <v>41206</v>
      </c>
      <c r="D220" s="126">
        <v>0.21</v>
      </c>
      <c r="E220" s="126">
        <v>0.69</v>
      </c>
      <c r="G220" s="93">
        <v>0</v>
      </c>
    </row>
    <row r="221" spans="3:7" x14ac:dyDescent="0.25">
      <c r="C221" s="129">
        <v>41239</v>
      </c>
      <c r="D221" s="126">
        <v>0.18</v>
      </c>
      <c r="E221" s="126">
        <v>0.75</v>
      </c>
      <c r="G221" s="93">
        <v>0</v>
      </c>
    </row>
    <row r="222" spans="3:7" x14ac:dyDescent="0.25">
      <c r="C222" s="129">
        <v>41244</v>
      </c>
      <c r="D222" s="126">
        <v>0.18</v>
      </c>
      <c r="E222" s="126">
        <v>0.76</v>
      </c>
      <c r="G222" s="93">
        <v>0</v>
      </c>
    </row>
    <row r="223" spans="3:7" x14ac:dyDescent="0.25">
      <c r="C223" s="129">
        <v>41275</v>
      </c>
      <c r="D223" s="126">
        <v>0.14000000000000001</v>
      </c>
      <c r="E223" s="126">
        <v>0.81</v>
      </c>
      <c r="G223" s="93">
        <v>0</v>
      </c>
    </row>
    <row r="224" spans="3:7" x14ac:dyDescent="0.25">
      <c r="C224" s="129">
        <v>41306</v>
      </c>
      <c r="D224" s="126">
        <v>0.15</v>
      </c>
      <c r="E224" s="126">
        <v>0.81</v>
      </c>
      <c r="G224" s="93">
        <v>0</v>
      </c>
    </row>
    <row r="225" spans="3:7" x14ac:dyDescent="0.25">
      <c r="C225" s="129">
        <v>41334</v>
      </c>
      <c r="D225" s="126">
        <v>0.13</v>
      </c>
      <c r="E225" s="126">
        <v>0.83</v>
      </c>
      <c r="G225" s="93">
        <v>0</v>
      </c>
    </row>
    <row r="226" spans="3:7" x14ac:dyDescent="0.25">
      <c r="C226" s="131">
        <v>41365</v>
      </c>
      <c r="D226" s="130">
        <v>0.15</v>
      </c>
      <c r="E226" s="130">
        <v>0.79</v>
      </c>
      <c r="G226" s="93">
        <v>0</v>
      </c>
    </row>
    <row r="227" spans="3:7" x14ac:dyDescent="0.25">
      <c r="C227" s="131">
        <v>41395</v>
      </c>
      <c r="D227" s="130">
        <v>0.16</v>
      </c>
      <c r="E227" s="130">
        <v>0.79</v>
      </c>
      <c r="G227" s="93">
        <v>0</v>
      </c>
    </row>
    <row r="228" spans="3:7" x14ac:dyDescent="0.25">
      <c r="C228" s="131">
        <v>41426</v>
      </c>
      <c r="D228" s="133">
        <v>0.17</v>
      </c>
      <c r="E228" s="133">
        <v>0.78</v>
      </c>
      <c r="G228" s="93">
        <v>0</v>
      </c>
    </row>
    <row r="229" spans="3:7" x14ac:dyDescent="0.25">
      <c r="C229" s="129">
        <v>41456</v>
      </c>
      <c r="D229" s="132">
        <v>0.15</v>
      </c>
      <c r="E229" s="132">
        <v>0.78</v>
      </c>
      <c r="G229" s="93">
        <v>0</v>
      </c>
    </row>
    <row r="230" spans="3:7" x14ac:dyDescent="0.25">
      <c r="C230" s="129">
        <v>41487</v>
      </c>
      <c r="D230" s="132">
        <v>0.14000000000000001</v>
      </c>
      <c r="E230" s="132">
        <v>0.81</v>
      </c>
      <c r="G230" s="93">
        <v>0</v>
      </c>
    </row>
    <row r="231" spans="3:7" x14ac:dyDescent="0.25">
      <c r="C231" s="129">
        <v>41518</v>
      </c>
      <c r="D231" s="132">
        <v>0.19</v>
      </c>
      <c r="E231" s="132">
        <v>0.76</v>
      </c>
      <c r="G231" s="93">
        <v>0</v>
      </c>
    </row>
    <row r="232" spans="3:7" x14ac:dyDescent="0.25">
      <c r="C232" s="129">
        <v>41548</v>
      </c>
      <c r="D232" s="132">
        <v>0.11</v>
      </c>
      <c r="E232" s="132">
        <v>0.85</v>
      </c>
      <c r="G232" s="93">
        <v>0</v>
      </c>
    </row>
    <row r="233" spans="3:7" x14ac:dyDescent="0.25">
      <c r="C233" s="129">
        <v>41579</v>
      </c>
      <c r="D233" s="126">
        <v>0.09</v>
      </c>
      <c r="E233" s="126">
        <v>0.86</v>
      </c>
      <c r="G233" s="93">
        <v>0</v>
      </c>
    </row>
    <row r="234" spans="3:7" x14ac:dyDescent="0.25">
      <c r="C234" s="129">
        <v>41609</v>
      </c>
      <c r="D234" s="126">
        <v>0.12</v>
      </c>
      <c r="E234" s="126">
        <v>0.85</v>
      </c>
      <c r="G234" s="93">
        <v>0</v>
      </c>
    </row>
    <row r="235" spans="3:7" x14ac:dyDescent="0.25">
      <c r="C235" s="129">
        <v>41640</v>
      </c>
      <c r="D235" s="126">
        <v>0.13</v>
      </c>
      <c r="E235" s="126">
        <v>0.82</v>
      </c>
      <c r="G235" s="93">
        <v>0</v>
      </c>
    </row>
    <row r="236" spans="3:7" x14ac:dyDescent="0.25">
      <c r="C236" s="129">
        <v>41671</v>
      </c>
      <c r="D236" s="132">
        <v>0.12</v>
      </c>
      <c r="E236" s="132">
        <v>0.83</v>
      </c>
      <c r="G236" s="93">
        <v>0</v>
      </c>
    </row>
    <row r="237" spans="3:7" x14ac:dyDescent="0.25">
      <c r="C237" s="129">
        <v>41699</v>
      </c>
      <c r="D237" s="126">
        <v>0.15</v>
      </c>
      <c r="E237" s="126">
        <v>0.83</v>
      </c>
      <c r="G237" s="93">
        <v>0</v>
      </c>
    </row>
    <row r="238" spans="3:7" x14ac:dyDescent="0.25">
      <c r="C238" s="129">
        <v>41730</v>
      </c>
      <c r="D238" s="126">
        <v>0.13</v>
      </c>
      <c r="E238" s="126">
        <v>0.83</v>
      </c>
      <c r="G238" s="93">
        <v>0</v>
      </c>
    </row>
    <row r="239" spans="3:7" x14ac:dyDescent="0.25">
      <c r="C239" s="129">
        <v>41760</v>
      </c>
      <c r="D239" s="126">
        <v>0.15</v>
      </c>
      <c r="E239" s="126">
        <v>0.8</v>
      </c>
      <c r="G239" s="93">
        <v>0</v>
      </c>
    </row>
    <row r="240" spans="3:7" x14ac:dyDescent="0.25">
      <c r="C240" s="131">
        <v>41791</v>
      </c>
      <c r="D240" s="130">
        <v>0.16</v>
      </c>
      <c r="E240" s="130">
        <v>0.81</v>
      </c>
      <c r="G240" s="93">
        <v>0</v>
      </c>
    </row>
    <row r="241" spans="3:7" x14ac:dyDescent="0.25">
      <c r="C241" s="131">
        <v>41821</v>
      </c>
      <c r="D241" s="130">
        <v>0.15</v>
      </c>
      <c r="E241" s="130">
        <v>0.8</v>
      </c>
      <c r="G241" s="93">
        <v>0</v>
      </c>
    </row>
    <row r="242" spans="3:7" x14ac:dyDescent="0.25">
      <c r="C242" s="131">
        <v>41852</v>
      </c>
      <c r="D242" s="130">
        <v>0.13</v>
      </c>
      <c r="E242" s="130">
        <v>0.83</v>
      </c>
      <c r="G242" s="93">
        <v>0</v>
      </c>
    </row>
    <row r="243" spans="3:7" x14ac:dyDescent="0.25">
      <c r="C243" s="131">
        <v>41883</v>
      </c>
      <c r="D243" s="130">
        <v>0.14000000000000001</v>
      </c>
      <c r="E243" s="130">
        <v>0.82</v>
      </c>
      <c r="G243" s="93">
        <v>0</v>
      </c>
    </row>
    <row r="244" spans="3:7" x14ac:dyDescent="0.25">
      <c r="C244" s="131">
        <v>41913</v>
      </c>
      <c r="D244" s="130">
        <v>0.14000000000000001</v>
      </c>
      <c r="E244" s="130">
        <v>0.82</v>
      </c>
      <c r="G244" s="93">
        <v>0</v>
      </c>
    </row>
    <row r="245" spans="3:7" x14ac:dyDescent="0.25">
      <c r="C245" s="131">
        <v>41944</v>
      </c>
      <c r="D245" s="130">
        <v>0.2</v>
      </c>
      <c r="E245" s="130">
        <v>0.75</v>
      </c>
      <c r="G245" s="93">
        <v>0</v>
      </c>
    </row>
    <row r="246" spans="3:7" x14ac:dyDescent="0.25">
      <c r="C246" s="131">
        <v>41944</v>
      </c>
      <c r="D246" s="130">
        <v>0.15</v>
      </c>
      <c r="E246" s="130">
        <v>0.79</v>
      </c>
      <c r="G246" s="93">
        <v>0</v>
      </c>
    </row>
    <row r="247" spans="3:7" x14ac:dyDescent="0.25">
      <c r="C247" s="131">
        <v>41974</v>
      </c>
      <c r="D247" s="130">
        <v>0.16</v>
      </c>
      <c r="E247" s="130">
        <v>0.8</v>
      </c>
      <c r="G247" s="93">
        <v>0</v>
      </c>
    </row>
    <row r="248" spans="3:7" x14ac:dyDescent="0.25">
      <c r="C248" s="131">
        <v>42005</v>
      </c>
      <c r="D248" s="130">
        <v>0.16</v>
      </c>
      <c r="E248" s="130">
        <v>0.76</v>
      </c>
      <c r="G248" s="93">
        <v>0</v>
      </c>
    </row>
    <row r="249" spans="3:7" x14ac:dyDescent="0.25">
      <c r="C249" s="131">
        <v>42036</v>
      </c>
      <c r="D249" s="130">
        <v>0.2</v>
      </c>
      <c r="E249" s="130">
        <v>0.75</v>
      </c>
      <c r="G249" s="93">
        <v>0</v>
      </c>
    </row>
    <row r="250" spans="3:7" x14ac:dyDescent="0.25">
      <c r="C250" s="131">
        <v>42064</v>
      </c>
      <c r="D250" s="130">
        <v>0.18</v>
      </c>
      <c r="E250" s="130">
        <v>0.75</v>
      </c>
      <c r="G250" s="93">
        <v>0</v>
      </c>
    </row>
    <row r="251" spans="3:7" x14ac:dyDescent="0.25">
      <c r="C251" s="131">
        <v>42095</v>
      </c>
      <c r="D251" s="130">
        <v>0.15</v>
      </c>
      <c r="E251" s="130">
        <v>0.8</v>
      </c>
      <c r="G251" s="93">
        <v>0</v>
      </c>
    </row>
    <row r="252" spans="3:7" x14ac:dyDescent="0.25">
      <c r="C252" s="131">
        <v>42125</v>
      </c>
      <c r="D252" s="130">
        <v>0.19</v>
      </c>
      <c r="E252" s="130">
        <v>0.77</v>
      </c>
      <c r="G252" s="93">
        <v>0</v>
      </c>
    </row>
    <row r="253" spans="3:7" x14ac:dyDescent="0.25">
      <c r="C253" s="131">
        <v>42156</v>
      </c>
      <c r="D253" s="130">
        <v>0.17</v>
      </c>
      <c r="E253" s="130">
        <v>0.79</v>
      </c>
      <c r="G253" s="93">
        <v>0</v>
      </c>
    </row>
    <row r="254" spans="3:7" x14ac:dyDescent="0.25">
      <c r="C254" s="129">
        <v>42186</v>
      </c>
      <c r="D254" s="126">
        <v>0.17</v>
      </c>
      <c r="E254" s="126">
        <v>0.78</v>
      </c>
      <c r="G254" s="93">
        <v>0</v>
      </c>
    </row>
    <row r="255" spans="3:7" x14ac:dyDescent="0.25">
      <c r="C255" s="129">
        <v>42217</v>
      </c>
      <c r="D255" s="126">
        <v>0.14000000000000001</v>
      </c>
      <c r="E255" s="126">
        <v>0.82</v>
      </c>
      <c r="G255" s="93">
        <v>0</v>
      </c>
    </row>
    <row r="256" spans="3:7" x14ac:dyDescent="0.25">
      <c r="C256" s="128">
        <v>42248</v>
      </c>
      <c r="D256" s="127">
        <v>0.14000000000000001</v>
      </c>
      <c r="E256" s="127">
        <v>0.83</v>
      </c>
      <c r="G256" s="93">
        <v>0</v>
      </c>
    </row>
    <row r="257" spans="3:7" x14ac:dyDescent="0.25">
      <c r="C257" s="125">
        <v>42278</v>
      </c>
      <c r="D257" s="126">
        <v>0.13</v>
      </c>
      <c r="E257" s="126">
        <v>0.82</v>
      </c>
      <c r="G257" s="93">
        <v>0</v>
      </c>
    </row>
    <row r="258" spans="3:7" x14ac:dyDescent="0.25">
      <c r="C258" s="125">
        <v>42309</v>
      </c>
      <c r="D258" s="126">
        <v>0.11</v>
      </c>
      <c r="E258" s="126">
        <v>0.86</v>
      </c>
      <c r="G258" s="93">
        <v>0</v>
      </c>
    </row>
    <row r="259" spans="3:7" x14ac:dyDescent="0.25">
      <c r="C259" s="125">
        <v>42339</v>
      </c>
      <c r="D259" s="126">
        <v>0.13</v>
      </c>
      <c r="E259" s="126">
        <v>0.82</v>
      </c>
      <c r="G259" s="93">
        <v>0</v>
      </c>
    </row>
    <row r="260" spans="3:7" x14ac:dyDescent="0.25">
      <c r="C260" s="125">
        <v>42370</v>
      </c>
      <c r="D260" s="126">
        <v>0.16</v>
      </c>
      <c r="E260" s="126">
        <v>0.8</v>
      </c>
      <c r="G260" s="93">
        <v>0</v>
      </c>
    </row>
    <row r="261" spans="3:7" x14ac:dyDescent="0.25">
      <c r="C261" s="125">
        <v>42401</v>
      </c>
      <c r="D261" s="126">
        <v>0.14000000000000001</v>
      </c>
      <c r="E261" s="126">
        <v>0.81</v>
      </c>
      <c r="G261" s="93">
        <v>0</v>
      </c>
    </row>
    <row r="262" spans="3:7" x14ac:dyDescent="0.25">
      <c r="C262" s="125">
        <v>42430</v>
      </c>
      <c r="D262" s="126">
        <v>0.13</v>
      </c>
      <c r="E262" s="126">
        <v>0.79</v>
      </c>
      <c r="G262" s="93">
        <v>0</v>
      </c>
    </row>
    <row r="263" spans="3:7" x14ac:dyDescent="0.25">
      <c r="C263" s="125">
        <v>42461</v>
      </c>
      <c r="D263" s="126">
        <v>0.17</v>
      </c>
      <c r="E263" s="126">
        <v>0.79</v>
      </c>
      <c r="G263" s="93">
        <v>0</v>
      </c>
    </row>
    <row r="264" spans="3:7" x14ac:dyDescent="0.25">
      <c r="C264" s="125">
        <v>42491</v>
      </c>
      <c r="D264" s="126">
        <v>0.18</v>
      </c>
      <c r="E264" s="126">
        <v>0.78</v>
      </c>
      <c r="G264" s="93">
        <v>0</v>
      </c>
    </row>
    <row r="265" spans="3:7" x14ac:dyDescent="0.25">
      <c r="C265" s="125">
        <v>42522</v>
      </c>
      <c r="D265" s="126">
        <v>0.16</v>
      </c>
      <c r="E265" s="126">
        <v>0.8</v>
      </c>
      <c r="G265" s="93">
        <v>0</v>
      </c>
    </row>
    <row r="266" spans="3:7" x14ac:dyDescent="0.25">
      <c r="C266" s="125">
        <v>42552</v>
      </c>
      <c r="D266" s="126">
        <v>0.13</v>
      </c>
      <c r="E266" s="126">
        <v>0.83</v>
      </c>
      <c r="G266" s="93">
        <v>0</v>
      </c>
    </row>
    <row r="267" spans="3:7" x14ac:dyDescent="0.25">
      <c r="C267" s="123">
        <v>42583</v>
      </c>
      <c r="D267" s="126">
        <v>0.18</v>
      </c>
      <c r="E267" s="126">
        <v>0.78</v>
      </c>
      <c r="G267" s="93">
        <v>0</v>
      </c>
    </row>
    <row r="268" spans="3:7" x14ac:dyDescent="0.25">
      <c r="C268" s="123">
        <v>42614</v>
      </c>
      <c r="D268" s="124">
        <v>0.2</v>
      </c>
      <c r="E268" s="124">
        <v>0.76</v>
      </c>
      <c r="G268" s="93">
        <v>0</v>
      </c>
    </row>
    <row r="269" spans="3:7" x14ac:dyDescent="0.25">
      <c r="C269" s="123">
        <v>42644</v>
      </c>
      <c r="D269" s="124">
        <v>0.18</v>
      </c>
      <c r="E269" s="124">
        <v>0.79</v>
      </c>
      <c r="G269" s="93">
        <v>0</v>
      </c>
    </row>
    <row r="270" spans="3:7" x14ac:dyDescent="0.25">
      <c r="C270" s="123">
        <v>42675</v>
      </c>
      <c r="D270" s="124">
        <v>0.19</v>
      </c>
      <c r="E270" s="124">
        <v>0.74</v>
      </c>
      <c r="G270" s="93">
        <v>0</v>
      </c>
    </row>
    <row r="271" spans="3:7" x14ac:dyDescent="0.25">
      <c r="C271" s="123">
        <v>42705</v>
      </c>
      <c r="D271" s="124">
        <v>0.18</v>
      </c>
      <c r="E271" s="124">
        <v>0.78</v>
      </c>
      <c r="G271" s="93">
        <v>0</v>
      </c>
    </row>
    <row r="272" spans="3:7" x14ac:dyDescent="0.25">
      <c r="C272" s="123">
        <v>42736</v>
      </c>
      <c r="D272" s="124">
        <v>0.19</v>
      </c>
      <c r="E272" s="124">
        <v>0.76</v>
      </c>
      <c r="G272" s="93">
        <v>0</v>
      </c>
    </row>
    <row r="273" spans="3:7" x14ac:dyDescent="0.25">
      <c r="C273" s="123">
        <v>42767</v>
      </c>
      <c r="D273" s="124">
        <v>0.28000000000000003</v>
      </c>
      <c r="E273" s="124">
        <v>0.67</v>
      </c>
      <c r="G273" s="93">
        <v>0</v>
      </c>
    </row>
    <row r="274" spans="3:7" x14ac:dyDescent="0.25">
      <c r="C274" s="123">
        <v>42795</v>
      </c>
      <c r="D274" s="124">
        <v>0.24</v>
      </c>
      <c r="E274" s="124">
        <v>0.67</v>
      </c>
      <c r="G274" s="93">
        <v>0</v>
      </c>
    </row>
    <row r="275" spans="3:7" x14ac:dyDescent="0.25">
      <c r="C275" s="125">
        <v>42826</v>
      </c>
      <c r="D275" s="124">
        <v>0.2</v>
      </c>
      <c r="E275" s="124">
        <v>0.74</v>
      </c>
      <c r="G275" s="93">
        <v>0</v>
      </c>
    </row>
    <row r="276" spans="3:7" x14ac:dyDescent="0.25">
      <c r="C276" s="123">
        <v>42862</v>
      </c>
      <c r="D276" s="124">
        <v>0.2</v>
      </c>
      <c r="E276" s="124">
        <v>0.74</v>
      </c>
      <c r="G276" s="93">
        <v>0</v>
      </c>
    </row>
    <row r="277" spans="3:7" x14ac:dyDescent="0.25">
      <c r="C277" s="123">
        <v>42897</v>
      </c>
      <c r="D277" s="165">
        <v>0.21</v>
      </c>
      <c r="E277" s="165">
        <v>0.72</v>
      </c>
      <c r="G277" s="93">
        <v>0</v>
      </c>
    </row>
    <row r="278" spans="3:7" x14ac:dyDescent="0.25">
      <c r="C278" s="123">
        <v>42925</v>
      </c>
      <c r="D278" s="165">
        <v>0.2</v>
      </c>
      <c r="E278" s="165">
        <v>0.74</v>
      </c>
      <c r="G278" s="93">
        <v>0</v>
      </c>
    </row>
    <row r="279" spans="3:7" x14ac:dyDescent="0.25">
      <c r="C279" s="123">
        <v>42953</v>
      </c>
      <c r="D279" s="165">
        <v>0.16</v>
      </c>
      <c r="E279" s="165">
        <v>0.79</v>
      </c>
      <c r="G279" s="93">
        <v>0</v>
      </c>
    </row>
    <row r="280" spans="3:7" x14ac:dyDescent="0.25">
      <c r="C280" s="201">
        <v>43013</v>
      </c>
      <c r="D280" s="165">
        <v>0.13</v>
      </c>
      <c r="E280" s="165">
        <v>0.8</v>
      </c>
    </row>
  </sheetData>
  <hyperlinks>
    <hyperlink ref="A4" r:id="rId1"/>
  </hyperlinks>
  <pageMargins left="0.7" right="0.7" top="0.75" bottom="0.75" header="0.3" footer="0.3"/>
  <pageSetup orientation="portrait" horizontalDpi="4294967292" verticalDpi="4294967292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zoomScale="85" zoomScaleNormal="85" workbookViewId="0">
      <selection activeCell="Q14" sqref="Q14"/>
    </sheetView>
  </sheetViews>
  <sheetFormatPr defaultColWidth="8.85546875" defaultRowHeight="15" x14ac:dyDescent="0.25"/>
  <cols>
    <col min="1" max="16384" width="8.85546875" style="93"/>
  </cols>
  <sheetData/>
  <pageMargins left="0.7" right="0.7" top="0.75" bottom="0.75" header="0.3" footer="0.3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5"/>
  <sheetViews>
    <sheetView zoomScale="85" zoomScaleNormal="85" workbookViewId="0">
      <pane ySplit="1" topLeftCell="A144" activePane="bottomLeft" state="frozen"/>
      <selection activeCell="E305" sqref="E305"/>
      <selection pane="bottomLeft" activeCell="G177" sqref="G177"/>
    </sheetView>
  </sheetViews>
  <sheetFormatPr defaultColWidth="8.85546875" defaultRowHeight="15" x14ac:dyDescent="0.25"/>
  <cols>
    <col min="1" max="1" width="74.28515625" style="93" customWidth="1"/>
    <col min="2" max="2" width="8.85546875" style="93"/>
    <col min="3" max="3" width="11.42578125" style="93" bestFit="1" customWidth="1"/>
    <col min="4" max="4" width="12.7109375" style="165" bestFit="1" customWidth="1"/>
    <col min="5" max="5" width="18.28515625" style="165" bestFit="1" customWidth="1"/>
    <col min="6" max="6" width="13.140625" style="165" bestFit="1" customWidth="1"/>
    <col min="7" max="7" width="7.7109375" style="165" bestFit="1" customWidth="1"/>
    <col min="8" max="8" width="19.140625" style="165" bestFit="1" customWidth="1"/>
    <col min="9" max="9" width="13.7109375" style="165" bestFit="1" customWidth="1"/>
    <col min="10" max="10" width="14" style="165" bestFit="1" customWidth="1"/>
    <col min="11" max="11" width="11.28515625" style="165" bestFit="1" customWidth="1"/>
    <col min="12" max="13" width="8.85546875" style="165"/>
    <col min="14" max="16384" width="8.85546875" style="93"/>
  </cols>
  <sheetData>
    <row r="1" spans="1:13" x14ac:dyDescent="0.25">
      <c r="A1" s="118" t="s">
        <v>287</v>
      </c>
      <c r="C1" s="152" t="s">
        <v>3</v>
      </c>
      <c r="D1" s="151" t="s">
        <v>242</v>
      </c>
      <c r="E1" s="151" t="s">
        <v>241</v>
      </c>
      <c r="F1" s="151" t="s">
        <v>240</v>
      </c>
      <c r="G1" s="151" t="s">
        <v>239</v>
      </c>
      <c r="H1" s="151" t="s">
        <v>238</v>
      </c>
      <c r="I1" s="151" t="s">
        <v>237</v>
      </c>
      <c r="J1" s="151" t="s">
        <v>236</v>
      </c>
      <c r="K1" s="150" t="s">
        <v>235</v>
      </c>
      <c r="L1" s="93"/>
      <c r="M1" s="149" t="s">
        <v>134</v>
      </c>
    </row>
    <row r="2" spans="1:13" x14ac:dyDescent="0.25">
      <c r="A2" s="136" t="s">
        <v>200</v>
      </c>
      <c r="C2" s="148">
        <v>33898</v>
      </c>
      <c r="D2" s="147">
        <v>0.19</v>
      </c>
      <c r="E2" s="147">
        <v>0.28999999999999998</v>
      </c>
      <c r="F2" s="140">
        <f t="shared" ref="F2:F33" si="0">SUM(D2+E2)</f>
        <v>0.48</v>
      </c>
      <c r="G2" s="147">
        <v>0.22</v>
      </c>
      <c r="H2" s="147">
        <v>0.15</v>
      </c>
      <c r="I2" s="147">
        <v>0.12</v>
      </c>
      <c r="J2" s="140">
        <f t="shared" ref="J2:J33" si="1">SUM(H2+I2)</f>
        <v>0.27</v>
      </c>
      <c r="K2" s="145">
        <v>0.03</v>
      </c>
      <c r="L2" s="93"/>
      <c r="M2" s="138">
        <v>0</v>
      </c>
    </row>
    <row r="3" spans="1:13" x14ac:dyDescent="0.25">
      <c r="A3" s="111" t="s">
        <v>201</v>
      </c>
      <c r="C3" s="148">
        <v>34029</v>
      </c>
      <c r="D3" s="146">
        <v>0.15</v>
      </c>
      <c r="E3" s="146">
        <v>0.32</v>
      </c>
      <c r="F3" s="140">
        <f t="shared" si="0"/>
        <v>0.47</v>
      </c>
      <c r="G3" s="146">
        <v>0.2</v>
      </c>
      <c r="H3" s="146">
        <v>0.18</v>
      </c>
      <c r="I3" s="146">
        <v>0.12</v>
      </c>
      <c r="J3" s="140">
        <f t="shared" si="1"/>
        <v>0.3</v>
      </c>
      <c r="K3" s="145">
        <v>0.03</v>
      </c>
      <c r="L3" s="93"/>
      <c r="M3" s="138">
        <v>0</v>
      </c>
    </row>
    <row r="4" spans="1:13" x14ac:dyDescent="0.25">
      <c r="A4" s="111" t="s">
        <v>202</v>
      </c>
      <c r="C4" s="148">
        <v>34060</v>
      </c>
      <c r="D4" s="146">
        <v>0.15</v>
      </c>
      <c r="E4" s="146">
        <v>0.28999999999999998</v>
      </c>
      <c r="F4" s="140">
        <f t="shared" si="0"/>
        <v>0.43999999999999995</v>
      </c>
      <c r="G4" s="146">
        <v>0.22</v>
      </c>
      <c r="H4" s="146">
        <v>0.18</v>
      </c>
      <c r="I4" s="146">
        <v>0.13</v>
      </c>
      <c r="J4" s="140">
        <f t="shared" si="1"/>
        <v>0.31</v>
      </c>
      <c r="K4" s="145">
        <v>0.03</v>
      </c>
      <c r="L4" s="93"/>
      <c r="M4" s="138">
        <v>0</v>
      </c>
    </row>
    <row r="5" spans="1:13" x14ac:dyDescent="0.25">
      <c r="A5" s="111" t="s">
        <v>203</v>
      </c>
      <c r="C5" s="148">
        <v>34243</v>
      </c>
      <c r="D5" s="146">
        <v>0.11</v>
      </c>
      <c r="E5" s="146">
        <v>0.25</v>
      </c>
      <c r="F5" s="140">
        <f t="shared" si="0"/>
        <v>0.36</v>
      </c>
      <c r="G5" s="146">
        <v>0.26</v>
      </c>
      <c r="H5" s="146">
        <v>0.2</v>
      </c>
      <c r="I5" s="146">
        <v>0.15</v>
      </c>
      <c r="J5" s="140">
        <f t="shared" si="1"/>
        <v>0.35</v>
      </c>
      <c r="K5" s="145">
        <v>0.03</v>
      </c>
      <c r="L5" s="93"/>
      <c r="M5" s="138">
        <v>0</v>
      </c>
    </row>
    <row r="6" spans="1:13" x14ac:dyDescent="0.25">
      <c r="A6" s="211" t="s">
        <v>234</v>
      </c>
      <c r="C6" s="148">
        <v>34335</v>
      </c>
      <c r="D6" s="146">
        <v>0.11</v>
      </c>
      <c r="E6" s="146">
        <v>0.28999999999999998</v>
      </c>
      <c r="F6" s="140">
        <f t="shared" si="0"/>
        <v>0.39999999999999997</v>
      </c>
      <c r="G6" s="146">
        <v>0.28999999999999998</v>
      </c>
      <c r="H6" s="146">
        <v>0.17</v>
      </c>
      <c r="I6" s="146">
        <v>0.11</v>
      </c>
      <c r="J6" s="140">
        <f t="shared" si="1"/>
        <v>0.28000000000000003</v>
      </c>
      <c r="K6" s="145">
        <v>0.03</v>
      </c>
      <c r="L6" s="93"/>
      <c r="M6" s="138">
        <v>0</v>
      </c>
    </row>
    <row r="7" spans="1:13" x14ac:dyDescent="0.25">
      <c r="A7" s="136" t="s">
        <v>205</v>
      </c>
      <c r="C7" s="148">
        <v>34486</v>
      </c>
      <c r="D7" s="146">
        <v>0.12</v>
      </c>
      <c r="E7" s="146">
        <v>0.28999999999999998</v>
      </c>
      <c r="F7" s="140">
        <f t="shared" si="0"/>
        <v>0.41</v>
      </c>
      <c r="G7" s="146">
        <v>0.25</v>
      </c>
      <c r="H7" s="146">
        <v>0.19</v>
      </c>
      <c r="I7" s="146">
        <v>0.12</v>
      </c>
      <c r="J7" s="140">
        <f t="shared" si="1"/>
        <v>0.31</v>
      </c>
      <c r="K7" s="145">
        <v>0.03</v>
      </c>
      <c r="L7" s="93"/>
      <c r="M7" s="138">
        <v>0</v>
      </c>
    </row>
    <row r="8" spans="1:13" x14ac:dyDescent="0.25">
      <c r="A8" s="136" t="s">
        <v>206</v>
      </c>
      <c r="C8" s="148">
        <v>34608</v>
      </c>
      <c r="D8" s="146">
        <v>0.13</v>
      </c>
      <c r="E8" s="146">
        <v>0.23</v>
      </c>
      <c r="F8" s="140">
        <f t="shared" si="0"/>
        <v>0.36</v>
      </c>
      <c r="G8" s="146">
        <v>0.25</v>
      </c>
      <c r="H8" s="146">
        <v>0.2</v>
      </c>
      <c r="I8" s="146">
        <v>0.17</v>
      </c>
      <c r="J8" s="140">
        <f t="shared" si="1"/>
        <v>0.37</v>
      </c>
      <c r="K8" s="145">
        <v>0.02</v>
      </c>
      <c r="L8" s="93"/>
      <c r="M8" s="138">
        <v>0</v>
      </c>
    </row>
    <row r="9" spans="1:13" x14ac:dyDescent="0.25">
      <c r="A9" s="113" t="s">
        <v>233</v>
      </c>
      <c r="C9" s="148">
        <v>34669</v>
      </c>
      <c r="D9" s="146">
        <v>0.1</v>
      </c>
      <c r="E9" s="146">
        <v>0.23</v>
      </c>
      <c r="F9" s="140">
        <f t="shared" si="0"/>
        <v>0.33</v>
      </c>
      <c r="G9" s="146">
        <v>0.25</v>
      </c>
      <c r="H9" s="146">
        <v>0.24</v>
      </c>
      <c r="I9" s="146">
        <v>0.16</v>
      </c>
      <c r="J9" s="140">
        <f t="shared" si="1"/>
        <v>0.4</v>
      </c>
      <c r="K9" s="145">
        <v>0.02</v>
      </c>
      <c r="L9" s="93"/>
      <c r="M9" s="138">
        <v>0</v>
      </c>
    </row>
    <row r="10" spans="1:13" x14ac:dyDescent="0.25">
      <c r="C10" s="148">
        <v>34700</v>
      </c>
      <c r="D10" s="146">
        <v>0.11</v>
      </c>
      <c r="E10" s="146">
        <v>0.27</v>
      </c>
      <c r="F10" s="140">
        <f t="shared" si="0"/>
        <v>0.38</v>
      </c>
      <c r="G10" s="146">
        <v>0.27</v>
      </c>
      <c r="H10" s="146">
        <v>0.19</v>
      </c>
      <c r="I10" s="146">
        <v>0.13</v>
      </c>
      <c r="J10" s="140">
        <f t="shared" si="1"/>
        <v>0.32</v>
      </c>
      <c r="K10" s="145">
        <v>0.03</v>
      </c>
      <c r="L10" s="93"/>
      <c r="M10" s="138">
        <v>0</v>
      </c>
    </row>
    <row r="11" spans="1:13" x14ac:dyDescent="0.25">
      <c r="C11" s="148">
        <v>34793</v>
      </c>
      <c r="D11" s="146">
        <v>0.09</v>
      </c>
      <c r="E11" s="146">
        <v>0.26</v>
      </c>
      <c r="F11" s="140">
        <f t="shared" si="0"/>
        <v>0.35</v>
      </c>
      <c r="G11" s="146">
        <v>0.28999999999999998</v>
      </c>
      <c r="H11" s="146">
        <v>0.21</v>
      </c>
      <c r="I11" s="146">
        <v>0.13</v>
      </c>
      <c r="J11" s="140">
        <f t="shared" si="1"/>
        <v>0.33999999999999997</v>
      </c>
      <c r="K11" s="145">
        <v>0.02</v>
      </c>
      <c r="L11" s="93"/>
      <c r="M11" s="138">
        <v>0</v>
      </c>
    </row>
    <row r="12" spans="1:13" x14ac:dyDescent="0.25">
      <c r="C12" s="148">
        <v>34814</v>
      </c>
      <c r="D12" s="146">
        <v>0.13</v>
      </c>
      <c r="E12" s="146">
        <v>0.26</v>
      </c>
      <c r="F12" s="140">
        <f t="shared" si="0"/>
        <v>0.39</v>
      </c>
      <c r="G12" s="146">
        <v>0.27</v>
      </c>
      <c r="H12" s="146">
        <v>0.2</v>
      </c>
      <c r="I12" s="146">
        <v>0.12</v>
      </c>
      <c r="J12" s="140">
        <f t="shared" si="1"/>
        <v>0.32</v>
      </c>
      <c r="K12" s="145">
        <v>0.02</v>
      </c>
      <c r="L12" s="93"/>
      <c r="M12" s="138">
        <v>0</v>
      </c>
    </row>
    <row r="13" spans="1:13" x14ac:dyDescent="0.25">
      <c r="C13" s="148">
        <v>34973</v>
      </c>
      <c r="D13" s="146">
        <v>0.13</v>
      </c>
      <c r="E13" s="146">
        <v>0.24</v>
      </c>
      <c r="F13" s="140">
        <f t="shared" si="0"/>
        <v>0.37</v>
      </c>
      <c r="G13" s="146">
        <v>0.27</v>
      </c>
      <c r="H13" s="146">
        <v>0.21</v>
      </c>
      <c r="I13" s="146">
        <v>0.12</v>
      </c>
      <c r="J13" s="140">
        <f t="shared" si="1"/>
        <v>0.32999999999999996</v>
      </c>
      <c r="K13" s="145">
        <v>0.03</v>
      </c>
      <c r="L13" s="93"/>
      <c r="M13" s="138">
        <v>0</v>
      </c>
    </row>
    <row r="14" spans="1:13" x14ac:dyDescent="0.25">
      <c r="C14" s="148">
        <v>35034</v>
      </c>
      <c r="D14" s="146">
        <v>0.11</v>
      </c>
      <c r="E14" s="146">
        <v>0.28000000000000003</v>
      </c>
      <c r="F14" s="140">
        <f t="shared" si="0"/>
        <v>0.39</v>
      </c>
      <c r="G14" s="146">
        <v>0.24</v>
      </c>
      <c r="H14" s="146">
        <v>0.21</v>
      </c>
      <c r="I14" s="146">
        <v>0.14000000000000001</v>
      </c>
      <c r="J14" s="140">
        <f t="shared" si="1"/>
        <v>0.35</v>
      </c>
      <c r="K14" s="145">
        <v>0.02</v>
      </c>
      <c r="L14" s="93"/>
      <c r="M14" s="138">
        <v>0</v>
      </c>
    </row>
    <row r="15" spans="1:13" x14ac:dyDescent="0.25">
      <c r="C15" s="148">
        <v>35125</v>
      </c>
      <c r="D15" s="146">
        <v>0.13</v>
      </c>
      <c r="E15" s="146">
        <v>0.28000000000000003</v>
      </c>
      <c r="F15" s="140">
        <f t="shared" si="0"/>
        <v>0.41000000000000003</v>
      </c>
      <c r="G15" s="146">
        <v>0.25</v>
      </c>
      <c r="H15" s="146">
        <v>0.19</v>
      </c>
      <c r="I15" s="146">
        <v>0.12</v>
      </c>
      <c r="J15" s="140">
        <f t="shared" si="1"/>
        <v>0.31</v>
      </c>
      <c r="K15" s="145">
        <v>0.02</v>
      </c>
      <c r="L15" s="93"/>
      <c r="M15" s="138">
        <v>0</v>
      </c>
    </row>
    <row r="16" spans="1:13" x14ac:dyDescent="0.25">
      <c r="C16" s="148">
        <v>35186</v>
      </c>
      <c r="D16" s="146">
        <v>0.14000000000000001</v>
      </c>
      <c r="E16" s="146">
        <v>0.28999999999999998</v>
      </c>
      <c r="F16" s="140">
        <f t="shared" si="0"/>
        <v>0.43</v>
      </c>
      <c r="G16" s="146">
        <v>0.23</v>
      </c>
      <c r="H16" s="146">
        <v>0.15</v>
      </c>
      <c r="I16" s="146">
        <v>0.17</v>
      </c>
      <c r="J16" s="140">
        <f t="shared" si="1"/>
        <v>0.32</v>
      </c>
      <c r="K16" s="145">
        <v>0.02</v>
      </c>
      <c r="L16" s="93"/>
      <c r="M16" s="138">
        <v>0</v>
      </c>
    </row>
    <row r="17" spans="3:13" x14ac:dyDescent="0.25">
      <c r="C17" s="148">
        <v>35217</v>
      </c>
      <c r="D17" s="146">
        <v>0.17</v>
      </c>
      <c r="E17" s="146">
        <v>0.28999999999999998</v>
      </c>
      <c r="F17" s="140">
        <f t="shared" si="0"/>
        <v>0.45999999999999996</v>
      </c>
      <c r="G17" s="146">
        <v>0.23</v>
      </c>
      <c r="H17" s="146">
        <v>0.15</v>
      </c>
      <c r="I17" s="146">
        <v>0.15</v>
      </c>
      <c r="J17" s="140">
        <f t="shared" si="1"/>
        <v>0.3</v>
      </c>
      <c r="K17" s="145">
        <v>0.02</v>
      </c>
      <c r="L17" s="93"/>
      <c r="M17" s="138">
        <v>0</v>
      </c>
    </row>
    <row r="18" spans="3:13" x14ac:dyDescent="0.25">
      <c r="C18" s="148">
        <v>35283</v>
      </c>
      <c r="D18" s="146">
        <v>0.14000000000000001</v>
      </c>
      <c r="E18" s="146">
        <v>0.28999999999999998</v>
      </c>
      <c r="F18" s="140">
        <f t="shared" si="0"/>
        <v>0.43</v>
      </c>
      <c r="G18" s="146">
        <v>0.24</v>
      </c>
      <c r="H18" s="146">
        <v>0.18</v>
      </c>
      <c r="I18" s="146">
        <v>0.13</v>
      </c>
      <c r="J18" s="140">
        <f t="shared" si="1"/>
        <v>0.31</v>
      </c>
      <c r="K18" s="145">
        <v>0.02</v>
      </c>
      <c r="L18" s="93"/>
      <c r="M18" s="138">
        <v>0</v>
      </c>
    </row>
    <row r="19" spans="3:13" x14ac:dyDescent="0.25">
      <c r="C19" s="148">
        <v>35298</v>
      </c>
      <c r="D19" s="146">
        <v>0.19</v>
      </c>
      <c r="E19" s="146">
        <v>0.27</v>
      </c>
      <c r="F19" s="140">
        <f t="shared" si="0"/>
        <v>0.46</v>
      </c>
      <c r="G19" s="146">
        <v>0.21</v>
      </c>
      <c r="H19" s="146">
        <v>0.15</v>
      </c>
      <c r="I19" s="146">
        <v>0.17</v>
      </c>
      <c r="J19" s="140">
        <f t="shared" si="1"/>
        <v>0.32</v>
      </c>
      <c r="K19" s="145">
        <v>0.01</v>
      </c>
      <c r="L19" s="93"/>
      <c r="M19" s="138">
        <v>0</v>
      </c>
    </row>
    <row r="20" spans="3:13" x14ac:dyDescent="0.25">
      <c r="C20" s="148">
        <v>35309</v>
      </c>
      <c r="D20" s="146">
        <v>0.17</v>
      </c>
      <c r="E20" s="146">
        <v>0.28999999999999998</v>
      </c>
      <c r="F20" s="140">
        <f t="shared" si="0"/>
        <v>0.45999999999999996</v>
      </c>
      <c r="G20" s="146">
        <v>0.2</v>
      </c>
      <c r="H20" s="146">
        <v>0.17</v>
      </c>
      <c r="I20" s="146">
        <v>0.15</v>
      </c>
      <c r="J20" s="140">
        <f t="shared" si="1"/>
        <v>0.32</v>
      </c>
      <c r="K20" s="145">
        <v>0.02</v>
      </c>
      <c r="L20" s="93"/>
      <c r="M20" s="138">
        <v>0</v>
      </c>
    </row>
    <row r="21" spans="3:13" x14ac:dyDescent="0.25">
      <c r="C21" s="148">
        <v>35339</v>
      </c>
      <c r="D21" s="146">
        <v>0.18</v>
      </c>
      <c r="E21" s="146">
        <v>0.26</v>
      </c>
      <c r="F21" s="140">
        <f t="shared" si="0"/>
        <v>0.44</v>
      </c>
      <c r="G21" s="146">
        <v>0.23</v>
      </c>
      <c r="H21" s="146">
        <v>0.16</v>
      </c>
      <c r="I21" s="146">
        <v>0.15</v>
      </c>
      <c r="J21" s="140">
        <f t="shared" si="1"/>
        <v>0.31</v>
      </c>
      <c r="K21" s="145">
        <v>0.02</v>
      </c>
      <c r="L21" s="93"/>
      <c r="M21" s="138">
        <v>0</v>
      </c>
    </row>
    <row r="22" spans="3:13" x14ac:dyDescent="0.25">
      <c r="C22" s="148">
        <v>35370</v>
      </c>
      <c r="D22" s="146">
        <v>0.22</v>
      </c>
      <c r="E22" s="146">
        <v>0.26</v>
      </c>
      <c r="F22" s="140">
        <f t="shared" si="0"/>
        <v>0.48</v>
      </c>
      <c r="G22" s="146">
        <v>0.13</v>
      </c>
      <c r="H22" s="146">
        <v>0.15</v>
      </c>
      <c r="I22" s="146">
        <v>0.23</v>
      </c>
      <c r="J22" s="140">
        <f t="shared" si="1"/>
        <v>0.38</v>
      </c>
      <c r="K22" s="145">
        <v>0.01</v>
      </c>
      <c r="L22" s="93"/>
      <c r="M22" s="138">
        <v>0</v>
      </c>
    </row>
    <row r="23" spans="3:13" x14ac:dyDescent="0.25">
      <c r="C23" s="148">
        <v>35431</v>
      </c>
      <c r="D23" s="146">
        <v>0.16</v>
      </c>
      <c r="E23" s="146">
        <v>0.31</v>
      </c>
      <c r="F23" s="140">
        <f t="shared" si="0"/>
        <v>0.47</v>
      </c>
      <c r="G23" s="146">
        <v>0.24</v>
      </c>
      <c r="H23" s="146">
        <v>0.17</v>
      </c>
      <c r="I23" s="146">
        <v>0.11</v>
      </c>
      <c r="J23" s="140">
        <f t="shared" si="1"/>
        <v>0.28000000000000003</v>
      </c>
      <c r="K23" s="145">
        <v>0.01</v>
      </c>
      <c r="L23" s="93"/>
      <c r="M23" s="138">
        <v>0</v>
      </c>
    </row>
    <row r="24" spans="3:13" x14ac:dyDescent="0.25">
      <c r="C24" s="148">
        <v>35490</v>
      </c>
      <c r="D24" s="146">
        <v>0.11</v>
      </c>
      <c r="E24" s="146">
        <v>0.28999999999999998</v>
      </c>
      <c r="F24" s="140">
        <f t="shared" si="0"/>
        <v>0.39999999999999997</v>
      </c>
      <c r="G24" s="146">
        <v>0.28000000000000003</v>
      </c>
      <c r="H24" s="146">
        <v>0.18</v>
      </c>
      <c r="I24" s="146">
        <v>0.12</v>
      </c>
      <c r="J24" s="140">
        <f t="shared" si="1"/>
        <v>0.3</v>
      </c>
      <c r="K24" s="145">
        <v>0.02</v>
      </c>
      <c r="L24" s="93"/>
      <c r="M24" s="138">
        <v>0</v>
      </c>
    </row>
    <row r="25" spans="3:13" x14ac:dyDescent="0.25">
      <c r="C25" s="148">
        <v>35612</v>
      </c>
      <c r="D25" s="146">
        <v>0.12</v>
      </c>
      <c r="E25" s="146">
        <v>0.28999999999999998</v>
      </c>
      <c r="F25" s="140">
        <f t="shared" si="0"/>
        <v>0.41</v>
      </c>
      <c r="G25" s="146">
        <v>0.3</v>
      </c>
      <c r="H25" s="146">
        <v>0.16</v>
      </c>
      <c r="I25" s="146">
        <v>0.11</v>
      </c>
      <c r="J25" s="140">
        <f t="shared" si="1"/>
        <v>0.27</v>
      </c>
      <c r="K25" s="145">
        <v>0.02</v>
      </c>
      <c r="L25" s="93"/>
      <c r="M25" s="138">
        <v>0</v>
      </c>
    </row>
    <row r="26" spans="3:13" x14ac:dyDescent="0.25">
      <c r="C26" s="148">
        <v>35674</v>
      </c>
      <c r="D26" s="146">
        <v>0.13</v>
      </c>
      <c r="E26" s="146">
        <v>0.28000000000000003</v>
      </c>
      <c r="F26" s="140">
        <f t="shared" si="0"/>
        <v>0.41000000000000003</v>
      </c>
      <c r="G26" s="146">
        <v>0.28000000000000003</v>
      </c>
      <c r="H26" s="146">
        <v>0.18</v>
      </c>
      <c r="I26" s="146">
        <v>0.11</v>
      </c>
      <c r="J26" s="140">
        <f t="shared" si="1"/>
        <v>0.28999999999999998</v>
      </c>
      <c r="K26" s="145">
        <v>0.02</v>
      </c>
      <c r="L26" s="93"/>
      <c r="M26" s="138">
        <v>0</v>
      </c>
    </row>
    <row r="27" spans="3:13" x14ac:dyDescent="0.25">
      <c r="C27" s="148">
        <v>35704</v>
      </c>
      <c r="D27" s="146">
        <v>0.1</v>
      </c>
      <c r="E27" s="146">
        <v>0.27</v>
      </c>
      <c r="F27" s="140">
        <f t="shared" si="0"/>
        <v>0.37</v>
      </c>
      <c r="G27" s="146">
        <v>0.28000000000000003</v>
      </c>
      <c r="H27" s="146">
        <v>0.15</v>
      </c>
      <c r="I27" s="146">
        <v>0.17</v>
      </c>
      <c r="J27" s="140">
        <f t="shared" si="1"/>
        <v>0.32</v>
      </c>
      <c r="K27" s="145">
        <v>0.03</v>
      </c>
      <c r="L27" s="93"/>
      <c r="M27" s="138">
        <v>0</v>
      </c>
    </row>
    <row r="28" spans="3:13" x14ac:dyDescent="0.25">
      <c r="C28" s="148">
        <v>35765</v>
      </c>
      <c r="D28" s="146">
        <v>0.14000000000000001</v>
      </c>
      <c r="E28" s="146">
        <v>0.31</v>
      </c>
      <c r="F28" s="140">
        <f t="shared" si="0"/>
        <v>0.45</v>
      </c>
      <c r="G28" s="146">
        <v>0.25</v>
      </c>
      <c r="H28" s="146">
        <v>0.16</v>
      </c>
      <c r="I28" s="146">
        <v>0.12</v>
      </c>
      <c r="J28" s="140">
        <f t="shared" si="1"/>
        <v>0.28000000000000003</v>
      </c>
      <c r="K28" s="145">
        <v>0.02</v>
      </c>
      <c r="L28" s="93"/>
      <c r="M28" s="138">
        <v>0</v>
      </c>
    </row>
    <row r="29" spans="3:13" x14ac:dyDescent="0.25">
      <c r="C29" s="148">
        <v>35796</v>
      </c>
      <c r="D29" s="146">
        <v>0.13</v>
      </c>
      <c r="E29" s="146">
        <v>0.3</v>
      </c>
      <c r="F29" s="140">
        <f t="shared" si="0"/>
        <v>0.43</v>
      </c>
      <c r="G29" s="146">
        <v>0.3</v>
      </c>
      <c r="H29" s="146">
        <v>0.16</v>
      </c>
      <c r="I29" s="146">
        <v>0.09</v>
      </c>
      <c r="J29" s="140">
        <f t="shared" si="1"/>
        <v>0.25</v>
      </c>
      <c r="K29" s="145">
        <v>0.02</v>
      </c>
      <c r="L29" s="93"/>
      <c r="M29" s="138">
        <v>0</v>
      </c>
    </row>
    <row r="30" spans="3:13" x14ac:dyDescent="0.25">
      <c r="C30" s="148">
        <v>35827</v>
      </c>
      <c r="D30" s="146">
        <v>0.18</v>
      </c>
      <c r="E30" s="146">
        <v>0.28999999999999998</v>
      </c>
      <c r="F30" s="140">
        <f t="shared" si="0"/>
        <v>0.47</v>
      </c>
      <c r="G30" s="146">
        <v>0.27</v>
      </c>
      <c r="H30" s="146">
        <v>0.12</v>
      </c>
      <c r="I30" s="146">
        <v>0.11</v>
      </c>
      <c r="J30" s="140">
        <f t="shared" si="1"/>
        <v>0.22999999999999998</v>
      </c>
      <c r="K30" s="145">
        <v>0.03</v>
      </c>
      <c r="L30" s="93"/>
      <c r="M30" s="138">
        <v>0</v>
      </c>
    </row>
    <row r="31" spans="3:13" x14ac:dyDescent="0.25">
      <c r="C31" s="148">
        <v>35886</v>
      </c>
      <c r="D31" s="146">
        <v>0.15</v>
      </c>
      <c r="E31" s="146">
        <v>0.27</v>
      </c>
      <c r="F31" s="140">
        <f t="shared" si="0"/>
        <v>0.42000000000000004</v>
      </c>
      <c r="G31" s="146">
        <v>0.28999999999999998</v>
      </c>
      <c r="H31" s="146">
        <v>0.15</v>
      </c>
      <c r="I31" s="146">
        <v>0.12</v>
      </c>
      <c r="J31" s="140">
        <f t="shared" si="1"/>
        <v>0.27</v>
      </c>
      <c r="K31" s="145">
        <v>0.02</v>
      </c>
      <c r="L31" s="93"/>
      <c r="M31" s="138">
        <v>0</v>
      </c>
    </row>
    <row r="32" spans="3:13" x14ac:dyDescent="0.25">
      <c r="C32" s="148">
        <v>36039</v>
      </c>
      <c r="D32" s="146">
        <v>0.15</v>
      </c>
      <c r="E32" s="146">
        <v>0.25</v>
      </c>
      <c r="F32" s="140">
        <f t="shared" si="0"/>
        <v>0.4</v>
      </c>
      <c r="G32" s="146">
        <v>0.33</v>
      </c>
      <c r="H32" s="146">
        <v>0.17</v>
      </c>
      <c r="I32" s="146">
        <v>0.09</v>
      </c>
      <c r="J32" s="140">
        <f t="shared" si="1"/>
        <v>0.26</v>
      </c>
      <c r="K32" s="145">
        <v>0.01</v>
      </c>
      <c r="L32" s="93"/>
      <c r="M32" s="138">
        <v>0</v>
      </c>
    </row>
    <row r="33" spans="3:13" x14ac:dyDescent="0.25">
      <c r="C33" s="148">
        <v>36069</v>
      </c>
      <c r="D33" s="146">
        <v>0.13</v>
      </c>
      <c r="E33" s="146">
        <v>0.28999999999999998</v>
      </c>
      <c r="F33" s="140">
        <f t="shared" si="0"/>
        <v>0.42</v>
      </c>
      <c r="G33" s="146">
        <v>0.28000000000000003</v>
      </c>
      <c r="H33" s="146">
        <v>0.16</v>
      </c>
      <c r="I33" s="146">
        <v>0.12</v>
      </c>
      <c r="J33" s="140">
        <f t="shared" si="1"/>
        <v>0.28000000000000003</v>
      </c>
      <c r="K33" s="145">
        <v>0.02</v>
      </c>
      <c r="L33" s="93"/>
      <c r="M33" s="138">
        <v>0</v>
      </c>
    </row>
    <row r="34" spans="3:13" x14ac:dyDescent="0.25">
      <c r="C34" s="148">
        <v>36130</v>
      </c>
      <c r="D34" s="146">
        <v>0.18</v>
      </c>
      <c r="E34" s="146">
        <v>0.28000000000000003</v>
      </c>
      <c r="F34" s="140">
        <f t="shared" ref="F34:F65" si="2">SUM(D34+E34)</f>
        <v>0.46</v>
      </c>
      <c r="G34" s="146">
        <v>0.25</v>
      </c>
      <c r="H34" s="146">
        <v>0.16</v>
      </c>
      <c r="I34" s="146">
        <v>0.11</v>
      </c>
      <c r="J34" s="140">
        <f t="shared" ref="J34:J65" si="3">SUM(H34+I34)</f>
        <v>0.27</v>
      </c>
      <c r="K34" s="145">
        <v>0.02</v>
      </c>
      <c r="L34" s="93"/>
      <c r="M34" s="138">
        <v>0</v>
      </c>
    </row>
    <row r="35" spans="3:13" x14ac:dyDescent="0.25">
      <c r="C35" s="148">
        <v>36161</v>
      </c>
      <c r="D35" s="146">
        <v>0.13</v>
      </c>
      <c r="E35" s="146">
        <v>0.3</v>
      </c>
      <c r="F35" s="140">
        <f t="shared" si="2"/>
        <v>0.43</v>
      </c>
      <c r="G35" s="146">
        <v>0.3</v>
      </c>
      <c r="H35" s="146">
        <v>0.16</v>
      </c>
      <c r="I35" s="146">
        <v>0.09</v>
      </c>
      <c r="J35" s="140">
        <f t="shared" si="3"/>
        <v>0.25</v>
      </c>
      <c r="K35" s="145">
        <v>0.02</v>
      </c>
      <c r="L35" s="93"/>
      <c r="M35" s="138">
        <v>0</v>
      </c>
    </row>
    <row r="36" spans="3:13" x14ac:dyDescent="0.25">
      <c r="C36" s="148">
        <v>36220</v>
      </c>
      <c r="D36" s="146">
        <v>0.21</v>
      </c>
      <c r="E36" s="146">
        <v>0.25</v>
      </c>
      <c r="F36" s="140">
        <f t="shared" si="2"/>
        <v>0.45999999999999996</v>
      </c>
      <c r="G36" s="146">
        <v>0.24</v>
      </c>
      <c r="H36" s="146">
        <v>0.14000000000000001</v>
      </c>
      <c r="I36" s="146">
        <v>0.15</v>
      </c>
      <c r="J36" s="140">
        <f t="shared" si="3"/>
        <v>0.29000000000000004</v>
      </c>
      <c r="K36" s="145">
        <v>0.01</v>
      </c>
      <c r="L36" s="93"/>
      <c r="M36" s="138">
        <v>0</v>
      </c>
    </row>
    <row r="37" spans="3:13" x14ac:dyDescent="0.25">
      <c r="C37" s="148">
        <v>36342</v>
      </c>
      <c r="D37" s="146">
        <v>0.13</v>
      </c>
      <c r="E37" s="146">
        <v>0.27</v>
      </c>
      <c r="F37" s="140">
        <f t="shared" si="2"/>
        <v>0.4</v>
      </c>
      <c r="G37" s="146">
        <v>0.26</v>
      </c>
      <c r="H37" s="146">
        <v>0.16</v>
      </c>
      <c r="I37" s="146">
        <v>0.15</v>
      </c>
      <c r="J37" s="140">
        <f t="shared" si="3"/>
        <v>0.31</v>
      </c>
      <c r="K37" s="145">
        <v>0.03</v>
      </c>
      <c r="L37" s="93"/>
      <c r="M37" s="138">
        <v>0</v>
      </c>
    </row>
    <row r="38" spans="3:13" x14ac:dyDescent="0.25">
      <c r="C38" s="148">
        <v>36404</v>
      </c>
      <c r="D38" s="146">
        <v>0.1</v>
      </c>
      <c r="E38" s="146">
        <v>0.22</v>
      </c>
      <c r="F38" s="140">
        <f t="shared" si="2"/>
        <v>0.32</v>
      </c>
      <c r="G38" s="146">
        <v>0.28000000000000003</v>
      </c>
      <c r="H38" s="146">
        <v>0.19</v>
      </c>
      <c r="I38" s="146">
        <v>0.17</v>
      </c>
      <c r="J38" s="140">
        <f t="shared" si="3"/>
        <v>0.36</v>
      </c>
      <c r="K38" s="145">
        <v>0.04</v>
      </c>
      <c r="L38" s="93"/>
      <c r="M38" s="138">
        <v>0</v>
      </c>
    </row>
    <row r="39" spans="3:13" x14ac:dyDescent="0.25">
      <c r="C39" s="148">
        <v>36495</v>
      </c>
      <c r="D39" s="146">
        <v>0.17</v>
      </c>
      <c r="E39" s="146">
        <v>0.28999999999999998</v>
      </c>
      <c r="F39" s="140">
        <f t="shared" si="2"/>
        <v>0.45999999999999996</v>
      </c>
      <c r="G39" s="146">
        <v>0.24</v>
      </c>
      <c r="H39" s="146">
        <v>0.16</v>
      </c>
      <c r="I39" s="146">
        <v>0.12</v>
      </c>
      <c r="J39" s="140">
        <f t="shared" si="3"/>
        <v>0.28000000000000003</v>
      </c>
      <c r="K39" s="145">
        <v>0.02</v>
      </c>
      <c r="L39" s="93"/>
      <c r="M39" s="138">
        <v>0</v>
      </c>
    </row>
    <row r="40" spans="3:13" x14ac:dyDescent="0.25">
      <c r="C40" s="148">
        <v>36526</v>
      </c>
      <c r="D40" s="146">
        <v>0.2</v>
      </c>
      <c r="E40" s="146">
        <v>0.3</v>
      </c>
      <c r="F40" s="140">
        <f t="shared" si="2"/>
        <v>0.5</v>
      </c>
      <c r="G40" s="146">
        <v>0.23</v>
      </c>
      <c r="H40" s="146">
        <v>0.15</v>
      </c>
      <c r="I40" s="146">
        <v>0.1</v>
      </c>
      <c r="J40" s="140">
        <f t="shared" si="3"/>
        <v>0.25</v>
      </c>
      <c r="K40" s="145">
        <v>0.02</v>
      </c>
      <c r="L40" s="93"/>
      <c r="M40" s="138">
        <v>0</v>
      </c>
    </row>
    <row r="41" spans="3:13" x14ac:dyDescent="0.25">
      <c r="C41" s="148">
        <v>36586</v>
      </c>
      <c r="D41" s="146">
        <v>0.17</v>
      </c>
      <c r="E41" s="146">
        <v>0.28000000000000003</v>
      </c>
      <c r="F41" s="140">
        <f t="shared" si="2"/>
        <v>0.45000000000000007</v>
      </c>
      <c r="G41" s="146">
        <v>0.28000000000000003</v>
      </c>
      <c r="H41" s="146">
        <v>0.13</v>
      </c>
      <c r="I41" s="146">
        <v>0.12</v>
      </c>
      <c r="J41" s="140">
        <f t="shared" si="3"/>
        <v>0.25</v>
      </c>
      <c r="K41" s="145">
        <v>0.02</v>
      </c>
      <c r="L41" s="93"/>
      <c r="M41" s="138">
        <v>0</v>
      </c>
    </row>
    <row r="42" spans="3:13" x14ac:dyDescent="0.25">
      <c r="C42" s="148">
        <v>36617</v>
      </c>
      <c r="D42" s="146">
        <v>0.14000000000000001</v>
      </c>
      <c r="E42" s="146">
        <v>0.34</v>
      </c>
      <c r="F42" s="140">
        <f t="shared" si="2"/>
        <v>0.48000000000000004</v>
      </c>
      <c r="G42" s="146">
        <v>0.21</v>
      </c>
      <c r="H42" s="146">
        <v>0.15</v>
      </c>
      <c r="I42" s="146">
        <v>0.15</v>
      </c>
      <c r="J42" s="140">
        <f t="shared" si="3"/>
        <v>0.3</v>
      </c>
      <c r="K42" s="145">
        <v>0.01</v>
      </c>
      <c r="L42" s="93"/>
      <c r="M42" s="138">
        <v>0</v>
      </c>
    </row>
    <row r="43" spans="3:13" x14ac:dyDescent="0.25">
      <c r="C43" s="148">
        <v>36678</v>
      </c>
      <c r="D43" s="146">
        <v>0.15</v>
      </c>
      <c r="E43" s="146">
        <v>0.32</v>
      </c>
      <c r="F43" s="140">
        <f t="shared" si="2"/>
        <v>0.47</v>
      </c>
      <c r="G43" s="146">
        <v>0.23</v>
      </c>
      <c r="H43" s="146">
        <v>0.15</v>
      </c>
      <c r="I43" s="146">
        <v>0.13</v>
      </c>
      <c r="J43" s="140">
        <f t="shared" si="3"/>
        <v>0.28000000000000003</v>
      </c>
      <c r="K43" s="145">
        <v>0.02</v>
      </c>
      <c r="L43" s="93"/>
      <c r="M43" s="138">
        <v>0</v>
      </c>
    </row>
    <row r="44" spans="3:13" x14ac:dyDescent="0.25">
      <c r="C44" s="148">
        <v>36708</v>
      </c>
      <c r="D44" s="146">
        <v>0.19</v>
      </c>
      <c r="E44" s="146">
        <v>0.27</v>
      </c>
      <c r="F44" s="140">
        <f t="shared" si="2"/>
        <v>0.46</v>
      </c>
      <c r="G44" s="146">
        <v>0.24</v>
      </c>
      <c r="H44" s="146">
        <v>0.15</v>
      </c>
      <c r="I44" s="146">
        <v>0.14000000000000001</v>
      </c>
      <c r="J44" s="140">
        <f t="shared" si="3"/>
        <v>0.29000000000000004</v>
      </c>
      <c r="K44" s="145">
        <v>0.01</v>
      </c>
      <c r="L44" s="93"/>
      <c r="M44" s="138">
        <v>0</v>
      </c>
    </row>
    <row r="45" spans="3:13" x14ac:dyDescent="0.25">
      <c r="C45" s="148">
        <v>36739</v>
      </c>
      <c r="D45" s="146">
        <v>0.21</v>
      </c>
      <c r="E45" s="146">
        <v>0.26</v>
      </c>
      <c r="F45" s="140">
        <f t="shared" si="2"/>
        <v>0.47</v>
      </c>
      <c r="G45" s="146">
        <v>0.23</v>
      </c>
      <c r="H45" s="146">
        <v>0.16</v>
      </c>
      <c r="I45" s="146">
        <v>0.13</v>
      </c>
      <c r="J45" s="140">
        <f t="shared" si="3"/>
        <v>0.29000000000000004</v>
      </c>
      <c r="K45" s="145">
        <v>0.01</v>
      </c>
      <c r="L45" s="93"/>
      <c r="M45" s="138">
        <v>0</v>
      </c>
    </row>
    <row r="46" spans="3:13" x14ac:dyDescent="0.25">
      <c r="C46" s="148">
        <v>36770</v>
      </c>
      <c r="D46" s="146">
        <v>0.23</v>
      </c>
      <c r="E46" s="146">
        <v>0.26</v>
      </c>
      <c r="F46" s="140">
        <f t="shared" si="2"/>
        <v>0.49</v>
      </c>
      <c r="G46" s="146">
        <v>0.19</v>
      </c>
      <c r="H46" s="146">
        <v>0.17</v>
      </c>
      <c r="I46" s="146">
        <v>0.14000000000000001</v>
      </c>
      <c r="J46" s="140">
        <f t="shared" si="3"/>
        <v>0.31000000000000005</v>
      </c>
      <c r="K46" s="145">
        <v>0.01</v>
      </c>
      <c r="L46" s="93"/>
      <c r="M46" s="138">
        <v>0</v>
      </c>
    </row>
    <row r="47" spans="3:13" x14ac:dyDescent="0.25">
      <c r="C47" s="148">
        <v>36800</v>
      </c>
      <c r="D47" s="146">
        <v>0.2</v>
      </c>
      <c r="E47" s="146">
        <v>0.27</v>
      </c>
      <c r="F47" s="140">
        <f t="shared" si="2"/>
        <v>0.47000000000000003</v>
      </c>
      <c r="G47" s="146">
        <v>0.2</v>
      </c>
      <c r="H47" s="146">
        <v>0.15</v>
      </c>
      <c r="I47" s="146">
        <v>0.16</v>
      </c>
      <c r="J47" s="140">
        <f t="shared" si="3"/>
        <v>0.31</v>
      </c>
      <c r="K47" s="145">
        <v>0.02</v>
      </c>
      <c r="L47" s="93"/>
      <c r="M47" s="138">
        <v>0</v>
      </c>
    </row>
    <row r="48" spans="3:13" x14ac:dyDescent="0.25">
      <c r="C48" s="148">
        <v>36861</v>
      </c>
      <c r="D48" s="146">
        <v>0.23</v>
      </c>
      <c r="E48" s="146">
        <v>0.23</v>
      </c>
      <c r="F48" s="140">
        <f t="shared" si="2"/>
        <v>0.46</v>
      </c>
      <c r="G48" s="146">
        <v>0.18</v>
      </c>
      <c r="H48" s="146">
        <v>0.16</v>
      </c>
      <c r="I48" s="146">
        <v>0.18</v>
      </c>
      <c r="J48" s="140">
        <f t="shared" si="3"/>
        <v>0.33999999999999997</v>
      </c>
      <c r="K48" s="145">
        <v>0.02</v>
      </c>
      <c r="L48" s="93"/>
      <c r="M48" s="138">
        <v>0</v>
      </c>
    </row>
    <row r="49" spans="3:13" x14ac:dyDescent="0.25">
      <c r="C49" s="148">
        <v>36892</v>
      </c>
      <c r="D49" s="146">
        <v>0.21</v>
      </c>
      <c r="E49" s="146">
        <v>0.26</v>
      </c>
      <c r="F49" s="140">
        <f t="shared" si="2"/>
        <v>0.47</v>
      </c>
      <c r="G49" s="146">
        <v>0.22</v>
      </c>
      <c r="H49" s="146">
        <v>0.16</v>
      </c>
      <c r="I49" s="146">
        <v>0.13</v>
      </c>
      <c r="J49" s="140">
        <f t="shared" si="3"/>
        <v>0.29000000000000004</v>
      </c>
      <c r="K49" s="145">
        <v>0.02</v>
      </c>
      <c r="L49" s="93"/>
      <c r="M49" s="138">
        <v>0</v>
      </c>
    </row>
    <row r="50" spans="3:13" x14ac:dyDescent="0.25">
      <c r="C50" s="148">
        <v>36951</v>
      </c>
      <c r="D50" s="146">
        <v>0.17</v>
      </c>
      <c r="E50" s="146">
        <v>0.27</v>
      </c>
      <c r="F50" s="140">
        <f t="shared" si="2"/>
        <v>0.44000000000000006</v>
      </c>
      <c r="G50" s="146">
        <v>0.24</v>
      </c>
      <c r="H50" s="146">
        <v>0.16</v>
      </c>
      <c r="I50" s="146">
        <v>0.14000000000000001</v>
      </c>
      <c r="J50" s="140">
        <f t="shared" si="3"/>
        <v>0.30000000000000004</v>
      </c>
      <c r="K50" s="145">
        <v>0.02</v>
      </c>
      <c r="L50" s="93"/>
      <c r="M50" s="138">
        <v>0</v>
      </c>
    </row>
    <row r="51" spans="3:13" x14ac:dyDescent="0.25">
      <c r="C51" s="148">
        <v>37043</v>
      </c>
      <c r="D51" s="146">
        <v>0.15</v>
      </c>
      <c r="E51" s="146">
        <v>0.31</v>
      </c>
      <c r="F51" s="140">
        <f t="shared" si="2"/>
        <v>0.45999999999999996</v>
      </c>
      <c r="G51" s="146">
        <v>0.24</v>
      </c>
      <c r="H51" s="146">
        <v>0.17</v>
      </c>
      <c r="I51" s="146">
        <v>0.11</v>
      </c>
      <c r="J51" s="140">
        <f t="shared" si="3"/>
        <v>0.28000000000000003</v>
      </c>
      <c r="K51" s="145">
        <v>0.02</v>
      </c>
      <c r="L51" s="93"/>
      <c r="M51" s="138">
        <v>0</v>
      </c>
    </row>
    <row r="52" spans="3:13" x14ac:dyDescent="0.25">
      <c r="C52" s="148">
        <v>37226</v>
      </c>
      <c r="D52" s="146">
        <v>0.18</v>
      </c>
      <c r="E52" s="146">
        <v>0.3</v>
      </c>
      <c r="F52" s="140">
        <f t="shared" si="2"/>
        <v>0.48</v>
      </c>
      <c r="G52" s="146">
        <v>0.26</v>
      </c>
      <c r="H52" s="146">
        <v>0.14000000000000001</v>
      </c>
      <c r="I52" s="146">
        <v>0.09</v>
      </c>
      <c r="J52" s="140">
        <f t="shared" si="3"/>
        <v>0.23</v>
      </c>
      <c r="K52" s="145">
        <v>0.03</v>
      </c>
      <c r="L52" s="93"/>
      <c r="M52" s="138">
        <v>0</v>
      </c>
    </row>
    <row r="53" spans="3:13" x14ac:dyDescent="0.25">
      <c r="C53" s="148">
        <v>37257</v>
      </c>
      <c r="D53" s="146">
        <v>0.16</v>
      </c>
      <c r="E53" s="146">
        <v>0.33</v>
      </c>
      <c r="F53" s="140">
        <f t="shared" si="2"/>
        <v>0.49</v>
      </c>
      <c r="G53" s="146">
        <v>0.23</v>
      </c>
      <c r="H53" s="146">
        <v>0.15</v>
      </c>
      <c r="I53" s="146">
        <v>0.11</v>
      </c>
      <c r="J53" s="140">
        <f t="shared" si="3"/>
        <v>0.26</v>
      </c>
      <c r="K53" s="145">
        <v>0.02</v>
      </c>
      <c r="L53" s="93"/>
      <c r="M53" s="138">
        <v>0</v>
      </c>
    </row>
    <row r="54" spans="3:13" x14ac:dyDescent="0.25">
      <c r="C54" s="148">
        <v>37408</v>
      </c>
      <c r="D54" s="146">
        <v>0.1</v>
      </c>
      <c r="E54" s="146">
        <v>0.27</v>
      </c>
      <c r="F54" s="140">
        <f t="shared" si="2"/>
        <v>0.37</v>
      </c>
      <c r="G54" s="146">
        <v>0.27</v>
      </c>
      <c r="H54" s="146">
        <v>0.18</v>
      </c>
      <c r="I54" s="146">
        <v>0.14000000000000001</v>
      </c>
      <c r="J54" s="140">
        <f t="shared" si="3"/>
        <v>0.32</v>
      </c>
      <c r="K54" s="145">
        <v>0.04</v>
      </c>
      <c r="L54" s="93"/>
      <c r="M54" s="138">
        <v>0</v>
      </c>
    </row>
    <row r="55" spans="3:13" x14ac:dyDescent="0.25">
      <c r="C55" s="148">
        <v>37438</v>
      </c>
      <c r="D55" s="146">
        <v>0.1</v>
      </c>
      <c r="E55" s="146">
        <v>0.28999999999999998</v>
      </c>
      <c r="F55" s="140">
        <f t="shared" si="2"/>
        <v>0.39</v>
      </c>
      <c r="G55" s="146">
        <v>0.25</v>
      </c>
      <c r="H55" s="146">
        <v>0.21</v>
      </c>
      <c r="I55" s="146">
        <v>0.13</v>
      </c>
      <c r="J55" s="140">
        <f t="shared" si="3"/>
        <v>0.33999999999999997</v>
      </c>
      <c r="K55" s="145">
        <v>0.02</v>
      </c>
      <c r="L55" s="93"/>
      <c r="M55" s="138">
        <v>0</v>
      </c>
    </row>
    <row r="56" spans="3:13" x14ac:dyDescent="0.25">
      <c r="C56" s="148">
        <v>37500</v>
      </c>
      <c r="D56" s="146">
        <v>0.12</v>
      </c>
      <c r="E56" s="146">
        <v>0.26</v>
      </c>
      <c r="F56" s="140">
        <f t="shared" si="2"/>
        <v>0.38</v>
      </c>
      <c r="G56" s="146">
        <v>0.3</v>
      </c>
      <c r="H56" s="146">
        <v>0.17</v>
      </c>
      <c r="I56" s="146">
        <v>0.12</v>
      </c>
      <c r="J56" s="140">
        <f t="shared" si="3"/>
        <v>0.29000000000000004</v>
      </c>
      <c r="K56" s="145">
        <v>0.03</v>
      </c>
      <c r="L56" s="93"/>
      <c r="M56" s="138">
        <v>0</v>
      </c>
    </row>
    <row r="57" spans="3:13" x14ac:dyDescent="0.25">
      <c r="C57" s="148">
        <v>37539</v>
      </c>
      <c r="D57" s="146">
        <v>0.12</v>
      </c>
      <c r="E57" s="146">
        <v>0.27</v>
      </c>
      <c r="F57" s="140">
        <f t="shared" si="2"/>
        <v>0.39</v>
      </c>
      <c r="G57" s="146">
        <v>0.27</v>
      </c>
      <c r="H57" s="146">
        <v>0.2</v>
      </c>
      <c r="I57" s="146">
        <v>0.12</v>
      </c>
      <c r="J57" s="140">
        <f t="shared" si="3"/>
        <v>0.32</v>
      </c>
      <c r="K57" s="145">
        <v>0.02</v>
      </c>
      <c r="L57" s="93"/>
      <c r="M57" s="138">
        <v>0</v>
      </c>
    </row>
    <row r="58" spans="3:13" x14ac:dyDescent="0.25">
      <c r="C58" s="148">
        <v>37591</v>
      </c>
      <c r="D58" s="146">
        <v>0.13</v>
      </c>
      <c r="E58" s="146">
        <v>0.27</v>
      </c>
      <c r="F58" s="140">
        <f t="shared" si="2"/>
        <v>0.4</v>
      </c>
      <c r="G58" s="146">
        <v>0.27</v>
      </c>
      <c r="H58" s="146">
        <v>0.16</v>
      </c>
      <c r="I58" s="146">
        <v>0.15</v>
      </c>
      <c r="J58" s="140">
        <f t="shared" si="3"/>
        <v>0.31</v>
      </c>
      <c r="K58" s="145">
        <v>0.02</v>
      </c>
      <c r="L58" s="93"/>
      <c r="M58" s="138">
        <v>0</v>
      </c>
    </row>
    <row r="59" spans="3:13" x14ac:dyDescent="0.25">
      <c r="C59" s="148">
        <v>37742</v>
      </c>
      <c r="D59" s="146">
        <v>0.11</v>
      </c>
      <c r="E59" s="146">
        <v>0.25</v>
      </c>
      <c r="F59" s="140">
        <f t="shared" si="2"/>
        <v>0.36</v>
      </c>
      <c r="G59" s="146">
        <v>0.28000000000000003</v>
      </c>
      <c r="H59" s="146">
        <v>0.18</v>
      </c>
      <c r="I59" s="146">
        <v>0.15</v>
      </c>
      <c r="J59" s="140">
        <f t="shared" si="3"/>
        <v>0.32999999999999996</v>
      </c>
      <c r="K59" s="145">
        <v>0.03</v>
      </c>
      <c r="L59" s="93"/>
      <c r="M59" s="138">
        <v>0</v>
      </c>
    </row>
    <row r="60" spans="3:13" x14ac:dyDescent="0.25">
      <c r="C60" s="148">
        <v>37803</v>
      </c>
      <c r="D60" s="146">
        <v>0.11</v>
      </c>
      <c r="E60" s="146">
        <v>0.25</v>
      </c>
      <c r="F60" s="140">
        <f t="shared" si="2"/>
        <v>0.36</v>
      </c>
      <c r="G60" s="146">
        <v>0.25</v>
      </c>
      <c r="H60" s="146">
        <v>0.2</v>
      </c>
      <c r="I60" s="146">
        <v>0.16</v>
      </c>
      <c r="J60" s="140">
        <f t="shared" si="3"/>
        <v>0.36</v>
      </c>
      <c r="K60" s="145">
        <v>0.03</v>
      </c>
      <c r="L60" s="93"/>
      <c r="M60" s="138">
        <v>0</v>
      </c>
    </row>
    <row r="61" spans="3:13" x14ac:dyDescent="0.25">
      <c r="C61" s="148">
        <v>37865</v>
      </c>
      <c r="D61" s="146">
        <v>0.11</v>
      </c>
      <c r="E61" s="146">
        <v>0.28999999999999998</v>
      </c>
      <c r="F61" s="140">
        <f t="shared" si="2"/>
        <v>0.39999999999999997</v>
      </c>
      <c r="G61" s="146">
        <v>0.22</v>
      </c>
      <c r="H61" s="146">
        <v>0.19</v>
      </c>
      <c r="I61" s="146">
        <v>0.16</v>
      </c>
      <c r="J61" s="140">
        <f t="shared" si="3"/>
        <v>0.35</v>
      </c>
      <c r="K61" s="145">
        <v>0.03</v>
      </c>
      <c r="L61" s="93"/>
      <c r="M61" s="138">
        <v>0</v>
      </c>
    </row>
    <row r="62" spans="3:13" x14ac:dyDescent="0.25">
      <c r="C62" s="148">
        <v>38169</v>
      </c>
      <c r="D62" s="146">
        <v>0.16</v>
      </c>
      <c r="E62" s="146">
        <v>0.25</v>
      </c>
      <c r="F62" s="140">
        <f t="shared" si="2"/>
        <v>0.41000000000000003</v>
      </c>
      <c r="G62" s="146">
        <v>0.24</v>
      </c>
      <c r="H62" s="146">
        <v>0.19</v>
      </c>
      <c r="I62" s="146">
        <v>0.14000000000000001</v>
      </c>
      <c r="J62" s="140">
        <f t="shared" si="3"/>
        <v>0.33</v>
      </c>
      <c r="K62" s="145">
        <v>0.02</v>
      </c>
      <c r="L62" s="93"/>
      <c r="M62" s="138">
        <v>0</v>
      </c>
    </row>
    <row r="63" spans="3:13" x14ac:dyDescent="0.25">
      <c r="C63" s="148">
        <v>38200</v>
      </c>
      <c r="D63" s="146">
        <v>0.17</v>
      </c>
      <c r="E63" s="146">
        <v>0.24</v>
      </c>
      <c r="F63" s="140">
        <f t="shared" si="2"/>
        <v>0.41000000000000003</v>
      </c>
      <c r="G63" s="146">
        <v>0.23</v>
      </c>
      <c r="H63" s="146">
        <v>0.16</v>
      </c>
      <c r="I63" s="146">
        <v>0.19</v>
      </c>
      <c r="J63" s="140">
        <f t="shared" si="3"/>
        <v>0.35</v>
      </c>
      <c r="K63" s="145">
        <v>0.01</v>
      </c>
      <c r="L63" s="93"/>
      <c r="M63" s="138">
        <v>0</v>
      </c>
    </row>
    <row r="64" spans="3:13" x14ac:dyDescent="0.25">
      <c r="C64" s="148">
        <v>38231</v>
      </c>
      <c r="D64" s="146">
        <v>0.16</v>
      </c>
      <c r="E64" s="146">
        <v>0.26</v>
      </c>
      <c r="F64" s="140">
        <f t="shared" si="2"/>
        <v>0.42000000000000004</v>
      </c>
      <c r="G64" s="146">
        <v>0.2</v>
      </c>
      <c r="H64" s="146">
        <v>0.18</v>
      </c>
      <c r="I64" s="146">
        <v>0.19</v>
      </c>
      <c r="J64" s="140">
        <f t="shared" si="3"/>
        <v>0.37</v>
      </c>
      <c r="K64" s="145">
        <v>0.01</v>
      </c>
      <c r="L64" s="93"/>
      <c r="M64" s="138">
        <v>0</v>
      </c>
    </row>
    <row r="65" spans="3:13" x14ac:dyDescent="0.25">
      <c r="C65" s="148">
        <v>38261</v>
      </c>
      <c r="D65" s="146">
        <v>0.17</v>
      </c>
      <c r="E65" s="146">
        <v>0.25</v>
      </c>
      <c r="F65" s="140">
        <f t="shared" si="2"/>
        <v>0.42000000000000004</v>
      </c>
      <c r="G65" s="146">
        <v>0.22</v>
      </c>
      <c r="H65" s="146">
        <v>0.16</v>
      </c>
      <c r="I65" s="146">
        <v>0.19</v>
      </c>
      <c r="J65" s="140">
        <f t="shared" si="3"/>
        <v>0.35</v>
      </c>
      <c r="K65" s="145">
        <v>0.01</v>
      </c>
      <c r="L65" s="93"/>
      <c r="M65" s="138">
        <v>0</v>
      </c>
    </row>
    <row r="66" spans="3:13" x14ac:dyDescent="0.25">
      <c r="C66" s="148">
        <v>38322</v>
      </c>
      <c r="D66" s="146">
        <v>0.18</v>
      </c>
      <c r="E66" s="146">
        <v>0.26</v>
      </c>
      <c r="F66" s="140">
        <f t="shared" ref="F66:F97" si="4">SUM(D66+E66)</f>
        <v>0.44</v>
      </c>
      <c r="G66" s="146">
        <v>0.22</v>
      </c>
      <c r="H66" s="146">
        <v>0.19</v>
      </c>
      <c r="I66" s="146">
        <v>0.14000000000000001</v>
      </c>
      <c r="J66" s="140">
        <f t="shared" ref="J66:J97" si="5">SUM(H66+I66)</f>
        <v>0.33</v>
      </c>
      <c r="K66" s="145">
        <v>0.01</v>
      </c>
      <c r="L66" s="93"/>
      <c r="M66" s="138">
        <v>0</v>
      </c>
    </row>
    <row r="67" spans="3:13" x14ac:dyDescent="0.25">
      <c r="C67" s="148">
        <v>38384</v>
      </c>
      <c r="D67" s="146">
        <v>0.14000000000000001</v>
      </c>
      <c r="E67" s="146">
        <v>0.28000000000000003</v>
      </c>
      <c r="F67" s="140">
        <f t="shared" si="4"/>
        <v>0.42000000000000004</v>
      </c>
      <c r="G67" s="146">
        <v>0.28000000000000003</v>
      </c>
      <c r="H67" s="146">
        <v>0.16</v>
      </c>
      <c r="I67" s="146">
        <v>0.13</v>
      </c>
      <c r="J67" s="140">
        <f t="shared" si="5"/>
        <v>0.29000000000000004</v>
      </c>
      <c r="K67" s="145">
        <v>0.01</v>
      </c>
      <c r="L67" s="93"/>
      <c r="M67" s="138">
        <v>0</v>
      </c>
    </row>
    <row r="68" spans="3:13" x14ac:dyDescent="0.25">
      <c r="C68" s="148">
        <v>38473</v>
      </c>
      <c r="D68" s="146">
        <v>0.12</v>
      </c>
      <c r="E68" s="146">
        <v>0.26</v>
      </c>
      <c r="F68" s="140">
        <f t="shared" si="4"/>
        <v>0.38</v>
      </c>
      <c r="G68" s="146">
        <v>0.26</v>
      </c>
      <c r="H68" s="146">
        <v>0.2</v>
      </c>
      <c r="I68" s="146">
        <v>0.14000000000000001</v>
      </c>
      <c r="J68" s="140">
        <f t="shared" si="5"/>
        <v>0.34</v>
      </c>
      <c r="K68" s="145">
        <v>0.02</v>
      </c>
      <c r="L68" s="93"/>
      <c r="M68" s="138">
        <v>0</v>
      </c>
    </row>
    <row r="69" spans="3:13" x14ac:dyDescent="0.25">
      <c r="C69" s="148">
        <v>38534</v>
      </c>
      <c r="D69" s="146">
        <v>0.09</v>
      </c>
      <c r="E69" s="146">
        <v>0.25</v>
      </c>
      <c r="F69" s="140">
        <f t="shared" si="4"/>
        <v>0.33999999999999997</v>
      </c>
      <c r="G69" s="146">
        <v>0.28000000000000003</v>
      </c>
      <c r="H69" s="146">
        <v>0.22</v>
      </c>
      <c r="I69" s="146">
        <v>0.14000000000000001</v>
      </c>
      <c r="J69" s="140">
        <f t="shared" si="5"/>
        <v>0.36</v>
      </c>
      <c r="K69" s="145">
        <v>0.02</v>
      </c>
      <c r="L69" s="93"/>
      <c r="M69" s="138">
        <v>0</v>
      </c>
    </row>
    <row r="70" spans="3:13" x14ac:dyDescent="0.25">
      <c r="C70" s="148">
        <v>38596</v>
      </c>
      <c r="D70" s="146">
        <v>0.11</v>
      </c>
      <c r="E70" s="146">
        <v>0.26</v>
      </c>
      <c r="F70" s="140">
        <f t="shared" si="4"/>
        <v>0.37</v>
      </c>
      <c r="G70" s="146">
        <v>0.26</v>
      </c>
      <c r="H70" s="146">
        <v>0.2</v>
      </c>
      <c r="I70" s="146">
        <v>0.14000000000000001</v>
      </c>
      <c r="J70" s="140">
        <f t="shared" si="5"/>
        <v>0.34</v>
      </c>
      <c r="K70" s="145">
        <v>0.02</v>
      </c>
      <c r="L70" s="93"/>
      <c r="M70" s="138">
        <v>0</v>
      </c>
    </row>
    <row r="71" spans="3:13" x14ac:dyDescent="0.25">
      <c r="C71" s="148">
        <v>38626</v>
      </c>
      <c r="D71" s="146">
        <v>0.1</v>
      </c>
      <c r="E71" s="146">
        <v>0.24</v>
      </c>
      <c r="F71" s="140">
        <f t="shared" si="4"/>
        <v>0.33999999999999997</v>
      </c>
      <c r="G71" s="146">
        <v>0.32</v>
      </c>
      <c r="H71" s="146">
        <v>0.19</v>
      </c>
      <c r="I71" s="146">
        <v>0.13</v>
      </c>
      <c r="J71" s="140">
        <f t="shared" si="5"/>
        <v>0.32</v>
      </c>
      <c r="K71" s="145">
        <v>0.02</v>
      </c>
      <c r="L71" s="93"/>
      <c r="M71" s="138">
        <v>0</v>
      </c>
    </row>
    <row r="72" spans="3:13" x14ac:dyDescent="0.25">
      <c r="C72" s="148">
        <v>38657</v>
      </c>
      <c r="D72" s="146">
        <v>0.08</v>
      </c>
      <c r="E72" s="146">
        <v>0.25</v>
      </c>
      <c r="F72" s="140">
        <f t="shared" si="4"/>
        <v>0.33</v>
      </c>
      <c r="G72" s="146">
        <v>0.28999999999999998</v>
      </c>
      <c r="H72" s="146">
        <v>0.2</v>
      </c>
      <c r="I72" s="146">
        <v>0.16</v>
      </c>
      <c r="J72" s="140">
        <f t="shared" si="5"/>
        <v>0.36</v>
      </c>
      <c r="K72" s="145">
        <v>0.02</v>
      </c>
      <c r="L72" s="93"/>
      <c r="M72" s="138">
        <v>0</v>
      </c>
    </row>
    <row r="73" spans="3:13" x14ac:dyDescent="0.25">
      <c r="C73" s="148">
        <v>38718</v>
      </c>
      <c r="D73" s="146">
        <v>0.11</v>
      </c>
      <c r="E73" s="146">
        <v>0.25</v>
      </c>
      <c r="F73" s="140">
        <f t="shared" si="4"/>
        <v>0.36</v>
      </c>
      <c r="G73" s="146">
        <v>0.28000000000000003</v>
      </c>
      <c r="H73" s="146">
        <v>0.2</v>
      </c>
      <c r="I73" s="146">
        <v>0.14000000000000001</v>
      </c>
      <c r="J73" s="140">
        <f t="shared" si="5"/>
        <v>0.34</v>
      </c>
      <c r="K73" s="145">
        <v>0.02</v>
      </c>
      <c r="L73" s="93"/>
      <c r="M73" s="138">
        <v>0</v>
      </c>
    </row>
    <row r="74" spans="3:13" x14ac:dyDescent="0.25">
      <c r="C74" s="148">
        <v>38777</v>
      </c>
      <c r="D74" s="146">
        <v>0.08</v>
      </c>
      <c r="E74" s="146">
        <v>0.24</v>
      </c>
      <c r="F74" s="140">
        <f t="shared" si="4"/>
        <v>0.32</v>
      </c>
      <c r="G74" s="146">
        <v>0.3</v>
      </c>
      <c r="H74" s="146">
        <v>0.22</v>
      </c>
      <c r="I74" s="146">
        <v>0.15</v>
      </c>
      <c r="J74" s="140">
        <f t="shared" si="5"/>
        <v>0.37</v>
      </c>
      <c r="K74" s="145">
        <v>0.01</v>
      </c>
      <c r="L74" s="93"/>
      <c r="M74" s="138">
        <v>0</v>
      </c>
    </row>
    <row r="75" spans="3:13" x14ac:dyDescent="0.25">
      <c r="C75" s="148">
        <v>38808</v>
      </c>
      <c r="D75" s="146">
        <v>0.09</v>
      </c>
      <c r="E75" s="146">
        <v>0.24</v>
      </c>
      <c r="F75" s="140">
        <f t="shared" si="4"/>
        <v>0.32999999999999996</v>
      </c>
      <c r="G75" s="146">
        <v>0.27</v>
      </c>
      <c r="H75" s="146">
        <v>0.23</v>
      </c>
      <c r="I75" s="146">
        <v>0.16</v>
      </c>
      <c r="J75" s="140">
        <f t="shared" si="5"/>
        <v>0.39</v>
      </c>
      <c r="K75" s="145">
        <v>0.01</v>
      </c>
      <c r="L75" s="93"/>
      <c r="M75" s="138">
        <v>0</v>
      </c>
    </row>
    <row r="76" spans="3:13" x14ac:dyDescent="0.25">
      <c r="C76" s="148">
        <v>38869</v>
      </c>
      <c r="D76" s="146">
        <v>0.1</v>
      </c>
      <c r="E76" s="146">
        <v>0.25</v>
      </c>
      <c r="F76" s="140">
        <f t="shared" si="4"/>
        <v>0.35</v>
      </c>
      <c r="G76" s="146">
        <v>0.25</v>
      </c>
      <c r="H76" s="146">
        <v>0.22</v>
      </c>
      <c r="I76" s="146">
        <v>0.17</v>
      </c>
      <c r="J76" s="140">
        <f t="shared" si="5"/>
        <v>0.39</v>
      </c>
      <c r="K76" s="145">
        <v>0.01</v>
      </c>
      <c r="L76" s="93"/>
      <c r="M76" s="138">
        <v>0</v>
      </c>
    </row>
    <row r="77" spans="3:13" x14ac:dyDescent="0.25">
      <c r="C77" s="148">
        <v>38899</v>
      </c>
      <c r="D77" s="146">
        <v>7.0000000000000007E-2</v>
      </c>
      <c r="E77" s="146">
        <v>0.25</v>
      </c>
      <c r="F77" s="140">
        <f t="shared" si="4"/>
        <v>0.32</v>
      </c>
      <c r="G77" s="146">
        <v>0.27</v>
      </c>
      <c r="H77" s="146">
        <v>0.22</v>
      </c>
      <c r="I77" s="146">
        <v>0.17</v>
      </c>
      <c r="J77" s="140">
        <f t="shared" si="5"/>
        <v>0.39</v>
      </c>
      <c r="K77" s="145">
        <v>0.01</v>
      </c>
      <c r="L77" s="93"/>
      <c r="M77" s="138">
        <v>0</v>
      </c>
    </row>
    <row r="78" spans="3:13" x14ac:dyDescent="0.25">
      <c r="C78" s="148">
        <v>38971</v>
      </c>
      <c r="D78" s="146">
        <v>7.0000000000000007E-2</v>
      </c>
      <c r="E78" s="146">
        <v>0.25</v>
      </c>
      <c r="F78" s="140">
        <f t="shared" si="4"/>
        <v>0.32</v>
      </c>
      <c r="G78" s="146">
        <v>0.27</v>
      </c>
      <c r="H78" s="146">
        <v>0.22</v>
      </c>
      <c r="I78" s="146">
        <v>0.17</v>
      </c>
      <c r="J78" s="140">
        <f t="shared" si="5"/>
        <v>0.39</v>
      </c>
      <c r="K78" s="145">
        <v>0.02</v>
      </c>
      <c r="L78" s="93"/>
      <c r="M78" s="138">
        <v>0</v>
      </c>
    </row>
    <row r="79" spans="3:13" x14ac:dyDescent="0.25">
      <c r="C79" s="148">
        <v>38992</v>
      </c>
      <c r="D79" s="146">
        <v>0.09</v>
      </c>
      <c r="E79" s="146">
        <v>0.28999999999999998</v>
      </c>
      <c r="F79" s="140">
        <f t="shared" si="4"/>
        <v>0.38</v>
      </c>
      <c r="G79" s="146">
        <v>0.26</v>
      </c>
      <c r="H79" s="146">
        <v>0.17</v>
      </c>
      <c r="I79" s="146">
        <v>0.17</v>
      </c>
      <c r="J79" s="140">
        <f t="shared" si="5"/>
        <v>0.34</v>
      </c>
      <c r="K79" s="145">
        <v>0.02</v>
      </c>
      <c r="L79" s="93"/>
      <c r="M79" s="138">
        <v>0</v>
      </c>
    </row>
    <row r="80" spans="3:13" x14ac:dyDescent="0.25">
      <c r="C80" s="148">
        <v>39006</v>
      </c>
      <c r="D80" s="146">
        <v>0.11</v>
      </c>
      <c r="E80" s="146">
        <v>0.26</v>
      </c>
      <c r="F80" s="140">
        <f t="shared" si="4"/>
        <v>0.37</v>
      </c>
      <c r="G80" s="146">
        <v>0.26</v>
      </c>
      <c r="H80" s="146">
        <v>0.19</v>
      </c>
      <c r="I80" s="146">
        <v>0.16</v>
      </c>
      <c r="J80" s="140">
        <f t="shared" si="5"/>
        <v>0.35</v>
      </c>
      <c r="K80" s="145">
        <v>0.02</v>
      </c>
      <c r="L80" s="93"/>
      <c r="M80" s="138">
        <v>0</v>
      </c>
    </row>
    <row r="81" spans="3:13" x14ac:dyDescent="0.25">
      <c r="C81" s="148">
        <v>39020</v>
      </c>
      <c r="D81" s="146">
        <v>0.14000000000000001</v>
      </c>
      <c r="E81" s="146">
        <v>0.25</v>
      </c>
      <c r="F81" s="140">
        <f t="shared" si="4"/>
        <v>0.39</v>
      </c>
      <c r="G81" s="146">
        <v>0.25</v>
      </c>
      <c r="H81" s="146">
        <v>0.18</v>
      </c>
      <c r="I81" s="146">
        <v>0.17</v>
      </c>
      <c r="J81" s="140">
        <f t="shared" si="5"/>
        <v>0.35</v>
      </c>
      <c r="K81" s="145">
        <v>0.01</v>
      </c>
      <c r="L81" s="93"/>
      <c r="M81" s="138">
        <v>0</v>
      </c>
    </row>
    <row r="82" spans="3:13" x14ac:dyDescent="0.25">
      <c r="C82" s="148">
        <v>39052</v>
      </c>
      <c r="D82" s="146">
        <v>0.17</v>
      </c>
      <c r="E82" s="146">
        <v>0.28999999999999998</v>
      </c>
      <c r="F82" s="140">
        <f t="shared" si="4"/>
        <v>0.45999999999999996</v>
      </c>
      <c r="G82" s="146">
        <v>0.23</v>
      </c>
      <c r="H82" s="146">
        <v>0.19</v>
      </c>
      <c r="I82" s="146">
        <v>0.1</v>
      </c>
      <c r="J82" s="140">
        <f t="shared" si="5"/>
        <v>0.29000000000000004</v>
      </c>
      <c r="K82" s="145">
        <v>0.02</v>
      </c>
      <c r="L82" s="93"/>
      <c r="M82" s="138">
        <v>0</v>
      </c>
    </row>
    <row r="83" spans="3:13" x14ac:dyDescent="0.25">
      <c r="C83" s="148">
        <v>39083</v>
      </c>
      <c r="D83" s="146">
        <v>0.13</v>
      </c>
      <c r="E83" s="146">
        <v>0.28999999999999998</v>
      </c>
      <c r="F83" s="140">
        <f t="shared" si="4"/>
        <v>0.42</v>
      </c>
      <c r="G83" s="146">
        <v>0.26</v>
      </c>
      <c r="H83" s="146">
        <v>0.16</v>
      </c>
      <c r="I83" s="146">
        <v>0.14000000000000001</v>
      </c>
      <c r="J83" s="140">
        <f t="shared" si="5"/>
        <v>0.30000000000000004</v>
      </c>
      <c r="K83" s="145">
        <v>0.02</v>
      </c>
      <c r="L83" s="93"/>
      <c r="M83" s="138">
        <v>0</v>
      </c>
    </row>
    <row r="84" spans="3:13" x14ac:dyDescent="0.25">
      <c r="C84" s="148">
        <v>39234</v>
      </c>
      <c r="D84" s="146">
        <v>0.12</v>
      </c>
      <c r="E84" s="146">
        <v>0.3</v>
      </c>
      <c r="F84" s="140">
        <f t="shared" si="4"/>
        <v>0.42</v>
      </c>
      <c r="G84" s="146">
        <v>0.22</v>
      </c>
      <c r="H84" s="146">
        <v>0.19</v>
      </c>
      <c r="I84" s="146">
        <v>0.16</v>
      </c>
      <c r="J84" s="140">
        <f t="shared" si="5"/>
        <v>0.35</v>
      </c>
      <c r="K84" s="145">
        <v>0.01</v>
      </c>
      <c r="L84" s="93"/>
      <c r="M84" s="138">
        <v>0</v>
      </c>
    </row>
    <row r="85" spans="3:13" x14ac:dyDescent="0.25">
      <c r="C85" s="148">
        <v>39264</v>
      </c>
      <c r="D85" s="146">
        <v>0.15</v>
      </c>
      <c r="E85" s="146">
        <v>0.27</v>
      </c>
      <c r="F85" s="140">
        <f t="shared" si="4"/>
        <v>0.42000000000000004</v>
      </c>
      <c r="G85" s="146">
        <v>0.21</v>
      </c>
      <c r="H85" s="146">
        <v>0.2</v>
      </c>
      <c r="I85" s="146">
        <v>0.15</v>
      </c>
      <c r="J85" s="140">
        <f t="shared" si="5"/>
        <v>0.35</v>
      </c>
      <c r="K85" s="145">
        <v>0.02</v>
      </c>
      <c r="L85" s="93"/>
      <c r="M85" s="138">
        <v>0</v>
      </c>
    </row>
    <row r="86" spans="3:13" x14ac:dyDescent="0.25">
      <c r="C86" s="148">
        <v>39326</v>
      </c>
      <c r="D86" s="146">
        <v>0.08</v>
      </c>
      <c r="E86" s="146">
        <v>0.26</v>
      </c>
      <c r="F86" s="140">
        <f t="shared" si="4"/>
        <v>0.34</v>
      </c>
      <c r="G86" s="146">
        <v>0.27</v>
      </c>
      <c r="H86" s="146">
        <v>0.22</v>
      </c>
      <c r="I86" s="146">
        <v>0.16</v>
      </c>
      <c r="J86" s="140">
        <f t="shared" si="5"/>
        <v>0.38</v>
      </c>
      <c r="K86" s="145">
        <v>0.01</v>
      </c>
      <c r="L86" s="93"/>
      <c r="M86" s="138">
        <v>0</v>
      </c>
    </row>
    <row r="87" spans="3:13" x14ac:dyDescent="0.25">
      <c r="C87" s="148">
        <v>39387</v>
      </c>
      <c r="D87" s="146">
        <v>0.12</v>
      </c>
      <c r="E87" s="146">
        <v>0.27</v>
      </c>
      <c r="F87" s="140">
        <f t="shared" si="4"/>
        <v>0.39</v>
      </c>
      <c r="G87" s="146">
        <v>0.24</v>
      </c>
      <c r="H87" s="146">
        <v>0.18</v>
      </c>
      <c r="I87" s="146">
        <v>0.17</v>
      </c>
      <c r="J87" s="140">
        <f t="shared" si="5"/>
        <v>0.35</v>
      </c>
      <c r="K87" s="145">
        <v>0.02</v>
      </c>
      <c r="L87" s="93"/>
      <c r="M87" s="138">
        <v>0</v>
      </c>
    </row>
    <row r="88" spans="3:13" x14ac:dyDescent="0.25">
      <c r="C88" s="148">
        <v>39448</v>
      </c>
      <c r="D88" s="146">
        <v>0.22</v>
      </c>
      <c r="E88" s="146">
        <v>0.25</v>
      </c>
      <c r="F88" s="140">
        <f t="shared" si="4"/>
        <v>0.47</v>
      </c>
      <c r="G88" s="146">
        <v>0.19</v>
      </c>
      <c r="H88" s="146">
        <v>0.18</v>
      </c>
      <c r="I88" s="146">
        <v>0.15</v>
      </c>
      <c r="J88" s="140">
        <f t="shared" si="5"/>
        <v>0.32999999999999996</v>
      </c>
      <c r="K88" s="145">
        <v>0.01</v>
      </c>
      <c r="L88" s="93"/>
      <c r="M88" s="138">
        <v>0</v>
      </c>
    </row>
    <row r="89" spans="3:13" x14ac:dyDescent="0.25">
      <c r="C89" s="148">
        <v>39517</v>
      </c>
      <c r="D89" s="146">
        <v>0.2</v>
      </c>
      <c r="E89" s="146">
        <v>0.25</v>
      </c>
      <c r="F89" s="140">
        <f t="shared" si="4"/>
        <v>0.45</v>
      </c>
      <c r="G89" s="146">
        <v>0.18</v>
      </c>
      <c r="H89" s="146">
        <v>0.16</v>
      </c>
      <c r="I89" s="146">
        <v>0.19</v>
      </c>
      <c r="J89" s="140">
        <f t="shared" si="5"/>
        <v>0.35</v>
      </c>
      <c r="K89" s="145">
        <v>0.02</v>
      </c>
      <c r="L89" s="93"/>
      <c r="M89" s="138">
        <v>0</v>
      </c>
    </row>
    <row r="90" spans="3:13" x14ac:dyDescent="0.25">
      <c r="C90" s="148">
        <v>39539</v>
      </c>
      <c r="D90" s="146">
        <v>0.17</v>
      </c>
      <c r="E90" s="146">
        <v>0.27</v>
      </c>
      <c r="F90" s="140">
        <f t="shared" si="4"/>
        <v>0.44000000000000006</v>
      </c>
      <c r="G90" s="146">
        <v>0.22</v>
      </c>
      <c r="H90" s="146">
        <v>0.15</v>
      </c>
      <c r="I90" s="146">
        <v>0.17</v>
      </c>
      <c r="J90" s="140">
        <f t="shared" si="5"/>
        <v>0.32</v>
      </c>
      <c r="K90" s="145">
        <v>0.02</v>
      </c>
      <c r="L90" s="93"/>
      <c r="M90" s="138">
        <v>0</v>
      </c>
    </row>
    <row r="91" spans="3:13" x14ac:dyDescent="0.25">
      <c r="C91" s="148">
        <v>39600</v>
      </c>
      <c r="D91" s="146">
        <v>0.16</v>
      </c>
      <c r="E91" s="146">
        <v>0.27</v>
      </c>
      <c r="F91" s="140">
        <f t="shared" si="4"/>
        <v>0.43000000000000005</v>
      </c>
      <c r="G91" s="146">
        <v>0.24</v>
      </c>
      <c r="H91" s="146">
        <v>0.13</v>
      </c>
      <c r="I91" s="146">
        <v>0.19</v>
      </c>
      <c r="J91" s="140">
        <f t="shared" si="5"/>
        <v>0.32</v>
      </c>
      <c r="K91" s="145">
        <v>0.01</v>
      </c>
      <c r="L91" s="93"/>
      <c r="M91" s="138">
        <v>0</v>
      </c>
    </row>
    <row r="92" spans="3:13" x14ac:dyDescent="0.25">
      <c r="C92" s="148">
        <v>39630</v>
      </c>
      <c r="D92" s="146">
        <v>0.15</v>
      </c>
      <c r="E92" s="146">
        <v>0.28000000000000003</v>
      </c>
      <c r="F92" s="140">
        <f t="shared" si="4"/>
        <v>0.43000000000000005</v>
      </c>
      <c r="G92" s="146">
        <v>0.18</v>
      </c>
      <c r="H92" s="146">
        <v>0.18</v>
      </c>
      <c r="I92" s="146">
        <v>0.19</v>
      </c>
      <c r="J92" s="140">
        <f t="shared" si="5"/>
        <v>0.37</v>
      </c>
      <c r="K92" s="145">
        <v>0.02</v>
      </c>
      <c r="L92" s="93"/>
      <c r="M92" s="138">
        <v>0</v>
      </c>
    </row>
    <row r="93" spans="3:13" x14ac:dyDescent="0.25">
      <c r="C93" s="148">
        <v>39661</v>
      </c>
      <c r="D93" s="146">
        <v>0.17</v>
      </c>
      <c r="E93" s="146">
        <v>0.26</v>
      </c>
      <c r="F93" s="140">
        <f t="shared" si="4"/>
        <v>0.43000000000000005</v>
      </c>
      <c r="G93" s="146">
        <v>0.21</v>
      </c>
      <c r="H93" s="146">
        <v>0.16</v>
      </c>
      <c r="I93" s="146">
        <v>0.19</v>
      </c>
      <c r="J93" s="140">
        <f t="shared" si="5"/>
        <v>0.35</v>
      </c>
      <c r="K93" s="145">
        <v>0.01</v>
      </c>
      <c r="L93" s="93"/>
      <c r="M93" s="138">
        <v>0</v>
      </c>
    </row>
    <row r="94" spans="3:13" x14ac:dyDescent="0.25">
      <c r="C94" s="148">
        <v>39699</v>
      </c>
      <c r="D94" s="146">
        <v>0.24</v>
      </c>
      <c r="E94" s="146">
        <v>0.25</v>
      </c>
      <c r="F94" s="140">
        <f t="shared" si="4"/>
        <v>0.49</v>
      </c>
      <c r="G94" s="146">
        <v>0.17</v>
      </c>
      <c r="H94" s="146">
        <v>0.19</v>
      </c>
      <c r="I94" s="146">
        <v>0.14000000000000001</v>
      </c>
      <c r="J94" s="140">
        <f t="shared" si="5"/>
        <v>0.33</v>
      </c>
      <c r="K94" s="145">
        <v>0.01</v>
      </c>
      <c r="L94" s="93"/>
      <c r="M94" s="138">
        <v>0</v>
      </c>
    </row>
    <row r="95" spans="3:13" x14ac:dyDescent="0.25">
      <c r="C95" s="148">
        <v>39713</v>
      </c>
      <c r="D95" s="146">
        <v>0.19</v>
      </c>
      <c r="E95" s="146">
        <v>0.23</v>
      </c>
      <c r="F95" s="140">
        <f t="shared" si="4"/>
        <v>0.42000000000000004</v>
      </c>
      <c r="G95" s="146">
        <v>0.2</v>
      </c>
      <c r="H95" s="146">
        <v>0.16</v>
      </c>
      <c r="I95" s="146">
        <v>0.2</v>
      </c>
      <c r="J95" s="140">
        <f t="shared" si="5"/>
        <v>0.36</v>
      </c>
      <c r="K95" s="145">
        <v>0.02</v>
      </c>
      <c r="L95" s="93"/>
      <c r="M95" s="138">
        <v>0</v>
      </c>
    </row>
    <row r="96" spans="3:13" x14ac:dyDescent="0.25">
      <c r="C96" s="148">
        <v>39726</v>
      </c>
      <c r="D96" s="146">
        <v>0.15</v>
      </c>
      <c r="E96" s="146">
        <v>0.26</v>
      </c>
      <c r="F96" s="140">
        <f t="shared" si="4"/>
        <v>0.41000000000000003</v>
      </c>
      <c r="G96" s="146">
        <v>0.2</v>
      </c>
      <c r="H96" s="146">
        <v>0.18</v>
      </c>
      <c r="I96" s="146">
        <v>0.19</v>
      </c>
      <c r="J96" s="140">
        <f t="shared" si="5"/>
        <v>0.37</v>
      </c>
      <c r="K96" s="145">
        <v>0.02</v>
      </c>
      <c r="L96" s="93"/>
      <c r="M96" s="138">
        <v>0</v>
      </c>
    </row>
    <row r="97" spans="3:13" x14ac:dyDescent="0.25">
      <c r="C97" s="148">
        <v>39741</v>
      </c>
      <c r="D97" s="146">
        <v>0.16</v>
      </c>
      <c r="E97" s="146">
        <v>0.23</v>
      </c>
      <c r="F97" s="140">
        <f t="shared" si="4"/>
        <v>0.39</v>
      </c>
      <c r="G97" s="146">
        <v>0.22</v>
      </c>
      <c r="H97" s="146">
        <v>0.17</v>
      </c>
      <c r="I97" s="146">
        <v>0.21</v>
      </c>
      <c r="J97" s="140">
        <f t="shared" si="5"/>
        <v>0.38</v>
      </c>
      <c r="K97" s="145">
        <v>0.01</v>
      </c>
      <c r="L97" s="93"/>
      <c r="M97" s="138">
        <v>0</v>
      </c>
    </row>
    <row r="98" spans="3:13" x14ac:dyDescent="0.25">
      <c r="C98" s="148">
        <v>39783</v>
      </c>
      <c r="D98" s="146">
        <v>0.17</v>
      </c>
      <c r="E98" s="146">
        <v>0.32</v>
      </c>
      <c r="F98" s="140">
        <f t="shared" ref="F98:F129" si="6">SUM(D98+E98)</f>
        <v>0.49</v>
      </c>
      <c r="G98" s="146">
        <v>0.22</v>
      </c>
      <c r="H98" s="146">
        <v>0.15</v>
      </c>
      <c r="I98" s="146">
        <v>0.13</v>
      </c>
      <c r="J98" s="140">
        <f t="shared" ref="J98:J129" si="7">SUM(H98+I98)</f>
        <v>0.28000000000000003</v>
      </c>
      <c r="K98" s="145">
        <v>0.01</v>
      </c>
      <c r="L98" s="93"/>
      <c r="M98" s="138">
        <v>0</v>
      </c>
    </row>
    <row r="99" spans="3:13" x14ac:dyDescent="0.25">
      <c r="C99" s="148">
        <v>39845</v>
      </c>
      <c r="D99" s="146">
        <v>0.2</v>
      </c>
      <c r="E99" s="146">
        <v>0.28999999999999998</v>
      </c>
      <c r="F99" s="140">
        <f t="shared" si="6"/>
        <v>0.49</v>
      </c>
      <c r="G99" s="146">
        <v>0.18</v>
      </c>
      <c r="H99" s="146">
        <v>0.14000000000000001</v>
      </c>
      <c r="I99" s="146">
        <v>0.17</v>
      </c>
      <c r="J99" s="140">
        <f t="shared" si="7"/>
        <v>0.31000000000000005</v>
      </c>
      <c r="K99" s="145">
        <v>0.02</v>
      </c>
      <c r="L99" s="93"/>
      <c r="M99" s="138">
        <v>0</v>
      </c>
    </row>
    <row r="100" spans="3:13" x14ac:dyDescent="0.25">
      <c r="C100" s="148">
        <v>39965</v>
      </c>
      <c r="D100" s="146">
        <v>0.17</v>
      </c>
      <c r="E100" s="146">
        <v>0.28000000000000003</v>
      </c>
      <c r="F100" s="140">
        <f t="shared" si="6"/>
        <v>0.45000000000000007</v>
      </c>
      <c r="G100" s="146">
        <v>0.19</v>
      </c>
      <c r="H100" s="146">
        <v>0.15</v>
      </c>
      <c r="I100" s="146">
        <v>0.19</v>
      </c>
      <c r="J100" s="140">
        <f t="shared" si="7"/>
        <v>0.33999999999999997</v>
      </c>
      <c r="K100" s="145">
        <v>0.02</v>
      </c>
      <c r="L100" s="93"/>
      <c r="M100" s="138">
        <v>0</v>
      </c>
    </row>
    <row r="101" spans="3:13" x14ac:dyDescent="0.25">
      <c r="C101" s="148">
        <v>39995</v>
      </c>
      <c r="D101" s="146">
        <v>0.13</v>
      </c>
      <c r="E101" s="146">
        <v>0.28999999999999998</v>
      </c>
      <c r="F101" s="140">
        <f t="shared" si="6"/>
        <v>0.42</v>
      </c>
      <c r="G101" s="146">
        <v>0.19</v>
      </c>
      <c r="H101" s="146">
        <v>0.17</v>
      </c>
      <c r="I101" s="146">
        <v>0.2</v>
      </c>
      <c r="J101" s="140">
        <f t="shared" si="7"/>
        <v>0.37</v>
      </c>
      <c r="K101" s="145">
        <v>0.02</v>
      </c>
      <c r="L101" s="93"/>
      <c r="M101" s="138">
        <v>0</v>
      </c>
    </row>
    <row r="102" spans="3:13" x14ac:dyDescent="0.25">
      <c r="C102" s="148">
        <v>40057</v>
      </c>
      <c r="D102" s="146">
        <v>0.14000000000000001</v>
      </c>
      <c r="E102" s="146">
        <v>0.27</v>
      </c>
      <c r="F102" s="140">
        <f t="shared" si="6"/>
        <v>0.41000000000000003</v>
      </c>
      <c r="G102" s="146">
        <v>0.18</v>
      </c>
      <c r="H102" s="146">
        <v>0.17</v>
      </c>
      <c r="I102" s="146">
        <v>0.22</v>
      </c>
      <c r="J102" s="140">
        <f t="shared" si="7"/>
        <v>0.39</v>
      </c>
      <c r="K102" s="145">
        <v>0.02</v>
      </c>
      <c r="L102" s="93"/>
      <c r="M102" s="138">
        <v>0</v>
      </c>
    </row>
    <row r="103" spans="3:13" x14ac:dyDescent="0.25">
      <c r="C103" s="148">
        <v>40087</v>
      </c>
      <c r="D103" s="146">
        <v>0.14000000000000001</v>
      </c>
      <c r="E103" s="146">
        <v>0.28000000000000003</v>
      </c>
      <c r="F103" s="140">
        <f t="shared" si="6"/>
        <v>0.42000000000000004</v>
      </c>
      <c r="G103" s="146">
        <v>0.2</v>
      </c>
      <c r="H103" s="146">
        <v>0.14000000000000001</v>
      </c>
      <c r="I103" s="146">
        <v>0.22</v>
      </c>
      <c r="J103" s="140">
        <f t="shared" si="7"/>
        <v>0.36</v>
      </c>
      <c r="K103" s="145">
        <v>0.02</v>
      </c>
      <c r="L103" s="93"/>
      <c r="M103" s="138">
        <v>0</v>
      </c>
    </row>
    <row r="104" spans="3:13" x14ac:dyDescent="0.25">
      <c r="C104" s="148">
        <v>40148</v>
      </c>
      <c r="D104" s="146">
        <v>0.1</v>
      </c>
      <c r="E104" s="146">
        <v>0.25</v>
      </c>
      <c r="F104" s="140">
        <f t="shared" si="6"/>
        <v>0.35</v>
      </c>
      <c r="G104" s="146">
        <v>0.19</v>
      </c>
      <c r="H104" s="146">
        <v>0.19</v>
      </c>
      <c r="I104" s="146">
        <v>0.26</v>
      </c>
      <c r="J104" s="140">
        <f t="shared" si="7"/>
        <v>0.45</v>
      </c>
      <c r="K104" s="145">
        <v>0.01</v>
      </c>
      <c r="L104" s="93"/>
      <c r="M104" s="138">
        <v>0</v>
      </c>
    </row>
    <row r="105" spans="3:13" x14ac:dyDescent="0.25">
      <c r="C105" s="148">
        <v>40192</v>
      </c>
      <c r="D105" s="146">
        <v>0.11</v>
      </c>
      <c r="E105" s="146">
        <v>0.27</v>
      </c>
      <c r="F105" s="140">
        <f t="shared" si="6"/>
        <v>0.38</v>
      </c>
      <c r="G105" s="146">
        <v>0.2</v>
      </c>
      <c r="H105" s="146">
        <v>0.18</v>
      </c>
      <c r="I105" s="146">
        <v>0.23</v>
      </c>
      <c r="J105" s="140">
        <f t="shared" si="7"/>
        <v>0.41000000000000003</v>
      </c>
      <c r="K105" s="145">
        <v>0.01</v>
      </c>
      <c r="L105" s="93"/>
      <c r="M105" s="138">
        <v>0</v>
      </c>
    </row>
    <row r="106" spans="3:13" x14ac:dyDescent="0.25">
      <c r="C106" s="148">
        <v>40203</v>
      </c>
      <c r="D106" s="146">
        <v>0.14000000000000001</v>
      </c>
      <c r="E106" s="146">
        <v>0.25</v>
      </c>
      <c r="F106" s="140">
        <f t="shared" si="6"/>
        <v>0.39</v>
      </c>
      <c r="G106" s="146">
        <v>0.22</v>
      </c>
      <c r="H106" s="146">
        <v>0.17</v>
      </c>
      <c r="I106" s="146">
        <v>0.21</v>
      </c>
      <c r="J106" s="140">
        <f t="shared" si="7"/>
        <v>0.38</v>
      </c>
      <c r="K106" s="145">
        <v>0.01</v>
      </c>
      <c r="L106" s="93"/>
      <c r="M106" s="138">
        <v>0</v>
      </c>
    </row>
    <row r="107" spans="3:13" x14ac:dyDescent="0.25">
      <c r="C107" s="148">
        <v>40238</v>
      </c>
      <c r="D107" s="146">
        <v>0.09</v>
      </c>
      <c r="E107" s="146">
        <v>0.28000000000000003</v>
      </c>
      <c r="F107" s="140">
        <f t="shared" si="6"/>
        <v>0.37</v>
      </c>
      <c r="G107" s="146">
        <v>0.19</v>
      </c>
      <c r="H107" s="146">
        <v>0.19</v>
      </c>
      <c r="I107" s="146">
        <v>0.24</v>
      </c>
      <c r="J107" s="140">
        <f t="shared" si="7"/>
        <v>0.43</v>
      </c>
      <c r="K107" s="145">
        <v>0.01</v>
      </c>
      <c r="L107" s="93"/>
      <c r="M107" s="138">
        <v>0</v>
      </c>
    </row>
    <row r="108" spans="3:13" x14ac:dyDescent="0.25">
      <c r="C108" s="148">
        <v>40309</v>
      </c>
      <c r="D108" s="146">
        <v>0.11</v>
      </c>
      <c r="E108" s="146">
        <v>0.26</v>
      </c>
      <c r="F108" s="140">
        <f t="shared" si="6"/>
        <v>0.37</v>
      </c>
      <c r="G108" s="146">
        <v>0.19</v>
      </c>
      <c r="H108" s="146">
        <v>0.19</v>
      </c>
      <c r="I108" s="146">
        <v>0.24</v>
      </c>
      <c r="J108" s="140">
        <f t="shared" si="7"/>
        <v>0.43</v>
      </c>
      <c r="K108" s="145">
        <v>0.01</v>
      </c>
      <c r="L108" s="93"/>
      <c r="M108" s="138">
        <v>0</v>
      </c>
    </row>
    <row r="109" spans="3:13" x14ac:dyDescent="0.25">
      <c r="C109" s="148">
        <v>40321</v>
      </c>
      <c r="D109" s="146">
        <v>0.15</v>
      </c>
      <c r="E109" s="146">
        <v>0.26</v>
      </c>
      <c r="F109" s="140">
        <f t="shared" si="6"/>
        <v>0.41000000000000003</v>
      </c>
      <c r="G109" s="146">
        <v>0.18</v>
      </c>
      <c r="H109" s="146">
        <v>0.18</v>
      </c>
      <c r="I109" s="146">
        <v>0.22</v>
      </c>
      <c r="J109" s="140">
        <f t="shared" si="7"/>
        <v>0.4</v>
      </c>
      <c r="K109" s="145">
        <v>0.01</v>
      </c>
      <c r="L109" s="93"/>
      <c r="M109" s="138">
        <v>0</v>
      </c>
    </row>
    <row r="110" spans="3:13" x14ac:dyDescent="0.25">
      <c r="C110" s="148">
        <v>40330</v>
      </c>
      <c r="D110" s="146">
        <v>0.11</v>
      </c>
      <c r="E110" s="146">
        <v>0.24</v>
      </c>
      <c r="F110" s="140">
        <f t="shared" si="6"/>
        <v>0.35</v>
      </c>
      <c r="G110" s="146">
        <v>0.21</v>
      </c>
      <c r="H110" s="146">
        <v>0.2</v>
      </c>
      <c r="I110" s="146">
        <v>0.24</v>
      </c>
      <c r="J110" s="140">
        <f t="shared" si="7"/>
        <v>0.44</v>
      </c>
      <c r="K110" s="145">
        <v>0</v>
      </c>
      <c r="L110" s="93"/>
      <c r="M110" s="138">
        <v>0</v>
      </c>
    </row>
    <row r="111" spans="3:13" x14ac:dyDescent="0.25">
      <c r="C111" s="148">
        <v>40399</v>
      </c>
      <c r="D111" s="146">
        <v>0.11</v>
      </c>
      <c r="E111" s="146">
        <v>0.22</v>
      </c>
      <c r="F111" s="140">
        <f t="shared" si="6"/>
        <v>0.33</v>
      </c>
      <c r="G111" s="146">
        <v>0.22</v>
      </c>
      <c r="H111" s="146">
        <v>0.18</v>
      </c>
      <c r="I111" s="146">
        <v>0.26</v>
      </c>
      <c r="J111" s="140">
        <f t="shared" si="7"/>
        <v>0.44</v>
      </c>
      <c r="K111" s="145">
        <v>0.01</v>
      </c>
      <c r="L111" s="93"/>
      <c r="M111" s="138">
        <v>0</v>
      </c>
    </row>
    <row r="112" spans="3:13" x14ac:dyDescent="0.25">
      <c r="C112" s="148">
        <v>40420</v>
      </c>
      <c r="D112" s="146">
        <v>0.11</v>
      </c>
      <c r="E112" s="146">
        <v>0.25</v>
      </c>
      <c r="F112" s="140">
        <f t="shared" si="6"/>
        <v>0.36</v>
      </c>
      <c r="G112" s="146">
        <v>0.19</v>
      </c>
      <c r="H112" s="146">
        <v>0.19</v>
      </c>
      <c r="I112" s="146">
        <v>0.24</v>
      </c>
      <c r="J112" s="140">
        <f t="shared" si="7"/>
        <v>0.43</v>
      </c>
      <c r="K112" s="145">
        <v>0.02</v>
      </c>
      <c r="L112" s="93"/>
      <c r="M112" s="138">
        <v>0</v>
      </c>
    </row>
    <row r="113" spans="3:13" x14ac:dyDescent="0.25">
      <c r="C113" s="148">
        <v>40422</v>
      </c>
      <c r="D113" s="146">
        <v>0.15</v>
      </c>
      <c r="E113" s="146">
        <v>0.22</v>
      </c>
      <c r="F113" s="140">
        <f t="shared" si="6"/>
        <v>0.37</v>
      </c>
      <c r="G113" s="146">
        <v>0.2</v>
      </c>
      <c r="H113" s="146">
        <v>0.2</v>
      </c>
      <c r="I113" s="146">
        <v>0.22</v>
      </c>
      <c r="J113" s="140">
        <f t="shared" si="7"/>
        <v>0.42000000000000004</v>
      </c>
      <c r="K113" s="145">
        <v>0.01</v>
      </c>
      <c r="L113" s="93"/>
      <c r="M113" s="138">
        <v>0</v>
      </c>
    </row>
    <row r="114" spans="3:13" x14ac:dyDescent="0.25">
      <c r="C114" s="148">
        <v>40469</v>
      </c>
      <c r="D114" s="146">
        <v>0.14000000000000001</v>
      </c>
      <c r="E114" s="146">
        <v>0.24</v>
      </c>
      <c r="F114" s="140">
        <f t="shared" si="6"/>
        <v>0.38</v>
      </c>
      <c r="G114" s="146">
        <v>0.16</v>
      </c>
      <c r="H114" s="146">
        <v>0.19</v>
      </c>
      <c r="I114" s="146">
        <v>0.26</v>
      </c>
      <c r="J114" s="140">
        <f t="shared" si="7"/>
        <v>0.45</v>
      </c>
      <c r="K114" s="145">
        <v>0.01</v>
      </c>
      <c r="L114" s="93"/>
      <c r="M114" s="138">
        <v>0</v>
      </c>
    </row>
    <row r="115" spans="3:13" x14ac:dyDescent="0.25">
      <c r="C115" s="148">
        <v>40481</v>
      </c>
      <c r="D115" s="146">
        <v>0.16</v>
      </c>
      <c r="E115" s="146">
        <v>0.23</v>
      </c>
      <c r="F115" s="140">
        <f t="shared" si="6"/>
        <v>0.39</v>
      </c>
      <c r="G115" s="146">
        <v>0.17</v>
      </c>
      <c r="H115" s="146">
        <v>0.19</v>
      </c>
      <c r="I115" s="146">
        <v>0.23</v>
      </c>
      <c r="J115" s="140">
        <f t="shared" si="7"/>
        <v>0.42000000000000004</v>
      </c>
      <c r="K115" s="145">
        <v>0.02</v>
      </c>
      <c r="L115" s="93"/>
      <c r="M115" s="138">
        <v>0</v>
      </c>
    </row>
    <row r="116" spans="3:13" x14ac:dyDescent="0.25">
      <c r="C116" s="148">
        <v>40483</v>
      </c>
      <c r="D116" s="146">
        <v>0.14000000000000001</v>
      </c>
      <c r="E116" s="146">
        <v>0.26</v>
      </c>
      <c r="F116" s="140">
        <f t="shared" si="6"/>
        <v>0.4</v>
      </c>
      <c r="G116" s="146">
        <v>0.18</v>
      </c>
      <c r="H116" s="146">
        <v>0.18</v>
      </c>
      <c r="I116" s="146">
        <v>0.23</v>
      </c>
      <c r="J116" s="140">
        <f t="shared" si="7"/>
        <v>0.41000000000000003</v>
      </c>
      <c r="K116" s="145">
        <v>0.02</v>
      </c>
      <c r="L116" s="93"/>
      <c r="M116" s="138">
        <v>0</v>
      </c>
    </row>
    <row r="117" spans="3:13" x14ac:dyDescent="0.25">
      <c r="C117" s="148">
        <v>40513</v>
      </c>
      <c r="D117" s="146">
        <v>0.09</v>
      </c>
      <c r="E117" s="146">
        <v>0.28000000000000003</v>
      </c>
      <c r="F117" s="140">
        <f t="shared" si="6"/>
        <v>0.37</v>
      </c>
      <c r="G117" s="146">
        <v>0.2</v>
      </c>
      <c r="H117" s="146">
        <v>0.18</v>
      </c>
      <c r="I117" s="146">
        <v>0.23</v>
      </c>
      <c r="J117" s="140">
        <f t="shared" si="7"/>
        <v>0.41000000000000003</v>
      </c>
      <c r="K117" s="145">
        <v>0.02</v>
      </c>
      <c r="L117" s="93"/>
      <c r="M117" s="138">
        <v>0</v>
      </c>
    </row>
    <row r="118" spans="3:13" x14ac:dyDescent="0.25">
      <c r="C118" s="148">
        <v>40544</v>
      </c>
      <c r="D118" s="146">
        <v>0.15</v>
      </c>
      <c r="E118" s="146">
        <v>0.24</v>
      </c>
      <c r="F118" s="140">
        <f t="shared" si="6"/>
        <v>0.39</v>
      </c>
      <c r="G118" s="146">
        <v>0.25</v>
      </c>
      <c r="H118" s="146">
        <v>0.19</v>
      </c>
      <c r="I118" s="146">
        <v>0.16</v>
      </c>
      <c r="J118" s="140">
        <f t="shared" si="7"/>
        <v>0.35</v>
      </c>
      <c r="K118" s="145">
        <v>0.01</v>
      </c>
      <c r="L118" s="93"/>
      <c r="M118" s="138">
        <v>0</v>
      </c>
    </row>
    <row r="119" spans="3:13" x14ac:dyDescent="0.25">
      <c r="C119" s="148">
        <v>40634</v>
      </c>
      <c r="D119" s="146">
        <v>0.12</v>
      </c>
      <c r="E119" s="146">
        <v>0.26</v>
      </c>
      <c r="F119" s="140">
        <f t="shared" si="6"/>
        <v>0.38</v>
      </c>
      <c r="G119" s="146">
        <v>0.22</v>
      </c>
      <c r="H119" s="146">
        <v>0.18</v>
      </c>
      <c r="I119" s="146">
        <v>0.21</v>
      </c>
      <c r="J119" s="140">
        <f t="shared" si="7"/>
        <v>0.39</v>
      </c>
      <c r="K119" s="145">
        <v>0.01</v>
      </c>
      <c r="L119" s="93"/>
      <c r="M119" s="138">
        <v>0</v>
      </c>
    </row>
    <row r="120" spans="3:13" x14ac:dyDescent="0.25">
      <c r="C120" s="148">
        <v>40664</v>
      </c>
      <c r="D120" s="146">
        <v>0.15</v>
      </c>
      <c r="E120" s="146">
        <v>0.26</v>
      </c>
      <c r="F120" s="140">
        <f t="shared" si="6"/>
        <v>0.41000000000000003</v>
      </c>
      <c r="G120" s="146">
        <v>0.22</v>
      </c>
      <c r="H120" s="146">
        <v>0.18</v>
      </c>
      <c r="I120" s="146">
        <v>0.17</v>
      </c>
      <c r="J120" s="140">
        <f t="shared" si="7"/>
        <v>0.35</v>
      </c>
      <c r="K120" s="145">
        <v>0.02</v>
      </c>
      <c r="L120" s="93"/>
      <c r="M120" s="138">
        <v>0</v>
      </c>
    </row>
    <row r="121" spans="3:13" x14ac:dyDescent="0.25">
      <c r="C121" s="148">
        <v>40695</v>
      </c>
      <c r="D121" s="146">
        <v>0.13</v>
      </c>
      <c r="E121" s="146">
        <v>0.25</v>
      </c>
      <c r="F121" s="140">
        <f t="shared" si="6"/>
        <v>0.38</v>
      </c>
      <c r="G121" s="146">
        <v>0.21</v>
      </c>
      <c r="H121" s="146">
        <v>0.19</v>
      </c>
      <c r="I121" s="146">
        <v>0.2</v>
      </c>
      <c r="J121" s="140">
        <f t="shared" si="7"/>
        <v>0.39</v>
      </c>
      <c r="K121" s="145">
        <v>0.02</v>
      </c>
      <c r="L121" s="93"/>
      <c r="M121" s="138">
        <v>0</v>
      </c>
    </row>
    <row r="122" spans="3:13" x14ac:dyDescent="0.25">
      <c r="C122" s="148">
        <v>40756</v>
      </c>
      <c r="D122" s="146">
        <v>0.11</v>
      </c>
      <c r="E122" s="146">
        <v>0.22</v>
      </c>
      <c r="F122" s="140">
        <f t="shared" si="6"/>
        <v>0.33</v>
      </c>
      <c r="G122" s="146">
        <v>0.21</v>
      </c>
      <c r="H122" s="146">
        <v>0.19</v>
      </c>
      <c r="I122" s="146">
        <v>0.25</v>
      </c>
      <c r="J122" s="140">
        <f t="shared" si="7"/>
        <v>0.44</v>
      </c>
      <c r="K122" s="145">
        <v>0.02</v>
      </c>
      <c r="L122" s="93"/>
      <c r="M122" s="138">
        <v>0</v>
      </c>
    </row>
    <row r="123" spans="3:13" x14ac:dyDescent="0.25">
      <c r="C123" s="148">
        <v>40817</v>
      </c>
      <c r="D123" s="146">
        <v>0.12</v>
      </c>
      <c r="E123" s="146">
        <v>0.25</v>
      </c>
      <c r="F123" s="140">
        <f t="shared" si="6"/>
        <v>0.37</v>
      </c>
      <c r="G123" s="146">
        <v>0.19</v>
      </c>
      <c r="H123" s="146">
        <v>0.2</v>
      </c>
      <c r="I123" s="146">
        <v>0.22</v>
      </c>
      <c r="J123" s="140">
        <f t="shared" si="7"/>
        <v>0.42000000000000004</v>
      </c>
      <c r="K123" s="145">
        <v>0.02</v>
      </c>
      <c r="L123" s="93"/>
      <c r="M123" s="138">
        <v>0</v>
      </c>
    </row>
    <row r="124" spans="3:13" x14ac:dyDescent="0.25">
      <c r="C124" s="148">
        <v>40848</v>
      </c>
      <c r="D124" s="146">
        <v>0.15</v>
      </c>
      <c r="E124" s="146">
        <v>0.25</v>
      </c>
      <c r="F124" s="140">
        <f t="shared" si="6"/>
        <v>0.4</v>
      </c>
      <c r="G124" s="146">
        <v>0.22</v>
      </c>
      <c r="H124" s="146">
        <v>0.18</v>
      </c>
      <c r="I124" s="146">
        <v>0.19</v>
      </c>
      <c r="J124" s="140">
        <f t="shared" si="7"/>
        <v>0.37</v>
      </c>
      <c r="K124" s="145">
        <v>0.01</v>
      </c>
      <c r="L124" s="93"/>
      <c r="M124" s="138">
        <v>0</v>
      </c>
    </row>
    <row r="125" spans="3:13" x14ac:dyDescent="0.25">
      <c r="C125" s="148">
        <v>40878</v>
      </c>
      <c r="D125" s="146">
        <v>0.09</v>
      </c>
      <c r="E125" s="146">
        <v>0.23</v>
      </c>
      <c r="F125" s="140">
        <f t="shared" si="6"/>
        <v>0.32</v>
      </c>
      <c r="G125" s="146">
        <v>0.25</v>
      </c>
      <c r="H125" s="146">
        <v>0.23</v>
      </c>
      <c r="I125" s="146">
        <v>0.19</v>
      </c>
      <c r="J125" s="140">
        <f t="shared" si="7"/>
        <v>0.42000000000000004</v>
      </c>
      <c r="K125" s="145">
        <v>0.01</v>
      </c>
      <c r="L125" s="93"/>
      <c r="M125" s="138">
        <v>0</v>
      </c>
    </row>
    <row r="126" spans="3:13" x14ac:dyDescent="0.25">
      <c r="C126" s="148">
        <v>40909</v>
      </c>
      <c r="D126" s="146">
        <v>0.15</v>
      </c>
      <c r="E126" s="146">
        <v>0.23</v>
      </c>
      <c r="F126" s="140">
        <f t="shared" si="6"/>
        <v>0.38</v>
      </c>
      <c r="G126" s="146">
        <v>0.23</v>
      </c>
      <c r="H126" s="146">
        <v>0.21</v>
      </c>
      <c r="I126" s="146">
        <v>0.18</v>
      </c>
      <c r="J126" s="140">
        <f t="shared" si="7"/>
        <v>0.39</v>
      </c>
      <c r="K126" s="145">
        <v>0</v>
      </c>
      <c r="L126" s="93"/>
      <c r="M126" s="138">
        <v>0</v>
      </c>
    </row>
    <row r="127" spans="3:13" x14ac:dyDescent="0.25">
      <c r="C127" s="148">
        <v>40969</v>
      </c>
      <c r="D127" s="146">
        <v>0.15</v>
      </c>
      <c r="E127" s="146">
        <v>0.23</v>
      </c>
      <c r="F127" s="140">
        <f t="shared" si="6"/>
        <v>0.38</v>
      </c>
      <c r="G127" s="146">
        <v>0.24</v>
      </c>
      <c r="H127" s="146">
        <v>0.18</v>
      </c>
      <c r="I127" s="146">
        <v>0.18</v>
      </c>
      <c r="J127" s="140">
        <f t="shared" si="7"/>
        <v>0.36</v>
      </c>
      <c r="K127" s="145">
        <v>0.02</v>
      </c>
      <c r="L127" s="93"/>
      <c r="M127" s="138">
        <v>0</v>
      </c>
    </row>
    <row r="128" spans="3:13" x14ac:dyDescent="0.25">
      <c r="C128" s="148">
        <v>41000</v>
      </c>
      <c r="D128" s="146">
        <v>0.15</v>
      </c>
      <c r="E128" s="146">
        <v>0.24</v>
      </c>
      <c r="F128" s="140">
        <f t="shared" si="6"/>
        <v>0.39</v>
      </c>
      <c r="G128" s="146">
        <v>0.21</v>
      </c>
      <c r="H128" s="146">
        <v>0.19</v>
      </c>
      <c r="I128" s="146">
        <v>0.19</v>
      </c>
      <c r="J128" s="140">
        <f t="shared" si="7"/>
        <v>0.38</v>
      </c>
      <c r="K128" s="145">
        <v>0.01</v>
      </c>
      <c r="L128" s="93"/>
      <c r="M128" s="138">
        <v>0</v>
      </c>
    </row>
    <row r="129" spans="3:13" x14ac:dyDescent="0.25">
      <c r="C129" s="148">
        <v>41030</v>
      </c>
      <c r="D129" s="146">
        <v>0.17</v>
      </c>
      <c r="E129" s="146">
        <v>0.22</v>
      </c>
      <c r="F129" s="140">
        <f t="shared" si="6"/>
        <v>0.39</v>
      </c>
      <c r="G129" s="146">
        <v>0.19</v>
      </c>
      <c r="H129" s="146">
        <v>0.21</v>
      </c>
      <c r="I129" s="146">
        <v>0.19</v>
      </c>
      <c r="J129" s="140">
        <f t="shared" si="7"/>
        <v>0.4</v>
      </c>
      <c r="K129" s="145">
        <v>0.01</v>
      </c>
      <c r="L129" s="93"/>
      <c r="M129" s="138">
        <v>0</v>
      </c>
    </row>
    <row r="130" spans="3:13" x14ac:dyDescent="0.25">
      <c r="C130" s="148">
        <v>41061</v>
      </c>
      <c r="D130" s="146">
        <v>0.14000000000000001</v>
      </c>
      <c r="E130" s="146">
        <v>0.23</v>
      </c>
      <c r="F130" s="140">
        <f t="shared" ref="F130:F161" si="8">SUM(D130+E130)</f>
        <v>0.37</v>
      </c>
      <c r="G130" s="146">
        <v>0.25</v>
      </c>
      <c r="H130" s="146">
        <v>0.18</v>
      </c>
      <c r="I130" s="146">
        <v>0.19</v>
      </c>
      <c r="J130" s="140">
        <f t="shared" ref="J130:J161" si="9">SUM(H130+I130)</f>
        <v>0.37</v>
      </c>
      <c r="K130" s="145">
        <v>0.01</v>
      </c>
      <c r="L130" s="93"/>
      <c r="M130" s="138">
        <v>0</v>
      </c>
    </row>
    <row r="131" spans="3:13" x14ac:dyDescent="0.25">
      <c r="C131" s="148">
        <v>41091</v>
      </c>
      <c r="D131" s="147">
        <v>0.17</v>
      </c>
      <c r="E131" s="147">
        <v>0.23</v>
      </c>
      <c r="F131" s="140">
        <f t="shared" si="8"/>
        <v>0.4</v>
      </c>
      <c r="G131" s="147">
        <v>0.2</v>
      </c>
      <c r="H131" s="146">
        <v>0.17</v>
      </c>
      <c r="I131" s="146">
        <v>0.23</v>
      </c>
      <c r="J131" s="140">
        <f t="shared" si="9"/>
        <v>0.4</v>
      </c>
      <c r="K131" s="145">
        <v>0</v>
      </c>
      <c r="L131" s="93"/>
      <c r="M131" s="138">
        <v>0</v>
      </c>
    </row>
    <row r="132" spans="3:13" x14ac:dyDescent="0.25">
      <c r="C132" s="148">
        <v>41122</v>
      </c>
      <c r="D132" s="147">
        <v>0.19</v>
      </c>
      <c r="E132" s="147">
        <v>0.23</v>
      </c>
      <c r="F132" s="140">
        <f t="shared" si="8"/>
        <v>0.42000000000000004</v>
      </c>
      <c r="G132" s="147">
        <v>0.16</v>
      </c>
      <c r="H132" s="146">
        <v>0.17</v>
      </c>
      <c r="I132" s="146">
        <v>0.23</v>
      </c>
      <c r="J132" s="140">
        <f t="shared" si="9"/>
        <v>0.4</v>
      </c>
      <c r="K132" s="145">
        <v>0.02</v>
      </c>
      <c r="L132" s="93"/>
      <c r="M132" s="138">
        <v>0</v>
      </c>
    </row>
    <row r="133" spans="3:13" x14ac:dyDescent="0.25">
      <c r="C133" s="148">
        <v>41182</v>
      </c>
      <c r="D133" s="147">
        <v>0.21</v>
      </c>
      <c r="E133" s="147">
        <v>0.21</v>
      </c>
      <c r="F133" s="140">
        <f t="shared" si="8"/>
        <v>0.42</v>
      </c>
      <c r="G133" s="147">
        <v>0.17</v>
      </c>
      <c r="H133" s="146">
        <v>0.17</v>
      </c>
      <c r="I133" s="146">
        <v>0.22</v>
      </c>
      <c r="J133" s="140">
        <f t="shared" si="9"/>
        <v>0.39</v>
      </c>
      <c r="K133" s="145">
        <v>0.02</v>
      </c>
      <c r="L133" s="93"/>
      <c r="M133" s="138">
        <v>0</v>
      </c>
    </row>
    <row r="134" spans="3:13" x14ac:dyDescent="0.25">
      <c r="C134" s="148">
        <v>41202</v>
      </c>
      <c r="D134" s="147">
        <v>0.21</v>
      </c>
      <c r="E134" s="147">
        <v>0.21</v>
      </c>
      <c r="F134" s="140">
        <f t="shared" si="8"/>
        <v>0.42</v>
      </c>
      <c r="G134" s="147">
        <v>0.17</v>
      </c>
      <c r="H134" s="146">
        <v>0.17</v>
      </c>
      <c r="I134" s="146">
        <v>0.23</v>
      </c>
      <c r="J134" s="140">
        <f t="shared" si="9"/>
        <v>0.4</v>
      </c>
      <c r="K134" s="145">
        <v>0.01</v>
      </c>
      <c r="L134" s="93"/>
      <c r="M134" s="138">
        <v>0</v>
      </c>
    </row>
    <row r="135" spans="3:13" x14ac:dyDescent="0.25">
      <c r="C135" s="148">
        <v>41216</v>
      </c>
      <c r="D135" s="147">
        <v>0.19</v>
      </c>
      <c r="E135" s="147">
        <v>0.2</v>
      </c>
      <c r="F135" s="140">
        <f t="shared" si="8"/>
        <v>0.39</v>
      </c>
      <c r="G135" s="147">
        <v>0.14000000000000001</v>
      </c>
      <c r="H135" s="146">
        <v>0.17</v>
      </c>
      <c r="I135" s="146">
        <v>0.25</v>
      </c>
      <c r="J135" s="140">
        <f t="shared" si="9"/>
        <v>0.42000000000000004</v>
      </c>
      <c r="K135" s="145">
        <v>0.01</v>
      </c>
      <c r="L135" s="93"/>
      <c r="M135" s="138">
        <v>0</v>
      </c>
    </row>
    <row r="136" spans="3:13" x14ac:dyDescent="0.25">
      <c r="C136" s="148">
        <v>41244</v>
      </c>
      <c r="D136" s="147">
        <v>0.21</v>
      </c>
      <c r="E136" s="147">
        <v>0.23</v>
      </c>
      <c r="F136" s="140">
        <f t="shared" si="8"/>
        <v>0.44</v>
      </c>
      <c r="G136" s="147">
        <v>0.19</v>
      </c>
      <c r="H136" s="146">
        <v>0.16</v>
      </c>
      <c r="I136" s="146">
        <v>0.19</v>
      </c>
      <c r="J136" s="140">
        <f t="shared" si="9"/>
        <v>0.35</v>
      </c>
      <c r="K136" s="145">
        <v>0.02</v>
      </c>
      <c r="L136" s="93"/>
      <c r="M136" s="138">
        <v>0</v>
      </c>
    </row>
    <row r="137" spans="3:13" x14ac:dyDescent="0.25">
      <c r="C137" s="148">
        <v>41275</v>
      </c>
      <c r="D137" s="147">
        <v>0.17</v>
      </c>
      <c r="E137" s="147">
        <v>0.27</v>
      </c>
      <c r="F137" s="140">
        <f t="shared" si="8"/>
        <v>0.44000000000000006</v>
      </c>
      <c r="G137" s="147">
        <v>0.17</v>
      </c>
      <c r="H137" s="146">
        <v>0.19</v>
      </c>
      <c r="I137" s="146">
        <v>0.19</v>
      </c>
      <c r="J137" s="140">
        <f t="shared" si="9"/>
        <v>0.38</v>
      </c>
      <c r="K137" s="145">
        <v>0.01</v>
      </c>
      <c r="L137" s="93"/>
      <c r="M137" s="138">
        <v>0</v>
      </c>
    </row>
    <row r="138" spans="3:13" x14ac:dyDescent="0.25">
      <c r="C138" s="148">
        <v>41306</v>
      </c>
      <c r="D138" s="147">
        <v>0.18</v>
      </c>
      <c r="E138" s="147">
        <v>0.23</v>
      </c>
      <c r="F138" s="140">
        <f t="shared" si="8"/>
        <v>0.41000000000000003</v>
      </c>
      <c r="G138" s="147">
        <v>0.22</v>
      </c>
      <c r="H138" s="146">
        <v>0.17</v>
      </c>
      <c r="I138" s="146">
        <v>0.19</v>
      </c>
      <c r="J138" s="140">
        <f t="shared" si="9"/>
        <v>0.36</v>
      </c>
      <c r="K138" s="145">
        <v>0.01</v>
      </c>
      <c r="L138" s="93"/>
      <c r="M138" s="138">
        <v>0</v>
      </c>
    </row>
    <row r="139" spans="3:13" x14ac:dyDescent="0.25">
      <c r="C139" s="148">
        <v>41426</v>
      </c>
      <c r="D139" s="147">
        <v>0.14000000000000001</v>
      </c>
      <c r="E139" s="147">
        <v>0.25</v>
      </c>
      <c r="F139" s="140">
        <f t="shared" si="8"/>
        <v>0.39</v>
      </c>
      <c r="G139" s="147">
        <v>0.22</v>
      </c>
      <c r="H139" s="146">
        <v>0.19</v>
      </c>
      <c r="I139" s="146">
        <v>0.18</v>
      </c>
      <c r="J139" s="140">
        <f t="shared" si="9"/>
        <v>0.37</v>
      </c>
      <c r="K139" s="145">
        <v>0.02</v>
      </c>
      <c r="L139" s="93"/>
      <c r="M139" s="138">
        <v>0</v>
      </c>
    </row>
    <row r="140" spans="3:13" x14ac:dyDescent="0.25">
      <c r="C140" s="148">
        <v>41530</v>
      </c>
      <c r="D140" s="147">
        <v>0.13</v>
      </c>
      <c r="E140" s="147">
        <v>0.27</v>
      </c>
      <c r="F140" s="140">
        <f t="shared" si="8"/>
        <v>0.4</v>
      </c>
      <c r="G140" s="147">
        <v>0.22</v>
      </c>
      <c r="H140" s="146">
        <v>0.2</v>
      </c>
      <c r="I140" s="146">
        <v>0.18</v>
      </c>
      <c r="J140" s="140">
        <f t="shared" si="9"/>
        <v>0.38</v>
      </c>
      <c r="K140" s="145">
        <v>0</v>
      </c>
      <c r="L140" s="93"/>
      <c r="M140" s="138">
        <v>0</v>
      </c>
    </row>
    <row r="141" spans="3:13" x14ac:dyDescent="0.25">
      <c r="C141" s="148">
        <v>41548</v>
      </c>
      <c r="D141" s="147">
        <v>0.15</v>
      </c>
      <c r="E141" s="147">
        <v>0.22</v>
      </c>
      <c r="F141" s="140">
        <f t="shared" si="8"/>
        <v>0.37</v>
      </c>
      <c r="G141" s="147">
        <v>0.21</v>
      </c>
      <c r="H141" s="146">
        <v>0.18</v>
      </c>
      <c r="I141" s="146">
        <v>0.22</v>
      </c>
      <c r="J141" s="140">
        <f t="shared" si="9"/>
        <v>0.4</v>
      </c>
      <c r="K141" s="145">
        <v>0.02</v>
      </c>
      <c r="L141" s="93"/>
      <c r="M141" s="138">
        <v>0</v>
      </c>
    </row>
    <row r="142" spans="3:13" x14ac:dyDescent="0.25">
      <c r="C142" s="148">
        <v>41548</v>
      </c>
      <c r="D142" s="147">
        <v>0.14000000000000001</v>
      </c>
      <c r="E142" s="147">
        <v>0.25</v>
      </c>
      <c r="F142" s="140">
        <f t="shared" si="8"/>
        <v>0.39</v>
      </c>
      <c r="G142" s="147">
        <v>0.18</v>
      </c>
      <c r="H142" s="146">
        <v>0.2</v>
      </c>
      <c r="I142" s="146">
        <v>0.2</v>
      </c>
      <c r="J142" s="140">
        <f t="shared" si="9"/>
        <v>0.4</v>
      </c>
      <c r="K142" s="145">
        <v>0.03</v>
      </c>
      <c r="L142" s="93"/>
      <c r="M142" s="138">
        <v>0</v>
      </c>
    </row>
    <row r="143" spans="3:13" x14ac:dyDescent="0.25">
      <c r="C143" s="148">
        <v>41621</v>
      </c>
      <c r="D143" s="147">
        <v>0.1</v>
      </c>
      <c r="E143" s="147">
        <v>0.26</v>
      </c>
      <c r="F143" s="140">
        <f t="shared" si="8"/>
        <v>0.36</v>
      </c>
      <c r="G143" s="147">
        <v>0.19</v>
      </c>
      <c r="H143" s="146">
        <v>0.2</v>
      </c>
      <c r="I143" s="146">
        <v>0.24</v>
      </c>
      <c r="J143" s="140">
        <f t="shared" si="9"/>
        <v>0.44</v>
      </c>
      <c r="K143" s="145">
        <v>0.01</v>
      </c>
      <c r="L143" s="93"/>
      <c r="M143" s="138">
        <v>0</v>
      </c>
    </row>
    <row r="144" spans="3:13" x14ac:dyDescent="0.25">
      <c r="C144" s="148">
        <v>41653</v>
      </c>
      <c r="D144" s="147">
        <v>0.1</v>
      </c>
      <c r="E144" s="147">
        <v>0.27</v>
      </c>
      <c r="F144" s="140">
        <f t="shared" si="8"/>
        <v>0.37</v>
      </c>
      <c r="G144" s="147">
        <v>0.22</v>
      </c>
      <c r="H144" s="146">
        <v>0.2</v>
      </c>
      <c r="I144" s="146">
        <v>0.2</v>
      </c>
      <c r="J144" s="140">
        <f t="shared" si="9"/>
        <v>0.4</v>
      </c>
      <c r="K144" s="145">
        <v>0.01</v>
      </c>
      <c r="L144" s="93"/>
      <c r="M144" s="138">
        <v>0</v>
      </c>
    </row>
    <row r="145" spans="3:13" x14ac:dyDescent="0.25">
      <c r="C145" s="148">
        <v>41699</v>
      </c>
      <c r="D145" s="147">
        <v>0.14000000000000001</v>
      </c>
      <c r="E145" s="147">
        <v>0.21</v>
      </c>
      <c r="F145" s="140">
        <f t="shared" si="8"/>
        <v>0.35</v>
      </c>
      <c r="G145" s="147">
        <v>0.25</v>
      </c>
      <c r="H145" s="146">
        <v>0.18</v>
      </c>
      <c r="I145" s="146">
        <v>0.2</v>
      </c>
      <c r="J145" s="140">
        <f t="shared" si="9"/>
        <v>0.38</v>
      </c>
      <c r="K145" s="145">
        <v>0.02</v>
      </c>
      <c r="L145" s="93"/>
      <c r="M145" s="138">
        <v>0</v>
      </c>
    </row>
    <row r="146" spans="3:13" x14ac:dyDescent="0.25">
      <c r="C146" s="148">
        <v>41757</v>
      </c>
      <c r="D146" s="147">
        <v>0.13</v>
      </c>
      <c r="E146" s="147">
        <v>0.23</v>
      </c>
      <c r="F146" s="140">
        <f t="shared" si="8"/>
        <v>0.36</v>
      </c>
      <c r="G146" s="147">
        <v>0.24</v>
      </c>
      <c r="H146" s="146">
        <v>0.19</v>
      </c>
      <c r="I146" s="146">
        <v>0.18</v>
      </c>
      <c r="J146" s="140">
        <f t="shared" si="9"/>
        <v>0.37</v>
      </c>
      <c r="K146" s="145">
        <v>0.03</v>
      </c>
      <c r="L146" s="93"/>
      <c r="M146" s="138">
        <v>0</v>
      </c>
    </row>
    <row r="147" spans="3:13" x14ac:dyDescent="0.25">
      <c r="C147" s="148">
        <v>41791</v>
      </c>
      <c r="D147" s="147">
        <v>0.13</v>
      </c>
      <c r="E147" s="147">
        <v>0.25</v>
      </c>
      <c r="F147" s="140">
        <f t="shared" si="8"/>
        <v>0.38</v>
      </c>
      <c r="G147" s="147">
        <v>0.21</v>
      </c>
      <c r="H147" s="146">
        <v>0.18</v>
      </c>
      <c r="I147" s="146">
        <v>0.22</v>
      </c>
      <c r="J147" s="140">
        <f t="shared" si="9"/>
        <v>0.4</v>
      </c>
      <c r="K147" s="145">
        <v>0.01</v>
      </c>
      <c r="L147" s="93"/>
      <c r="M147" s="138">
        <v>0</v>
      </c>
    </row>
    <row r="148" spans="3:13" x14ac:dyDescent="0.25">
      <c r="C148" s="148">
        <v>41896</v>
      </c>
      <c r="D148" s="147">
        <v>0.11</v>
      </c>
      <c r="E148" s="147">
        <v>0.25</v>
      </c>
      <c r="F148" s="140">
        <f t="shared" si="8"/>
        <v>0.36</v>
      </c>
      <c r="G148" s="147">
        <v>0.22</v>
      </c>
      <c r="H148" s="146">
        <v>0.2</v>
      </c>
      <c r="I148" s="146">
        <v>0.22</v>
      </c>
      <c r="J148" s="140">
        <f t="shared" si="9"/>
        <v>0.42000000000000004</v>
      </c>
      <c r="K148" s="145">
        <v>0</v>
      </c>
      <c r="L148" s="93"/>
      <c r="M148" s="138">
        <v>0</v>
      </c>
    </row>
    <row r="149" spans="3:13" x14ac:dyDescent="0.25">
      <c r="C149" s="148">
        <v>41926</v>
      </c>
      <c r="D149" s="147">
        <v>0.12</v>
      </c>
      <c r="E149" s="147">
        <v>0.24</v>
      </c>
      <c r="F149" s="140">
        <f t="shared" si="8"/>
        <v>0.36</v>
      </c>
      <c r="G149" s="147">
        <v>0.19</v>
      </c>
      <c r="H149" s="146">
        <v>0.2</v>
      </c>
      <c r="I149" s="146">
        <v>0.23</v>
      </c>
      <c r="J149" s="140">
        <f t="shared" si="9"/>
        <v>0.43000000000000005</v>
      </c>
      <c r="K149" s="145">
        <v>0.02</v>
      </c>
      <c r="L149" s="93"/>
      <c r="M149" s="138">
        <v>0</v>
      </c>
    </row>
    <row r="150" spans="3:13" x14ac:dyDescent="0.25">
      <c r="C150" s="148">
        <v>41926</v>
      </c>
      <c r="D150" s="147">
        <v>0.12</v>
      </c>
      <c r="E150" s="147">
        <v>0.25</v>
      </c>
      <c r="F150" s="140">
        <f t="shared" si="8"/>
        <v>0.37</v>
      </c>
      <c r="G150" s="147">
        <v>0.2</v>
      </c>
      <c r="H150" s="146">
        <v>0.2</v>
      </c>
      <c r="I150" s="146">
        <v>0.23</v>
      </c>
      <c r="J150" s="140">
        <f t="shared" si="9"/>
        <v>0.43000000000000005</v>
      </c>
      <c r="K150" s="145">
        <v>0.01</v>
      </c>
      <c r="L150" s="93"/>
      <c r="M150" s="138">
        <v>0</v>
      </c>
    </row>
    <row r="151" spans="3:13" x14ac:dyDescent="0.25">
      <c r="C151" s="148">
        <v>41957</v>
      </c>
      <c r="D151" s="147">
        <v>0.12</v>
      </c>
      <c r="E151" s="147">
        <v>0.26</v>
      </c>
      <c r="F151" s="140">
        <f t="shared" si="8"/>
        <v>0.38</v>
      </c>
      <c r="G151" s="147">
        <v>0.2</v>
      </c>
      <c r="H151" s="146">
        <v>0.2</v>
      </c>
      <c r="I151" s="146">
        <v>0.21</v>
      </c>
      <c r="J151" s="140">
        <f t="shared" si="9"/>
        <v>0.41000000000000003</v>
      </c>
      <c r="K151" s="145">
        <v>0.01</v>
      </c>
      <c r="L151" s="93"/>
      <c r="M151" s="138">
        <v>0</v>
      </c>
    </row>
    <row r="152" spans="3:13" x14ac:dyDescent="0.25">
      <c r="C152" s="148">
        <v>41987</v>
      </c>
      <c r="D152" s="147">
        <v>0.12</v>
      </c>
      <c r="E152" s="147">
        <v>0.25</v>
      </c>
      <c r="F152" s="140">
        <f t="shared" si="8"/>
        <v>0.37</v>
      </c>
      <c r="G152" s="147">
        <v>0.22</v>
      </c>
      <c r="H152" s="146">
        <v>0.17</v>
      </c>
      <c r="I152" s="146">
        <v>0.22</v>
      </c>
      <c r="J152" s="140">
        <f t="shared" si="9"/>
        <v>0.39</v>
      </c>
      <c r="K152" s="145">
        <v>0.02</v>
      </c>
      <c r="L152" s="93"/>
      <c r="M152" s="138">
        <v>0</v>
      </c>
    </row>
    <row r="153" spans="3:13" x14ac:dyDescent="0.25">
      <c r="C153" s="148">
        <v>42019</v>
      </c>
      <c r="D153" s="147">
        <v>0.09</v>
      </c>
      <c r="E153" s="147">
        <v>0.26</v>
      </c>
      <c r="F153" s="140">
        <f t="shared" si="8"/>
        <v>0.35</v>
      </c>
      <c r="G153" s="147">
        <v>0.24</v>
      </c>
      <c r="H153" s="146">
        <v>0.18</v>
      </c>
      <c r="I153" s="146">
        <v>0.2</v>
      </c>
      <c r="J153" s="140">
        <f t="shared" si="9"/>
        <v>0.38</v>
      </c>
      <c r="K153" s="145">
        <v>0.03</v>
      </c>
      <c r="L153" s="93"/>
      <c r="M153" s="138">
        <v>0</v>
      </c>
    </row>
    <row r="154" spans="3:13" x14ac:dyDescent="0.25">
      <c r="C154" s="148">
        <v>42109</v>
      </c>
      <c r="D154" s="147">
        <v>0.12</v>
      </c>
      <c r="E154" s="147">
        <v>0.26</v>
      </c>
      <c r="F154" s="140">
        <f t="shared" si="8"/>
        <v>0.38</v>
      </c>
      <c r="G154" s="147">
        <v>0.24</v>
      </c>
      <c r="H154" s="146">
        <v>0.17</v>
      </c>
      <c r="I154" s="146">
        <v>0.19</v>
      </c>
      <c r="J154" s="140">
        <f t="shared" si="9"/>
        <v>0.36</v>
      </c>
      <c r="K154" s="145">
        <v>0.02</v>
      </c>
      <c r="L154" s="93"/>
      <c r="M154" s="138">
        <v>0</v>
      </c>
    </row>
    <row r="155" spans="3:13" x14ac:dyDescent="0.25">
      <c r="C155" s="144">
        <v>42200</v>
      </c>
      <c r="D155" s="143">
        <v>0.13</v>
      </c>
      <c r="E155" s="143">
        <v>0.25</v>
      </c>
      <c r="F155" s="140">
        <f t="shared" si="8"/>
        <v>0.38</v>
      </c>
      <c r="G155" s="143">
        <v>0.22</v>
      </c>
      <c r="H155" s="143">
        <v>0.18</v>
      </c>
      <c r="I155" s="143">
        <v>0.2</v>
      </c>
      <c r="J155" s="140">
        <f t="shared" si="9"/>
        <v>0.38</v>
      </c>
      <c r="K155" s="142">
        <v>0.02</v>
      </c>
      <c r="L155" s="93"/>
      <c r="M155" s="138">
        <v>0</v>
      </c>
    </row>
    <row r="156" spans="3:13" x14ac:dyDescent="0.25">
      <c r="C156" s="125">
        <v>42248</v>
      </c>
      <c r="D156" s="139">
        <v>0.16</v>
      </c>
      <c r="E156" s="139">
        <v>0.25</v>
      </c>
      <c r="F156" s="140">
        <f t="shared" si="8"/>
        <v>0.41000000000000003</v>
      </c>
      <c r="G156" s="139">
        <v>0.23</v>
      </c>
      <c r="H156" s="139">
        <v>0.16</v>
      </c>
      <c r="I156" s="139">
        <v>0.19</v>
      </c>
      <c r="J156" s="140">
        <f t="shared" si="9"/>
        <v>0.35</v>
      </c>
      <c r="K156" s="141">
        <v>0.01</v>
      </c>
      <c r="L156" s="93"/>
      <c r="M156" s="138">
        <v>0</v>
      </c>
    </row>
    <row r="157" spans="3:13" x14ac:dyDescent="0.25">
      <c r="C157" s="125">
        <v>42278</v>
      </c>
      <c r="D157" s="139">
        <v>0.15</v>
      </c>
      <c r="E157" s="139">
        <v>0.26</v>
      </c>
      <c r="F157" s="140">
        <f t="shared" si="8"/>
        <v>0.41000000000000003</v>
      </c>
      <c r="G157" s="139">
        <v>0.18</v>
      </c>
      <c r="H157" s="139">
        <v>0.17</v>
      </c>
      <c r="I157" s="139">
        <v>0.22</v>
      </c>
      <c r="J157" s="140">
        <f t="shared" si="9"/>
        <v>0.39</v>
      </c>
      <c r="K157" s="141">
        <v>0.02</v>
      </c>
      <c r="L157" s="93"/>
      <c r="M157" s="138">
        <v>0</v>
      </c>
    </row>
    <row r="158" spans="3:13" x14ac:dyDescent="0.25">
      <c r="C158" s="125">
        <v>42401</v>
      </c>
      <c r="D158" s="139">
        <v>0.16</v>
      </c>
      <c r="E158" s="139">
        <v>0.24</v>
      </c>
      <c r="F158" s="140">
        <f t="shared" si="8"/>
        <v>0.4</v>
      </c>
      <c r="G158" s="139">
        <v>0.21</v>
      </c>
      <c r="H158" s="139">
        <v>0.17</v>
      </c>
      <c r="I158" s="139">
        <v>0.21</v>
      </c>
      <c r="J158" s="140">
        <f t="shared" si="9"/>
        <v>0.38</v>
      </c>
      <c r="K158" s="141">
        <v>0.01</v>
      </c>
      <c r="L158" s="93"/>
      <c r="M158" s="138">
        <v>0</v>
      </c>
    </row>
    <row r="159" spans="3:13" x14ac:dyDescent="0.25">
      <c r="C159" s="125">
        <v>42461</v>
      </c>
      <c r="D159" s="139">
        <v>0.1</v>
      </c>
      <c r="E159" s="139">
        <v>0.28000000000000003</v>
      </c>
      <c r="F159" s="140">
        <f t="shared" si="8"/>
        <v>0.38</v>
      </c>
      <c r="G159" s="139">
        <v>0.2</v>
      </c>
      <c r="H159" s="139">
        <v>0.19</v>
      </c>
      <c r="I159" s="139">
        <v>0.22</v>
      </c>
      <c r="J159" s="140">
        <f t="shared" si="9"/>
        <v>0.41000000000000003</v>
      </c>
      <c r="K159" s="141">
        <v>0.01</v>
      </c>
      <c r="L159" s="93"/>
      <c r="M159" s="138">
        <v>0</v>
      </c>
    </row>
    <row r="160" spans="3:13" x14ac:dyDescent="0.25">
      <c r="C160" s="125">
        <v>42491</v>
      </c>
      <c r="D160" s="139">
        <v>0.11</v>
      </c>
      <c r="E160" s="139">
        <v>0.27</v>
      </c>
      <c r="F160" s="140">
        <f t="shared" si="8"/>
        <v>0.38</v>
      </c>
      <c r="G160" s="139">
        <v>0.2</v>
      </c>
      <c r="H160" s="139">
        <v>0.19</v>
      </c>
      <c r="I160" s="139">
        <v>0.22</v>
      </c>
      <c r="J160" s="140">
        <f t="shared" si="9"/>
        <v>0.41000000000000003</v>
      </c>
      <c r="K160" s="141">
        <v>0.01</v>
      </c>
      <c r="L160" s="93"/>
      <c r="M160" s="138">
        <v>0</v>
      </c>
    </row>
    <row r="161" spans="3:13" x14ac:dyDescent="0.25">
      <c r="C161" s="125">
        <v>42522</v>
      </c>
      <c r="D161" s="139">
        <v>0.12</v>
      </c>
      <c r="E161" s="139">
        <v>0.25</v>
      </c>
      <c r="F161" s="140">
        <f t="shared" si="8"/>
        <v>0.37</v>
      </c>
      <c r="G161" s="139">
        <v>0.19</v>
      </c>
      <c r="H161" s="139">
        <v>0.18</v>
      </c>
      <c r="I161" s="139">
        <v>0.25</v>
      </c>
      <c r="J161" s="140">
        <f t="shared" si="9"/>
        <v>0.43</v>
      </c>
      <c r="K161" s="141">
        <v>0.01</v>
      </c>
      <c r="L161" s="93"/>
      <c r="M161" s="138">
        <v>0</v>
      </c>
    </row>
    <row r="162" spans="3:13" x14ac:dyDescent="0.25">
      <c r="C162" s="125">
        <v>42552</v>
      </c>
      <c r="D162" s="139">
        <v>0.15</v>
      </c>
      <c r="E162" s="139">
        <v>0.24</v>
      </c>
      <c r="F162" s="140">
        <f t="shared" ref="F162:F171" si="10">SUM(D162+E162)</f>
        <v>0.39</v>
      </c>
      <c r="G162" s="139">
        <v>0.19</v>
      </c>
      <c r="H162" s="139">
        <v>0.19</v>
      </c>
      <c r="I162" s="139">
        <v>0.22</v>
      </c>
      <c r="J162" s="140">
        <f t="shared" ref="J162:J171" si="11">SUM(H162+I162)</f>
        <v>0.41000000000000003</v>
      </c>
      <c r="K162" s="141">
        <v>0.01</v>
      </c>
      <c r="L162" s="93"/>
      <c r="M162" s="138">
        <v>0</v>
      </c>
    </row>
    <row r="163" spans="3:13" x14ac:dyDescent="0.25">
      <c r="C163" s="125">
        <v>42583</v>
      </c>
      <c r="D163" s="139">
        <v>0.14000000000000001</v>
      </c>
      <c r="E163" s="139">
        <v>0.26</v>
      </c>
      <c r="F163" s="140">
        <f t="shared" si="10"/>
        <v>0.4</v>
      </c>
      <c r="G163" s="139">
        <v>0.16</v>
      </c>
      <c r="H163" s="139">
        <v>0.18</v>
      </c>
      <c r="I163" s="139">
        <v>0.25</v>
      </c>
      <c r="J163" s="140">
        <f t="shared" si="11"/>
        <v>0.43</v>
      </c>
      <c r="K163" s="141">
        <v>0.01</v>
      </c>
      <c r="L163" s="93"/>
      <c r="M163" s="138">
        <v>0</v>
      </c>
    </row>
    <row r="164" spans="3:13" x14ac:dyDescent="0.25">
      <c r="C164" s="125">
        <v>42614</v>
      </c>
      <c r="D164" s="139">
        <v>0.15</v>
      </c>
      <c r="E164" s="139">
        <v>0.22</v>
      </c>
      <c r="F164" s="140">
        <f t="shared" si="10"/>
        <v>0.37</v>
      </c>
      <c r="G164" s="139">
        <v>0.2</v>
      </c>
      <c r="H164" s="139">
        <v>0.16</v>
      </c>
      <c r="I164" s="139">
        <v>0.27</v>
      </c>
      <c r="J164" s="140">
        <f t="shared" si="11"/>
        <v>0.43000000000000005</v>
      </c>
      <c r="K164" s="93" t="s">
        <v>232</v>
      </c>
      <c r="L164" s="93"/>
      <c r="M164" s="138">
        <v>0</v>
      </c>
    </row>
    <row r="165" spans="3:13" x14ac:dyDescent="0.25">
      <c r="C165" s="125">
        <v>42644</v>
      </c>
      <c r="D165" s="139">
        <v>0.15</v>
      </c>
      <c r="E165" s="139">
        <v>0.24</v>
      </c>
      <c r="F165" s="140">
        <f t="shared" si="10"/>
        <v>0.39</v>
      </c>
      <c r="G165" s="139">
        <v>0.18</v>
      </c>
      <c r="H165" s="139">
        <v>0.16</v>
      </c>
      <c r="I165" s="139">
        <v>0.26</v>
      </c>
      <c r="J165" s="140">
        <f t="shared" si="11"/>
        <v>0.42000000000000004</v>
      </c>
      <c r="K165" s="139">
        <v>0.01</v>
      </c>
      <c r="L165" s="93"/>
      <c r="M165" s="138">
        <v>0</v>
      </c>
    </row>
    <row r="166" spans="3:13" x14ac:dyDescent="0.25">
      <c r="C166" s="125">
        <v>42705</v>
      </c>
      <c r="D166" s="139">
        <v>0.1</v>
      </c>
      <c r="E166" s="139">
        <v>0.24</v>
      </c>
      <c r="F166" s="140">
        <f t="shared" si="10"/>
        <v>0.33999999999999997</v>
      </c>
      <c r="G166" s="139">
        <v>0.23</v>
      </c>
      <c r="H166" s="139">
        <v>0.2</v>
      </c>
      <c r="I166" s="139">
        <v>0.22</v>
      </c>
      <c r="J166" s="140">
        <f t="shared" si="11"/>
        <v>0.42000000000000004</v>
      </c>
      <c r="K166" s="139">
        <v>0.01</v>
      </c>
      <c r="L166" s="93"/>
      <c r="M166" s="138">
        <v>0</v>
      </c>
    </row>
    <row r="167" spans="3:13" x14ac:dyDescent="0.25">
      <c r="C167" s="125">
        <v>42736</v>
      </c>
      <c r="D167" s="139">
        <v>0.12</v>
      </c>
      <c r="E167" s="139">
        <v>0.23</v>
      </c>
      <c r="F167" s="140">
        <f t="shared" si="10"/>
        <v>0.35</v>
      </c>
      <c r="G167" s="139">
        <v>0.19</v>
      </c>
      <c r="H167" s="139">
        <v>0.16</v>
      </c>
      <c r="I167" s="139">
        <v>0.28000000000000003</v>
      </c>
      <c r="J167" s="140">
        <f t="shared" si="11"/>
        <v>0.44000000000000006</v>
      </c>
      <c r="K167" s="139">
        <v>0.02</v>
      </c>
      <c r="L167" s="93"/>
      <c r="M167" s="138">
        <v>0</v>
      </c>
    </row>
    <row r="168" spans="3:13" x14ac:dyDescent="0.25">
      <c r="C168" s="125">
        <v>42767</v>
      </c>
      <c r="D168" s="139">
        <v>0.08</v>
      </c>
      <c r="E168" s="139">
        <v>0.22</v>
      </c>
      <c r="F168" s="140">
        <f t="shared" si="10"/>
        <v>0.3</v>
      </c>
      <c r="G168" s="139">
        <v>0.24</v>
      </c>
      <c r="H168" s="139">
        <v>0.23</v>
      </c>
      <c r="I168" s="139">
        <v>0.23</v>
      </c>
      <c r="J168" s="140">
        <f t="shared" si="11"/>
        <v>0.46</v>
      </c>
      <c r="K168" s="93" t="s">
        <v>232</v>
      </c>
      <c r="L168" s="93"/>
      <c r="M168" s="138">
        <v>0</v>
      </c>
    </row>
    <row r="169" spans="3:13" x14ac:dyDescent="0.25">
      <c r="C169" s="125">
        <v>42826</v>
      </c>
      <c r="D169" s="207">
        <v>0.11</v>
      </c>
      <c r="E169" s="207">
        <v>0.23</v>
      </c>
      <c r="F169" s="140">
        <f t="shared" si="10"/>
        <v>0.34</v>
      </c>
      <c r="G169" s="207">
        <v>0.26</v>
      </c>
      <c r="H169" s="207">
        <v>0.16</v>
      </c>
      <c r="I169" s="207">
        <v>0.23</v>
      </c>
      <c r="J169" s="140">
        <f t="shared" si="11"/>
        <v>0.39</v>
      </c>
      <c r="K169" s="207">
        <v>0.01</v>
      </c>
      <c r="M169" s="208">
        <v>0</v>
      </c>
    </row>
    <row r="170" spans="3:13" x14ac:dyDescent="0.25">
      <c r="C170" s="201">
        <v>42870</v>
      </c>
      <c r="D170" s="165">
        <v>0.14000000000000001</v>
      </c>
      <c r="E170" s="165">
        <v>0.25</v>
      </c>
      <c r="F170" s="165">
        <f t="shared" si="10"/>
        <v>0.39</v>
      </c>
      <c r="H170" s="165">
        <v>0.18</v>
      </c>
      <c r="I170" s="165">
        <v>0.31</v>
      </c>
      <c r="J170" s="165">
        <f t="shared" si="11"/>
        <v>0.49</v>
      </c>
      <c r="K170" s="165">
        <v>0.12</v>
      </c>
    </row>
    <row r="171" spans="3:13" x14ac:dyDescent="0.25">
      <c r="C171" s="201">
        <v>42898</v>
      </c>
      <c r="D171" s="165">
        <v>0.14000000000000001</v>
      </c>
      <c r="E171" s="165">
        <v>0.24</v>
      </c>
      <c r="F171" s="165">
        <f t="shared" si="10"/>
        <v>0.38</v>
      </c>
      <c r="H171" s="165">
        <v>0.17</v>
      </c>
      <c r="I171" s="165">
        <v>0.32</v>
      </c>
      <c r="J171" s="165">
        <f t="shared" si="11"/>
        <v>0.49</v>
      </c>
      <c r="K171" s="165">
        <v>0.12</v>
      </c>
    </row>
    <row r="172" spans="3:13" x14ac:dyDescent="0.25">
      <c r="C172" s="175">
        <v>42933</v>
      </c>
      <c r="D172" s="210">
        <v>0.15</v>
      </c>
      <c r="E172" s="210">
        <v>0.24</v>
      </c>
      <c r="F172" s="210">
        <f>SUM(D172,E172)</f>
        <v>0.39</v>
      </c>
      <c r="G172" s="210"/>
      <c r="H172" s="210">
        <v>0.18</v>
      </c>
      <c r="I172" s="210">
        <v>0.32</v>
      </c>
      <c r="J172" s="210">
        <f>SUM(H172+I172)</f>
        <v>0.5</v>
      </c>
      <c r="K172" s="210">
        <v>0.1</v>
      </c>
    </row>
    <row r="173" spans="3:13" x14ac:dyDescent="0.25">
      <c r="C173" s="123">
        <v>42997</v>
      </c>
      <c r="D173" s="165">
        <v>0.14000000000000001</v>
      </c>
      <c r="E173" s="165">
        <v>0.25</v>
      </c>
      <c r="F173" s="165">
        <f>SUM(D173,E173)</f>
        <v>0.39</v>
      </c>
      <c r="H173" s="165">
        <v>0.18</v>
      </c>
      <c r="I173" s="165">
        <v>0.28000000000000003</v>
      </c>
      <c r="J173" s="165">
        <f>SUM(H173+I173)</f>
        <v>0.46</v>
      </c>
    </row>
    <row r="174" spans="3:13" x14ac:dyDescent="0.25">
      <c r="C174" s="123">
        <v>43024</v>
      </c>
      <c r="D174" s="210">
        <v>0.16</v>
      </c>
      <c r="E174" s="210">
        <v>0.24</v>
      </c>
      <c r="F174" s="210">
        <f t="shared" ref="F174:F175" si="12">SUM(D174,E174)</f>
        <v>0.4</v>
      </c>
      <c r="G174" s="210"/>
      <c r="H174" s="210">
        <v>0.16</v>
      </c>
      <c r="I174" s="210">
        <v>0.32</v>
      </c>
      <c r="J174" s="210">
        <f t="shared" ref="J174:J175" si="13">SUM(H174+I174)</f>
        <v>0.48</v>
      </c>
      <c r="K174" s="210">
        <v>0.13</v>
      </c>
    </row>
    <row r="175" spans="3:13" x14ac:dyDescent="0.25">
      <c r="C175" s="123">
        <v>43046</v>
      </c>
      <c r="D175" s="165">
        <v>0.14000000000000001</v>
      </c>
      <c r="E175" s="165">
        <v>0.24</v>
      </c>
      <c r="F175" s="210">
        <f t="shared" si="12"/>
        <v>0.38</v>
      </c>
      <c r="H175" s="165">
        <v>0.18</v>
      </c>
      <c r="I175" s="165">
        <v>0.32</v>
      </c>
      <c r="J175" s="210">
        <f t="shared" si="13"/>
        <v>0.5</v>
      </c>
      <c r="K175" s="165">
        <v>0.12</v>
      </c>
    </row>
  </sheetData>
  <hyperlinks>
    <hyperlink ref="A9" r:id="rId1"/>
  </hyperlinks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P18"/>
  <sheetViews>
    <sheetView zoomScaleNormal="100" workbookViewId="0">
      <selection activeCell="Q10" sqref="Q10"/>
    </sheetView>
  </sheetViews>
  <sheetFormatPr defaultColWidth="8.85546875" defaultRowHeight="15" x14ac:dyDescent="0.25"/>
  <cols>
    <col min="1" max="16384" width="8.85546875" style="93"/>
  </cols>
  <sheetData>
    <row r="18" spans="16:16" x14ac:dyDescent="0.25">
      <c r="P18" s="123"/>
    </row>
  </sheetData>
  <pageMargins left="0.7" right="0.7" top="0.75" bottom="0.75" header="0.3" footer="0.3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7"/>
  <sheetViews>
    <sheetView zoomScale="85" zoomScaleNormal="85" workbookViewId="0">
      <pane ySplit="1" topLeftCell="A153" activePane="bottomLeft" state="frozen"/>
      <selection activeCell="E305" sqref="E305"/>
      <selection pane="bottomLeft" activeCell="I194" sqref="I194"/>
    </sheetView>
  </sheetViews>
  <sheetFormatPr defaultColWidth="8.85546875" defaultRowHeight="15" x14ac:dyDescent="0.25"/>
  <cols>
    <col min="1" max="1" width="56.28515625" style="93" customWidth="1"/>
    <col min="2" max="2" width="8.85546875" style="93"/>
    <col min="3" max="3" width="10.85546875" style="93" bestFit="1" customWidth="1"/>
    <col min="4" max="4" width="12.7109375" style="210" bestFit="1" customWidth="1"/>
    <col min="5" max="5" width="18.28515625" style="210" bestFit="1" customWidth="1"/>
    <col min="6" max="6" width="13.140625" style="210" bestFit="1" customWidth="1"/>
    <col min="7" max="7" width="7.7109375" style="210" bestFit="1" customWidth="1"/>
    <col min="8" max="8" width="19.140625" style="210" bestFit="1" customWidth="1"/>
    <col min="9" max="9" width="13.7109375" style="210" bestFit="1" customWidth="1"/>
    <col min="10" max="10" width="14" style="210" bestFit="1" customWidth="1"/>
    <col min="11" max="11" width="8.85546875" style="210"/>
    <col min="12" max="16384" width="8.85546875" style="93"/>
  </cols>
  <sheetData>
    <row r="1" spans="1:13" x14ac:dyDescent="0.25">
      <c r="A1" s="118" t="s">
        <v>286</v>
      </c>
      <c r="C1" s="152" t="s">
        <v>3</v>
      </c>
      <c r="D1" s="151" t="s">
        <v>242</v>
      </c>
      <c r="E1" s="151" t="s">
        <v>241</v>
      </c>
      <c r="F1" s="151" t="s">
        <v>240</v>
      </c>
      <c r="G1" s="151" t="s">
        <v>239</v>
      </c>
      <c r="H1" s="151" t="s">
        <v>238</v>
      </c>
      <c r="I1" s="151" t="s">
        <v>237</v>
      </c>
      <c r="J1" s="151" t="s">
        <v>236</v>
      </c>
      <c r="K1" s="150" t="s">
        <v>235</v>
      </c>
      <c r="M1" s="149" t="s">
        <v>134</v>
      </c>
    </row>
    <row r="2" spans="1:13" x14ac:dyDescent="0.25">
      <c r="A2" s="136" t="s">
        <v>200</v>
      </c>
      <c r="C2" s="148">
        <v>33898</v>
      </c>
      <c r="D2" s="146">
        <v>0.19</v>
      </c>
      <c r="E2" s="146">
        <v>0.28999999999999998</v>
      </c>
      <c r="F2" s="155">
        <f t="shared" ref="F2:F33" si="0">SUM(D2,E2)</f>
        <v>0.48</v>
      </c>
      <c r="G2" s="146">
        <v>0.22</v>
      </c>
      <c r="H2" s="146">
        <v>0.15</v>
      </c>
      <c r="I2" s="146">
        <v>0.12</v>
      </c>
      <c r="J2" s="153">
        <f t="shared" ref="J2:J33" si="1">SUM(H2+I2)</f>
        <v>0.27</v>
      </c>
      <c r="K2" s="145">
        <v>0.03</v>
      </c>
      <c r="M2" s="138">
        <v>0</v>
      </c>
    </row>
    <row r="3" spans="1:13" x14ac:dyDescent="0.25">
      <c r="A3" s="111" t="s">
        <v>201</v>
      </c>
      <c r="C3" s="148">
        <v>33898</v>
      </c>
      <c r="D3" s="147">
        <v>0.19</v>
      </c>
      <c r="E3" s="147">
        <v>0.28999999999999998</v>
      </c>
      <c r="F3" s="155">
        <f t="shared" si="0"/>
        <v>0.48</v>
      </c>
      <c r="G3" s="147">
        <v>0.22</v>
      </c>
      <c r="H3" s="147">
        <v>0.15</v>
      </c>
      <c r="I3" s="147">
        <v>0.12</v>
      </c>
      <c r="J3" s="153">
        <f t="shared" si="1"/>
        <v>0.27</v>
      </c>
      <c r="K3" s="145">
        <v>0.03</v>
      </c>
      <c r="M3" s="138">
        <v>0</v>
      </c>
    </row>
    <row r="4" spans="1:13" x14ac:dyDescent="0.25">
      <c r="A4" s="111" t="s">
        <v>202</v>
      </c>
      <c r="C4" s="148">
        <v>34029</v>
      </c>
      <c r="D4" s="146">
        <v>0.15</v>
      </c>
      <c r="E4" s="146">
        <v>0.32</v>
      </c>
      <c r="F4" s="155">
        <f t="shared" si="0"/>
        <v>0.47</v>
      </c>
      <c r="G4" s="146">
        <v>0.2</v>
      </c>
      <c r="H4" s="146">
        <v>0.18</v>
      </c>
      <c r="I4" s="146">
        <v>0.12</v>
      </c>
      <c r="J4" s="153">
        <f t="shared" si="1"/>
        <v>0.3</v>
      </c>
      <c r="K4" s="145">
        <v>0.03</v>
      </c>
      <c r="M4" s="138">
        <v>0</v>
      </c>
    </row>
    <row r="5" spans="1:13" x14ac:dyDescent="0.25">
      <c r="A5" s="111" t="s">
        <v>203</v>
      </c>
      <c r="C5" s="148">
        <v>34029</v>
      </c>
      <c r="D5" s="146">
        <v>0.15</v>
      </c>
      <c r="E5" s="146">
        <v>0.32</v>
      </c>
      <c r="F5" s="155">
        <f t="shared" si="0"/>
        <v>0.47</v>
      </c>
      <c r="G5" s="146">
        <v>0.2</v>
      </c>
      <c r="H5" s="146">
        <v>0.18</v>
      </c>
      <c r="I5" s="146">
        <v>0.12</v>
      </c>
      <c r="J5" s="153">
        <f t="shared" si="1"/>
        <v>0.3</v>
      </c>
      <c r="K5" s="145">
        <v>0.03</v>
      </c>
      <c r="M5" s="138">
        <v>0</v>
      </c>
    </row>
    <row r="6" spans="1:13" x14ac:dyDescent="0.25">
      <c r="A6" s="111" t="s">
        <v>243</v>
      </c>
      <c r="C6" s="148">
        <v>34060</v>
      </c>
      <c r="D6" s="146">
        <v>0.15</v>
      </c>
      <c r="E6" s="146">
        <v>0.28999999999999998</v>
      </c>
      <c r="F6" s="155">
        <f t="shared" si="0"/>
        <v>0.43999999999999995</v>
      </c>
      <c r="G6" s="146">
        <v>0.22</v>
      </c>
      <c r="H6" s="146">
        <v>0.18</v>
      </c>
      <c r="I6" s="146">
        <v>0.13</v>
      </c>
      <c r="J6" s="153">
        <f t="shared" si="1"/>
        <v>0.31</v>
      </c>
      <c r="K6" s="145">
        <v>0.03</v>
      </c>
      <c r="M6" s="138">
        <v>0</v>
      </c>
    </row>
    <row r="7" spans="1:13" x14ac:dyDescent="0.25">
      <c r="A7" s="136" t="s">
        <v>205</v>
      </c>
      <c r="C7" s="148">
        <v>34060</v>
      </c>
      <c r="D7" s="146">
        <v>0.15</v>
      </c>
      <c r="E7" s="146">
        <v>0.28999999999999998</v>
      </c>
      <c r="F7" s="155">
        <f t="shared" si="0"/>
        <v>0.43999999999999995</v>
      </c>
      <c r="G7" s="146">
        <v>0.22</v>
      </c>
      <c r="H7" s="146">
        <v>0.18</v>
      </c>
      <c r="I7" s="146">
        <v>0.13</v>
      </c>
      <c r="J7" s="153">
        <f t="shared" si="1"/>
        <v>0.31</v>
      </c>
      <c r="K7" s="145">
        <v>0.03</v>
      </c>
      <c r="M7" s="138">
        <v>0</v>
      </c>
    </row>
    <row r="8" spans="1:13" x14ac:dyDescent="0.25">
      <c r="A8" s="136" t="s">
        <v>206</v>
      </c>
      <c r="C8" s="148">
        <v>34243</v>
      </c>
      <c r="D8" s="146">
        <v>0.11</v>
      </c>
      <c r="E8" s="146">
        <v>0.25</v>
      </c>
      <c r="F8" s="155">
        <f t="shared" si="0"/>
        <v>0.36</v>
      </c>
      <c r="G8" s="146">
        <v>0.26</v>
      </c>
      <c r="H8" s="146">
        <v>0.2</v>
      </c>
      <c r="I8" s="146">
        <v>0.15</v>
      </c>
      <c r="J8" s="153">
        <f t="shared" si="1"/>
        <v>0.35</v>
      </c>
      <c r="K8" s="145">
        <v>0.03</v>
      </c>
      <c r="M8" s="138">
        <v>0</v>
      </c>
    </row>
    <row r="9" spans="1:13" x14ac:dyDescent="0.25">
      <c r="A9" s="113" t="s">
        <v>233</v>
      </c>
      <c r="C9" s="148">
        <v>34243</v>
      </c>
      <c r="D9" s="146">
        <v>0.11</v>
      </c>
      <c r="E9" s="146">
        <v>0.25</v>
      </c>
      <c r="F9" s="155">
        <f t="shared" si="0"/>
        <v>0.36</v>
      </c>
      <c r="G9" s="146">
        <v>0.26</v>
      </c>
      <c r="H9" s="146">
        <v>0.2</v>
      </c>
      <c r="I9" s="146">
        <v>0.15</v>
      </c>
      <c r="J9" s="153">
        <f t="shared" si="1"/>
        <v>0.35</v>
      </c>
      <c r="K9" s="145">
        <v>0.03</v>
      </c>
      <c r="M9" s="138">
        <v>0</v>
      </c>
    </row>
    <row r="10" spans="1:13" x14ac:dyDescent="0.25">
      <c r="C10" s="148">
        <v>34335</v>
      </c>
      <c r="D10" s="146">
        <v>0.11</v>
      </c>
      <c r="E10" s="146">
        <v>0.28999999999999998</v>
      </c>
      <c r="F10" s="155">
        <f t="shared" si="0"/>
        <v>0.39999999999999997</v>
      </c>
      <c r="G10" s="146">
        <v>0.28999999999999998</v>
      </c>
      <c r="H10" s="146">
        <v>0.17</v>
      </c>
      <c r="I10" s="146">
        <v>0.11</v>
      </c>
      <c r="J10" s="153">
        <f t="shared" si="1"/>
        <v>0.28000000000000003</v>
      </c>
      <c r="K10" s="145">
        <v>0.03</v>
      </c>
      <c r="M10" s="138">
        <v>0</v>
      </c>
    </row>
    <row r="11" spans="1:13" x14ac:dyDescent="0.25">
      <c r="C11" s="148">
        <v>34486</v>
      </c>
      <c r="D11" s="146">
        <v>0.12</v>
      </c>
      <c r="E11" s="146">
        <v>0.28999999999999998</v>
      </c>
      <c r="F11" s="155">
        <f t="shared" si="0"/>
        <v>0.41</v>
      </c>
      <c r="G11" s="146">
        <v>0.25</v>
      </c>
      <c r="H11" s="146">
        <v>0.19</v>
      </c>
      <c r="I11" s="146">
        <v>0.12</v>
      </c>
      <c r="J11" s="153">
        <f t="shared" si="1"/>
        <v>0.31</v>
      </c>
      <c r="K11" s="145">
        <v>0.03</v>
      </c>
      <c r="M11" s="138">
        <v>0</v>
      </c>
    </row>
    <row r="12" spans="1:13" x14ac:dyDescent="0.25">
      <c r="C12" s="148">
        <v>34608</v>
      </c>
      <c r="D12" s="146">
        <v>0.13</v>
      </c>
      <c r="E12" s="146">
        <v>0.23</v>
      </c>
      <c r="F12" s="155">
        <f t="shared" si="0"/>
        <v>0.36</v>
      </c>
      <c r="G12" s="146">
        <v>0.25</v>
      </c>
      <c r="H12" s="146">
        <v>0.19</v>
      </c>
      <c r="I12" s="146">
        <v>0.13</v>
      </c>
      <c r="J12" s="153">
        <f t="shared" si="1"/>
        <v>0.32</v>
      </c>
      <c r="K12" s="145">
        <v>0.02</v>
      </c>
      <c r="M12" s="138">
        <v>0</v>
      </c>
    </row>
    <row r="13" spans="1:13" x14ac:dyDescent="0.25">
      <c r="C13" s="148">
        <v>34669</v>
      </c>
      <c r="D13" s="146">
        <v>0.1</v>
      </c>
      <c r="E13" s="146">
        <v>0.23</v>
      </c>
      <c r="F13" s="155">
        <f t="shared" si="0"/>
        <v>0.33</v>
      </c>
      <c r="G13" s="146">
        <v>0.25</v>
      </c>
      <c r="H13" s="146">
        <v>0.24</v>
      </c>
      <c r="I13" s="146">
        <v>0.16</v>
      </c>
      <c r="J13" s="153">
        <f t="shared" si="1"/>
        <v>0.4</v>
      </c>
      <c r="K13" s="145">
        <v>0.02</v>
      </c>
      <c r="M13" s="138">
        <v>0</v>
      </c>
    </row>
    <row r="14" spans="1:13" x14ac:dyDescent="0.25">
      <c r="C14" s="148">
        <v>34700</v>
      </c>
      <c r="D14" s="146">
        <v>0.17</v>
      </c>
      <c r="E14" s="146">
        <v>0.22</v>
      </c>
      <c r="F14" s="155">
        <f t="shared" si="0"/>
        <v>0.39</v>
      </c>
      <c r="G14" s="146">
        <v>0.25</v>
      </c>
      <c r="H14" s="146">
        <v>0.13</v>
      </c>
      <c r="I14" s="146">
        <v>0.09</v>
      </c>
      <c r="J14" s="153">
        <f t="shared" si="1"/>
        <v>0.22</v>
      </c>
      <c r="K14" s="145">
        <v>0.03</v>
      </c>
      <c r="M14" s="138">
        <v>0</v>
      </c>
    </row>
    <row r="15" spans="1:13" x14ac:dyDescent="0.25">
      <c r="C15" s="148">
        <v>34793</v>
      </c>
      <c r="D15" s="146">
        <v>0.15</v>
      </c>
      <c r="E15" s="146">
        <v>0.28999999999999998</v>
      </c>
      <c r="F15" s="155">
        <f t="shared" si="0"/>
        <v>0.43999999999999995</v>
      </c>
      <c r="G15" s="146">
        <v>0.25</v>
      </c>
      <c r="H15" s="146">
        <v>0.15</v>
      </c>
      <c r="I15" s="146">
        <v>0.14000000000000001</v>
      </c>
      <c r="J15" s="153">
        <f t="shared" si="1"/>
        <v>0.29000000000000004</v>
      </c>
      <c r="K15" s="145">
        <v>0.02</v>
      </c>
      <c r="M15" s="138">
        <v>0</v>
      </c>
    </row>
    <row r="16" spans="1:13" x14ac:dyDescent="0.25">
      <c r="C16" s="148">
        <v>34814</v>
      </c>
      <c r="D16" s="146">
        <v>0.15</v>
      </c>
      <c r="E16" s="146">
        <v>0.28999999999999998</v>
      </c>
      <c r="F16" s="155">
        <f t="shared" si="0"/>
        <v>0.43999999999999995</v>
      </c>
      <c r="G16" s="146">
        <v>0.23</v>
      </c>
      <c r="H16" s="146">
        <v>0.17</v>
      </c>
      <c r="I16" s="146">
        <v>0.14000000000000001</v>
      </c>
      <c r="J16" s="153">
        <f t="shared" si="1"/>
        <v>0.31000000000000005</v>
      </c>
      <c r="K16" s="145">
        <v>0.02</v>
      </c>
      <c r="M16" s="138">
        <v>0</v>
      </c>
    </row>
    <row r="17" spans="3:13" x14ac:dyDescent="0.25">
      <c r="C17" s="148">
        <v>34973</v>
      </c>
      <c r="D17" s="146">
        <v>0.12</v>
      </c>
      <c r="E17" s="146">
        <v>0.28000000000000003</v>
      </c>
      <c r="F17" s="155">
        <f t="shared" si="0"/>
        <v>0.4</v>
      </c>
      <c r="G17" s="146">
        <v>0.24</v>
      </c>
      <c r="H17" s="146">
        <v>0.17</v>
      </c>
      <c r="I17" s="146">
        <v>0.17</v>
      </c>
      <c r="J17" s="153">
        <f t="shared" si="1"/>
        <v>0.34</v>
      </c>
      <c r="K17" s="145">
        <v>0.02</v>
      </c>
      <c r="M17" s="138">
        <v>0</v>
      </c>
    </row>
    <row r="18" spans="3:13" x14ac:dyDescent="0.25">
      <c r="C18" s="148">
        <v>35034</v>
      </c>
      <c r="D18" s="146">
        <v>0.12</v>
      </c>
      <c r="E18" s="146">
        <v>0.28000000000000003</v>
      </c>
      <c r="F18" s="155">
        <f t="shared" si="0"/>
        <v>0.4</v>
      </c>
      <c r="G18" s="146">
        <v>0.22</v>
      </c>
      <c r="H18" s="146">
        <v>0.19</v>
      </c>
      <c r="I18" s="146">
        <v>0.17</v>
      </c>
      <c r="J18" s="153">
        <f t="shared" si="1"/>
        <v>0.36</v>
      </c>
      <c r="K18" s="145">
        <v>0.02</v>
      </c>
      <c r="M18" s="138">
        <v>0</v>
      </c>
    </row>
    <row r="19" spans="3:13" x14ac:dyDescent="0.25">
      <c r="C19" s="148">
        <v>35125</v>
      </c>
      <c r="D19" s="146">
        <v>0.1</v>
      </c>
      <c r="E19" s="146">
        <v>0.27</v>
      </c>
      <c r="F19" s="155">
        <f t="shared" si="0"/>
        <v>0.37</v>
      </c>
      <c r="G19" s="146">
        <v>0.22</v>
      </c>
      <c r="H19" s="146">
        <v>0.22</v>
      </c>
      <c r="I19" s="146">
        <v>0.17</v>
      </c>
      <c r="J19" s="153">
        <f t="shared" si="1"/>
        <v>0.39</v>
      </c>
      <c r="K19" s="145">
        <v>0.02</v>
      </c>
      <c r="M19" s="138">
        <v>0</v>
      </c>
    </row>
    <row r="20" spans="3:13" x14ac:dyDescent="0.25">
      <c r="C20" s="148">
        <v>35186</v>
      </c>
      <c r="D20" s="146">
        <v>0.11</v>
      </c>
      <c r="E20" s="146">
        <v>0.28000000000000003</v>
      </c>
      <c r="F20" s="155">
        <f t="shared" si="0"/>
        <v>0.39</v>
      </c>
      <c r="G20" s="146">
        <v>0.2</v>
      </c>
      <c r="H20" s="146">
        <v>0.21</v>
      </c>
      <c r="I20" s="146">
        <v>0.17</v>
      </c>
      <c r="J20" s="153">
        <f t="shared" si="1"/>
        <v>0.38</v>
      </c>
      <c r="K20" s="145">
        <v>0.03</v>
      </c>
      <c r="M20" s="138">
        <v>0</v>
      </c>
    </row>
    <row r="21" spans="3:13" x14ac:dyDescent="0.25">
      <c r="C21" s="148">
        <v>35217</v>
      </c>
      <c r="D21" s="146">
        <v>0.11</v>
      </c>
      <c r="E21" s="146">
        <v>0.25</v>
      </c>
      <c r="F21" s="155">
        <f t="shared" si="0"/>
        <v>0.36</v>
      </c>
      <c r="G21" s="146">
        <v>0.25</v>
      </c>
      <c r="H21" s="146">
        <v>0.21</v>
      </c>
      <c r="I21" s="146">
        <v>0.16</v>
      </c>
      <c r="J21" s="153">
        <f t="shared" si="1"/>
        <v>0.37</v>
      </c>
      <c r="K21" s="145">
        <v>0.02</v>
      </c>
      <c r="M21" s="138">
        <v>0</v>
      </c>
    </row>
    <row r="22" spans="3:13" x14ac:dyDescent="0.25">
      <c r="C22" s="148">
        <v>35283</v>
      </c>
      <c r="D22" s="146">
        <v>0.11</v>
      </c>
      <c r="E22" s="146">
        <v>0.28000000000000003</v>
      </c>
      <c r="F22" s="155">
        <f t="shared" si="0"/>
        <v>0.39</v>
      </c>
      <c r="G22" s="146">
        <v>0.25</v>
      </c>
      <c r="H22" s="146">
        <v>0.19</v>
      </c>
      <c r="I22" s="146">
        <v>0.15</v>
      </c>
      <c r="J22" s="153">
        <f t="shared" si="1"/>
        <v>0.33999999999999997</v>
      </c>
      <c r="K22" s="145">
        <v>0.02</v>
      </c>
      <c r="M22" s="138">
        <v>0</v>
      </c>
    </row>
    <row r="23" spans="3:13" x14ac:dyDescent="0.25">
      <c r="C23" s="148">
        <v>35298</v>
      </c>
      <c r="D23" s="146">
        <v>0.16</v>
      </c>
      <c r="E23" s="146">
        <v>0.25</v>
      </c>
      <c r="F23" s="155">
        <f t="shared" si="0"/>
        <v>0.41000000000000003</v>
      </c>
      <c r="G23" s="146">
        <v>0.25</v>
      </c>
      <c r="H23" s="146">
        <v>0.17</v>
      </c>
      <c r="I23" s="146">
        <v>0.16</v>
      </c>
      <c r="J23" s="153">
        <f t="shared" si="1"/>
        <v>0.33</v>
      </c>
      <c r="K23" s="145">
        <v>0.01</v>
      </c>
      <c r="M23" s="138">
        <v>0</v>
      </c>
    </row>
    <row r="24" spans="3:13" x14ac:dyDescent="0.25">
      <c r="C24" s="148">
        <v>35309</v>
      </c>
      <c r="D24" s="146">
        <v>0.11</v>
      </c>
      <c r="E24" s="146">
        <v>0.28999999999999998</v>
      </c>
      <c r="F24" s="155">
        <f t="shared" si="0"/>
        <v>0.39999999999999997</v>
      </c>
      <c r="G24" s="146">
        <v>0.22</v>
      </c>
      <c r="H24" s="146">
        <v>0.2</v>
      </c>
      <c r="I24" s="146">
        <v>0.16</v>
      </c>
      <c r="J24" s="153">
        <f t="shared" si="1"/>
        <v>0.36</v>
      </c>
      <c r="K24" s="145">
        <v>0.02</v>
      </c>
      <c r="M24" s="138">
        <v>0</v>
      </c>
    </row>
    <row r="25" spans="3:13" x14ac:dyDescent="0.25">
      <c r="C25" s="148">
        <v>35339</v>
      </c>
      <c r="D25" s="146">
        <v>0.12</v>
      </c>
      <c r="E25" s="146">
        <v>0.26</v>
      </c>
      <c r="F25" s="155">
        <f t="shared" si="0"/>
        <v>0.38</v>
      </c>
      <c r="G25" s="146">
        <v>0.27</v>
      </c>
      <c r="H25" s="146">
        <v>0.18</v>
      </c>
      <c r="I25" s="146">
        <v>0.15</v>
      </c>
      <c r="J25" s="153">
        <f t="shared" si="1"/>
        <v>0.32999999999999996</v>
      </c>
      <c r="K25" s="145">
        <v>0.02</v>
      </c>
      <c r="M25" s="138">
        <v>0</v>
      </c>
    </row>
    <row r="26" spans="3:13" x14ac:dyDescent="0.25">
      <c r="C26" s="148">
        <v>35370</v>
      </c>
      <c r="D26" s="146">
        <v>0.22</v>
      </c>
      <c r="E26" s="146">
        <v>0.26</v>
      </c>
      <c r="F26" s="155">
        <f t="shared" si="0"/>
        <v>0.48</v>
      </c>
      <c r="G26" s="146">
        <v>0.13</v>
      </c>
      <c r="H26" s="146">
        <v>0.15</v>
      </c>
      <c r="I26" s="146">
        <v>0.23</v>
      </c>
      <c r="J26" s="153">
        <f t="shared" si="1"/>
        <v>0.38</v>
      </c>
      <c r="K26" s="145">
        <v>0.01</v>
      </c>
      <c r="M26" s="138">
        <v>0</v>
      </c>
    </row>
    <row r="27" spans="3:13" x14ac:dyDescent="0.25">
      <c r="C27" s="148">
        <v>35431</v>
      </c>
      <c r="D27" s="146">
        <v>0.1</v>
      </c>
      <c r="E27" s="146">
        <v>0.32</v>
      </c>
      <c r="F27" s="155">
        <f t="shared" si="0"/>
        <v>0.42000000000000004</v>
      </c>
      <c r="G27" s="146">
        <v>0.26</v>
      </c>
      <c r="H27" s="146">
        <v>0.2</v>
      </c>
      <c r="I27" s="146">
        <v>0.11</v>
      </c>
      <c r="J27" s="153">
        <f t="shared" si="1"/>
        <v>0.31</v>
      </c>
      <c r="K27" s="145">
        <v>0.01</v>
      </c>
      <c r="M27" s="138">
        <v>0</v>
      </c>
    </row>
    <row r="28" spans="3:13" x14ac:dyDescent="0.25">
      <c r="C28" s="148">
        <v>35490</v>
      </c>
      <c r="D28" s="146">
        <v>0.1</v>
      </c>
      <c r="E28" s="146">
        <v>0.3</v>
      </c>
      <c r="F28" s="155">
        <f t="shared" si="0"/>
        <v>0.4</v>
      </c>
      <c r="G28" s="146">
        <v>0.27</v>
      </c>
      <c r="H28" s="146">
        <v>0.19</v>
      </c>
      <c r="I28" s="146">
        <v>0.12</v>
      </c>
      <c r="J28" s="153">
        <f t="shared" si="1"/>
        <v>0.31</v>
      </c>
      <c r="K28" s="145">
        <v>0.02</v>
      </c>
      <c r="M28" s="138">
        <v>0</v>
      </c>
    </row>
    <row r="29" spans="3:13" x14ac:dyDescent="0.25">
      <c r="C29" s="148">
        <v>35612</v>
      </c>
      <c r="D29" s="146">
        <v>0.08</v>
      </c>
      <c r="E29" s="146">
        <v>0.28999999999999998</v>
      </c>
      <c r="F29" s="155">
        <f t="shared" si="0"/>
        <v>0.37</v>
      </c>
      <c r="G29" s="146">
        <v>0.31</v>
      </c>
      <c r="H29" s="146">
        <v>0.19</v>
      </c>
      <c r="I29" s="146">
        <v>0.11</v>
      </c>
      <c r="J29" s="153">
        <f t="shared" si="1"/>
        <v>0.3</v>
      </c>
      <c r="K29" s="145">
        <v>0.02</v>
      </c>
      <c r="M29" s="138">
        <v>0</v>
      </c>
    </row>
    <row r="30" spans="3:13" x14ac:dyDescent="0.25">
      <c r="C30" s="148">
        <v>35674</v>
      </c>
      <c r="D30" s="146">
        <v>0.11</v>
      </c>
      <c r="E30" s="146">
        <v>0.25</v>
      </c>
      <c r="F30" s="155">
        <f t="shared" si="0"/>
        <v>0.36</v>
      </c>
      <c r="G30" s="146">
        <v>0.28999999999999998</v>
      </c>
      <c r="H30" s="146">
        <v>0.2</v>
      </c>
      <c r="I30" s="146">
        <v>0.13</v>
      </c>
      <c r="J30" s="153">
        <f t="shared" si="1"/>
        <v>0.33</v>
      </c>
      <c r="K30" s="145">
        <v>0.02</v>
      </c>
      <c r="M30" s="138">
        <v>0</v>
      </c>
    </row>
    <row r="31" spans="3:13" x14ac:dyDescent="0.25">
      <c r="C31" s="148">
        <v>35765</v>
      </c>
      <c r="D31" s="146">
        <v>0.09</v>
      </c>
      <c r="E31" s="146">
        <v>0.27</v>
      </c>
      <c r="F31" s="155">
        <f t="shared" si="0"/>
        <v>0.36</v>
      </c>
      <c r="G31" s="146">
        <v>0.3</v>
      </c>
      <c r="H31" s="146">
        <v>0.19</v>
      </c>
      <c r="I31" s="146">
        <v>0.13</v>
      </c>
      <c r="J31" s="153">
        <f t="shared" si="1"/>
        <v>0.32</v>
      </c>
      <c r="K31" s="145">
        <v>0.02</v>
      </c>
      <c r="M31" s="138">
        <v>0</v>
      </c>
    </row>
    <row r="32" spans="3:13" x14ac:dyDescent="0.25">
      <c r="C32" s="148">
        <v>35796</v>
      </c>
      <c r="D32" s="146">
        <v>0.09</v>
      </c>
      <c r="E32" s="146">
        <v>0.28999999999999998</v>
      </c>
      <c r="F32" s="155">
        <f t="shared" si="0"/>
        <v>0.38</v>
      </c>
      <c r="G32" s="146">
        <v>0.3</v>
      </c>
      <c r="H32" s="146">
        <v>0.18</v>
      </c>
      <c r="I32" s="146">
        <v>0.12</v>
      </c>
      <c r="J32" s="153">
        <f t="shared" si="1"/>
        <v>0.3</v>
      </c>
      <c r="K32" s="145">
        <v>0.02</v>
      </c>
      <c r="M32" s="138">
        <v>0</v>
      </c>
    </row>
    <row r="33" spans="3:13" x14ac:dyDescent="0.25">
      <c r="C33" s="148">
        <v>35886</v>
      </c>
      <c r="D33" s="146">
        <v>0.1</v>
      </c>
      <c r="E33" s="146">
        <v>0.27</v>
      </c>
      <c r="F33" s="155">
        <f t="shared" si="0"/>
        <v>0.37</v>
      </c>
      <c r="G33" s="146">
        <v>0.3</v>
      </c>
      <c r="H33" s="146">
        <v>0.18</v>
      </c>
      <c r="I33" s="146">
        <v>0.13</v>
      </c>
      <c r="J33" s="153">
        <f t="shared" si="1"/>
        <v>0.31</v>
      </c>
      <c r="K33" s="145">
        <v>0.02</v>
      </c>
      <c r="M33" s="138">
        <v>0</v>
      </c>
    </row>
    <row r="34" spans="3:13" x14ac:dyDescent="0.25">
      <c r="C34" s="148">
        <v>36039</v>
      </c>
      <c r="D34" s="146">
        <v>0.14000000000000001</v>
      </c>
      <c r="E34" s="146">
        <v>0.27</v>
      </c>
      <c r="F34" s="155">
        <f t="shared" ref="F34:F65" si="2">SUM(D34,E34)</f>
        <v>0.41000000000000003</v>
      </c>
      <c r="G34" s="146">
        <v>0.28999999999999998</v>
      </c>
      <c r="H34" s="146">
        <v>0.15</v>
      </c>
      <c r="I34" s="146">
        <v>0.14000000000000001</v>
      </c>
      <c r="J34" s="153">
        <f t="shared" ref="J34:J65" si="3">SUM(H34+I34)</f>
        <v>0.29000000000000004</v>
      </c>
      <c r="K34" s="145">
        <v>0.01</v>
      </c>
      <c r="M34" s="138">
        <v>0</v>
      </c>
    </row>
    <row r="35" spans="3:13" x14ac:dyDescent="0.25">
      <c r="C35" s="148">
        <v>36069</v>
      </c>
      <c r="D35" s="146">
        <v>0.13</v>
      </c>
      <c r="E35" s="146">
        <v>0.24</v>
      </c>
      <c r="F35" s="155">
        <f t="shared" si="2"/>
        <v>0.37</v>
      </c>
      <c r="G35" s="146">
        <v>0.22</v>
      </c>
      <c r="H35" s="146">
        <v>0.21</v>
      </c>
      <c r="I35" s="146">
        <v>0.19</v>
      </c>
      <c r="J35" s="153">
        <f t="shared" si="3"/>
        <v>0.4</v>
      </c>
      <c r="K35" s="145">
        <v>0.01</v>
      </c>
      <c r="M35" s="138">
        <v>0</v>
      </c>
    </row>
    <row r="36" spans="3:13" x14ac:dyDescent="0.25">
      <c r="C36" s="148">
        <v>36130</v>
      </c>
      <c r="D36" s="146">
        <v>0.1</v>
      </c>
      <c r="E36" s="146">
        <v>0.23</v>
      </c>
      <c r="F36" s="155">
        <f t="shared" si="2"/>
        <v>0.33</v>
      </c>
      <c r="G36" s="146">
        <v>0.26</v>
      </c>
      <c r="H36" s="146">
        <v>0.21</v>
      </c>
      <c r="I36" s="146">
        <v>0.18</v>
      </c>
      <c r="J36" s="153">
        <f t="shared" si="3"/>
        <v>0.39</v>
      </c>
      <c r="K36" s="145">
        <v>0.02</v>
      </c>
      <c r="M36" s="138">
        <v>0</v>
      </c>
    </row>
    <row r="37" spans="3:13" x14ac:dyDescent="0.25">
      <c r="C37" s="148">
        <v>36161</v>
      </c>
      <c r="D37" s="146">
        <v>0.13</v>
      </c>
      <c r="E37" s="146">
        <v>0.23</v>
      </c>
      <c r="F37" s="155">
        <f t="shared" si="2"/>
        <v>0.36</v>
      </c>
      <c r="G37" s="146">
        <v>0.2</v>
      </c>
      <c r="H37" s="146">
        <v>0.18</v>
      </c>
      <c r="I37" s="146">
        <v>0.24</v>
      </c>
      <c r="J37" s="153">
        <f t="shared" si="3"/>
        <v>0.42</v>
      </c>
      <c r="K37" s="145">
        <v>0.02</v>
      </c>
      <c r="M37" s="138">
        <v>0</v>
      </c>
    </row>
    <row r="38" spans="3:13" x14ac:dyDescent="0.25">
      <c r="C38" s="148">
        <v>36220</v>
      </c>
      <c r="D38" s="146">
        <v>0.11</v>
      </c>
      <c r="E38" s="146">
        <v>0.22</v>
      </c>
      <c r="F38" s="155">
        <f t="shared" si="2"/>
        <v>0.33</v>
      </c>
      <c r="G38" s="146">
        <v>0.23</v>
      </c>
      <c r="H38" s="146">
        <v>0.19</v>
      </c>
      <c r="I38" s="146">
        <v>0.23</v>
      </c>
      <c r="J38" s="153">
        <f t="shared" si="3"/>
        <v>0.42000000000000004</v>
      </c>
      <c r="K38" s="145">
        <v>0.02</v>
      </c>
      <c r="M38" s="138">
        <v>0</v>
      </c>
    </row>
    <row r="39" spans="3:13" x14ac:dyDescent="0.25">
      <c r="C39" s="148">
        <v>36495</v>
      </c>
      <c r="D39" s="146">
        <v>0.12</v>
      </c>
      <c r="E39" s="146">
        <v>0.28999999999999998</v>
      </c>
      <c r="F39" s="155">
        <f t="shared" si="2"/>
        <v>0.41</v>
      </c>
      <c r="G39" s="146">
        <v>0.23</v>
      </c>
      <c r="H39" s="146">
        <v>0.18</v>
      </c>
      <c r="I39" s="146">
        <v>0.15</v>
      </c>
      <c r="J39" s="153">
        <f t="shared" si="3"/>
        <v>0.32999999999999996</v>
      </c>
      <c r="K39" s="145">
        <v>0.03</v>
      </c>
      <c r="M39" s="138">
        <v>0</v>
      </c>
    </row>
    <row r="40" spans="3:13" x14ac:dyDescent="0.25">
      <c r="C40" s="148">
        <v>36526</v>
      </c>
      <c r="D40" s="146">
        <v>0.13</v>
      </c>
      <c r="E40" s="146">
        <v>0.28999999999999998</v>
      </c>
      <c r="F40" s="155">
        <f t="shared" si="2"/>
        <v>0.42</v>
      </c>
      <c r="G40" s="146">
        <v>0.27</v>
      </c>
      <c r="H40" s="146">
        <v>0.16</v>
      </c>
      <c r="I40" s="146">
        <v>0.14000000000000001</v>
      </c>
      <c r="J40" s="153">
        <f t="shared" si="3"/>
        <v>0.30000000000000004</v>
      </c>
      <c r="K40" s="145">
        <v>0.01</v>
      </c>
      <c r="M40" s="138">
        <v>0</v>
      </c>
    </row>
    <row r="41" spans="3:13" x14ac:dyDescent="0.25">
      <c r="C41" s="148">
        <v>36586</v>
      </c>
      <c r="D41" s="146">
        <v>0.13</v>
      </c>
      <c r="E41" s="146">
        <v>0.26</v>
      </c>
      <c r="F41" s="155">
        <f t="shared" si="2"/>
        <v>0.39</v>
      </c>
      <c r="G41" s="146">
        <v>0.27</v>
      </c>
      <c r="H41" s="146">
        <v>0.17</v>
      </c>
      <c r="I41" s="146">
        <v>0.14000000000000001</v>
      </c>
      <c r="J41" s="153">
        <f t="shared" si="3"/>
        <v>0.31000000000000005</v>
      </c>
      <c r="K41" s="145">
        <v>0.03</v>
      </c>
      <c r="M41" s="138">
        <v>0</v>
      </c>
    </row>
    <row r="42" spans="3:13" x14ac:dyDescent="0.25">
      <c r="C42" s="148">
        <v>36617</v>
      </c>
      <c r="D42" s="146">
        <v>0.11</v>
      </c>
      <c r="E42" s="146">
        <v>0.31</v>
      </c>
      <c r="F42" s="155">
        <f t="shared" si="2"/>
        <v>0.42</v>
      </c>
      <c r="G42" s="146">
        <v>0.25</v>
      </c>
      <c r="H42" s="146">
        <v>0.16</v>
      </c>
      <c r="I42" s="146">
        <v>0.15</v>
      </c>
      <c r="J42" s="153">
        <f t="shared" si="3"/>
        <v>0.31</v>
      </c>
      <c r="K42" s="145">
        <v>0.02</v>
      </c>
      <c r="M42" s="138">
        <v>0</v>
      </c>
    </row>
    <row r="43" spans="3:13" x14ac:dyDescent="0.25">
      <c r="C43" s="148">
        <v>36678</v>
      </c>
      <c r="D43" s="146">
        <v>0.09</v>
      </c>
      <c r="E43" s="146">
        <v>0.3</v>
      </c>
      <c r="F43" s="155">
        <f t="shared" si="2"/>
        <v>0.39</v>
      </c>
      <c r="G43" s="146">
        <v>0.28000000000000003</v>
      </c>
      <c r="H43" s="146">
        <v>0.16</v>
      </c>
      <c r="I43" s="146">
        <v>0.15</v>
      </c>
      <c r="J43" s="153">
        <f t="shared" si="3"/>
        <v>0.31</v>
      </c>
      <c r="K43" s="145">
        <v>0.02</v>
      </c>
      <c r="M43" s="138">
        <v>0</v>
      </c>
    </row>
    <row r="44" spans="3:13" x14ac:dyDescent="0.25">
      <c r="C44" s="148">
        <v>36708</v>
      </c>
      <c r="D44" s="146">
        <v>0.15</v>
      </c>
      <c r="E44" s="146">
        <v>0.28000000000000003</v>
      </c>
      <c r="F44" s="155">
        <f t="shared" si="2"/>
        <v>0.43000000000000005</v>
      </c>
      <c r="G44" s="146">
        <v>0.24</v>
      </c>
      <c r="H44" s="146">
        <v>0.16</v>
      </c>
      <c r="I44" s="146">
        <v>0.15</v>
      </c>
      <c r="J44" s="153">
        <f t="shared" si="3"/>
        <v>0.31</v>
      </c>
      <c r="K44" s="145">
        <v>0.02</v>
      </c>
      <c r="M44" s="138">
        <v>0</v>
      </c>
    </row>
    <row r="45" spans="3:13" x14ac:dyDescent="0.25">
      <c r="C45" s="148">
        <v>36739</v>
      </c>
      <c r="D45" s="146">
        <v>0.19</v>
      </c>
      <c r="E45" s="146">
        <v>0.27</v>
      </c>
      <c r="F45" s="155">
        <f t="shared" si="2"/>
        <v>0.46</v>
      </c>
      <c r="G45" s="146">
        <v>0.23</v>
      </c>
      <c r="H45" s="146">
        <v>0.14000000000000001</v>
      </c>
      <c r="I45" s="146">
        <v>0.15</v>
      </c>
      <c r="J45" s="153">
        <f t="shared" si="3"/>
        <v>0.29000000000000004</v>
      </c>
      <c r="K45" s="145">
        <v>0.02</v>
      </c>
      <c r="M45" s="138">
        <v>0</v>
      </c>
    </row>
    <row r="46" spans="3:13" x14ac:dyDescent="0.25">
      <c r="C46" s="148">
        <v>36770</v>
      </c>
      <c r="D46" s="146">
        <v>0.14000000000000001</v>
      </c>
      <c r="E46" s="146">
        <v>0.33</v>
      </c>
      <c r="F46" s="155">
        <f t="shared" si="2"/>
        <v>0.47000000000000003</v>
      </c>
      <c r="G46" s="146">
        <v>0.19</v>
      </c>
      <c r="H46" s="146">
        <v>0.2</v>
      </c>
      <c r="I46" s="146">
        <v>0.13</v>
      </c>
      <c r="J46" s="153">
        <f t="shared" si="3"/>
        <v>0.33</v>
      </c>
      <c r="K46" s="145">
        <v>0.01</v>
      </c>
      <c r="M46" s="138">
        <v>0</v>
      </c>
    </row>
    <row r="47" spans="3:13" x14ac:dyDescent="0.25">
      <c r="C47" s="148">
        <v>36800</v>
      </c>
      <c r="D47" s="146">
        <v>0.14000000000000001</v>
      </c>
      <c r="E47" s="146">
        <v>0.28999999999999998</v>
      </c>
      <c r="F47" s="155">
        <f t="shared" si="2"/>
        <v>0.43</v>
      </c>
      <c r="G47" s="146">
        <v>0.26</v>
      </c>
      <c r="H47" s="146">
        <v>0.16</v>
      </c>
      <c r="I47" s="146">
        <v>0.14000000000000001</v>
      </c>
      <c r="J47" s="153">
        <f t="shared" si="3"/>
        <v>0.30000000000000004</v>
      </c>
      <c r="K47" s="145">
        <v>0.02</v>
      </c>
      <c r="M47" s="138">
        <v>0</v>
      </c>
    </row>
    <row r="48" spans="3:13" x14ac:dyDescent="0.25">
      <c r="C48" s="148">
        <v>36861</v>
      </c>
      <c r="D48" s="146">
        <v>0.18</v>
      </c>
      <c r="E48" s="146">
        <v>0.26</v>
      </c>
      <c r="F48" s="155">
        <f t="shared" si="2"/>
        <v>0.44</v>
      </c>
      <c r="G48" s="146">
        <v>0.23</v>
      </c>
      <c r="H48" s="146">
        <v>0.14000000000000001</v>
      </c>
      <c r="I48" s="146">
        <v>0.18</v>
      </c>
      <c r="J48" s="153">
        <f t="shared" si="3"/>
        <v>0.32</v>
      </c>
      <c r="K48" s="145">
        <v>0.01</v>
      </c>
      <c r="M48" s="138">
        <v>0</v>
      </c>
    </row>
    <row r="49" spans="3:13" x14ac:dyDescent="0.25">
      <c r="C49" s="148">
        <v>36892</v>
      </c>
      <c r="D49" s="146">
        <v>0.14000000000000001</v>
      </c>
      <c r="E49" s="146">
        <v>0.3</v>
      </c>
      <c r="F49" s="155">
        <f t="shared" si="2"/>
        <v>0.44</v>
      </c>
      <c r="G49" s="146">
        <v>0.25</v>
      </c>
      <c r="H49" s="146">
        <v>0.15</v>
      </c>
      <c r="I49" s="146">
        <v>0.14000000000000001</v>
      </c>
      <c r="J49" s="153">
        <f t="shared" si="3"/>
        <v>0.29000000000000004</v>
      </c>
      <c r="K49" s="145">
        <v>0.02</v>
      </c>
      <c r="M49" s="138">
        <v>0</v>
      </c>
    </row>
    <row r="50" spans="3:13" x14ac:dyDescent="0.25">
      <c r="C50" s="148">
        <v>36951</v>
      </c>
      <c r="D50" s="146">
        <v>0.18</v>
      </c>
      <c r="E50" s="146">
        <v>0.31</v>
      </c>
      <c r="F50" s="155">
        <f t="shared" si="2"/>
        <v>0.49</v>
      </c>
      <c r="G50" s="146">
        <v>0.21</v>
      </c>
      <c r="H50" s="146">
        <v>0.15</v>
      </c>
      <c r="I50" s="146">
        <v>0.14000000000000001</v>
      </c>
      <c r="J50" s="153">
        <f t="shared" si="3"/>
        <v>0.29000000000000004</v>
      </c>
      <c r="K50" s="145">
        <v>0.01</v>
      </c>
      <c r="M50" s="138">
        <v>0</v>
      </c>
    </row>
    <row r="51" spans="3:13" x14ac:dyDescent="0.25">
      <c r="C51" s="148">
        <v>37043</v>
      </c>
      <c r="D51" s="146">
        <v>0.13</v>
      </c>
      <c r="E51" s="146">
        <v>0.3</v>
      </c>
      <c r="F51" s="155">
        <f t="shared" si="2"/>
        <v>0.43</v>
      </c>
      <c r="G51" s="146">
        <v>0.21</v>
      </c>
      <c r="H51" s="146">
        <v>0.19</v>
      </c>
      <c r="I51" s="146">
        <v>0.16</v>
      </c>
      <c r="J51" s="153">
        <f t="shared" si="3"/>
        <v>0.35</v>
      </c>
      <c r="K51" s="145">
        <v>0.01</v>
      </c>
      <c r="M51" s="138">
        <v>0</v>
      </c>
    </row>
    <row r="52" spans="3:13" x14ac:dyDescent="0.25">
      <c r="C52" s="148">
        <v>37226</v>
      </c>
      <c r="D52" s="146">
        <v>0.21</v>
      </c>
      <c r="E52" s="146">
        <v>0.26</v>
      </c>
      <c r="F52" s="155">
        <f t="shared" si="2"/>
        <v>0.47</v>
      </c>
      <c r="G52" s="146">
        <v>0.18</v>
      </c>
      <c r="H52" s="146">
        <v>0.13</v>
      </c>
      <c r="I52" s="146">
        <v>0.09</v>
      </c>
      <c r="J52" s="153">
        <f t="shared" si="3"/>
        <v>0.22</v>
      </c>
      <c r="K52" s="145">
        <v>0.03</v>
      </c>
      <c r="M52" s="138">
        <v>0</v>
      </c>
    </row>
    <row r="53" spans="3:13" x14ac:dyDescent="0.25">
      <c r="C53" s="148">
        <v>37257</v>
      </c>
      <c r="D53" s="146">
        <v>0.2</v>
      </c>
      <c r="E53" s="146">
        <v>0.32</v>
      </c>
      <c r="F53" s="155">
        <f t="shared" si="2"/>
        <v>0.52</v>
      </c>
      <c r="G53" s="146">
        <v>0.24</v>
      </c>
      <c r="H53" s="146">
        <v>0.12</v>
      </c>
      <c r="I53" s="146">
        <v>0.09</v>
      </c>
      <c r="J53" s="153">
        <f t="shared" si="3"/>
        <v>0.21</v>
      </c>
      <c r="K53" s="145">
        <v>0.03</v>
      </c>
      <c r="M53" s="138">
        <v>0</v>
      </c>
    </row>
    <row r="54" spans="3:13" x14ac:dyDescent="0.25">
      <c r="C54" s="148">
        <v>37408</v>
      </c>
      <c r="D54" s="146">
        <v>0.17</v>
      </c>
      <c r="E54" s="146">
        <v>0.28999999999999998</v>
      </c>
      <c r="F54" s="155">
        <f t="shared" si="2"/>
        <v>0.45999999999999996</v>
      </c>
      <c r="G54" s="146">
        <v>0.23</v>
      </c>
      <c r="H54" s="146">
        <v>0.16</v>
      </c>
      <c r="I54" s="146">
        <v>0.11</v>
      </c>
      <c r="J54" s="153">
        <f t="shared" si="3"/>
        <v>0.27</v>
      </c>
      <c r="K54" s="145">
        <v>0.04</v>
      </c>
      <c r="M54" s="138">
        <v>0</v>
      </c>
    </row>
    <row r="55" spans="3:13" x14ac:dyDescent="0.25">
      <c r="C55" s="148">
        <v>37438</v>
      </c>
      <c r="D55" s="146">
        <v>0.18</v>
      </c>
      <c r="E55" s="146">
        <v>0.25</v>
      </c>
      <c r="F55" s="155">
        <f t="shared" si="2"/>
        <v>0.43</v>
      </c>
      <c r="G55" s="146">
        <v>0.22</v>
      </c>
      <c r="H55" s="146">
        <v>0.17</v>
      </c>
      <c r="I55" s="146">
        <v>0.14000000000000001</v>
      </c>
      <c r="J55" s="153">
        <f t="shared" si="3"/>
        <v>0.31000000000000005</v>
      </c>
      <c r="K55" s="145">
        <v>0.04</v>
      </c>
      <c r="M55" s="138">
        <v>0</v>
      </c>
    </row>
    <row r="56" spans="3:13" x14ac:dyDescent="0.25">
      <c r="C56" s="148">
        <v>37500</v>
      </c>
      <c r="D56" s="146">
        <v>0.15</v>
      </c>
      <c r="E56" s="146">
        <v>0.3</v>
      </c>
      <c r="F56" s="155">
        <f t="shared" si="2"/>
        <v>0.44999999999999996</v>
      </c>
      <c r="G56" s="146">
        <v>0.26</v>
      </c>
      <c r="H56" s="146">
        <v>0.13</v>
      </c>
      <c r="I56" s="146">
        <v>0.13</v>
      </c>
      <c r="J56" s="153">
        <f t="shared" si="3"/>
        <v>0.26</v>
      </c>
      <c r="K56" s="145">
        <v>0.03</v>
      </c>
      <c r="M56" s="138">
        <v>0</v>
      </c>
    </row>
    <row r="57" spans="3:13" x14ac:dyDescent="0.25">
      <c r="C57" s="148">
        <v>37530</v>
      </c>
      <c r="D57" s="146">
        <v>0.16</v>
      </c>
      <c r="E57" s="146">
        <v>0.28000000000000003</v>
      </c>
      <c r="F57" s="155">
        <f t="shared" si="2"/>
        <v>0.44000000000000006</v>
      </c>
      <c r="G57" s="146">
        <v>0.24</v>
      </c>
      <c r="H57" s="146">
        <v>0.17</v>
      </c>
      <c r="I57" s="146">
        <v>0.14000000000000001</v>
      </c>
      <c r="J57" s="153">
        <f t="shared" si="3"/>
        <v>0.31000000000000005</v>
      </c>
      <c r="K57" s="145">
        <v>0.01</v>
      </c>
      <c r="M57" s="138">
        <v>0</v>
      </c>
    </row>
    <row r="58" spans="3:13" x14ac:dyDescent="0.25">
      <c r="C58" s="148">
        <v>37591</v>
      </c>
      <c r="D58" s="146">
        <v>0.21</v>
      </c>
      <c r="E58" s="146">
        <v>0.26</v>
      </c>
      <c r="F58" s="155">
        <f t="shared" si="2"/>
        <v>0.47</v>
      </c>
      <c r="G58" s="146">
        <v>0.22</v>
      </c>
      <c r="H58" s="146">
        <v>0.15</v>
      </c>
      <c r="I58" s="146">
        <v>0.14000000000000001</v>
      </c>
      <c r="J58" s="153">
        <f t="shared" si="3"/>
        <v>0.29000000000000004</v>
      </c>
      <c r="K58" s="145">
        <v>0.02</v>
      </c>
      <c r="M58" s="138">
        <v>0</v>
      </c>
    </row>
    <row r="59" spans="3:13" x14ac:dyDescent="0.25">
      <c r="C59" s="148">
        <v>37742</v>
      </c>
      <c r="D59" s="146">
        <v>0.23</v>
      </c>
      <c r="E59" s="146">
        <v>0.26</v>
      </c>
      <c r="F59" s="155">
        <f t="shared" si="2"/>
        <v>0.49</v>
      </c>
      <c r="G59" s="146">
        <v>0.18</v>
      </c>
      <c r="H59" s="146">
        <v>0.17</v>
      </c>
      <c r="I59" s="146">
        <v>0.13</v>
      </c>
      <c r="J59" s="153">
        <f t="shared" si="3"/>
        <v>0.30000000000000004</v>
      </c>
      <c r="K59" s="145">
        <v>0.04</v>
      </c>
      <c r="M59" s="138">
        <v>0</v>
      </c>
    </row>
    <row r="60" spans="3:13" x14ac:dyDescent="0.25">
      <c r="C60" s="148">
        <v>37803</v>
      </c>
      <c r="D60" s="146">
        <v>0.18</v>
      </c>
      <c r="E60" s="146">
        <v>0.3</v>
      </c>
      <c r="F60" s="155">
        <f t="shared" si="2"/>
        <v>0.48</v>
      </c>
      <c r="G60" s="146">
        <v>0.16</v>
      </c>
      <c r="H60" s="146">
        <v>0.16</v>
      </c>
      <c r="I60" s="146">
        <v>0.16</v>
      </c>
      <c r="J60" s="153">
        <f t="shared" si="3"/>
        <v>0.32</v>
      </c>
      <c r="K60" s="145">
        <v>0.03</v>
      </c>
      <c r="M60" s="138">
        <v>0</v>
      </c>
    </row>
    <row r="61" spans="3:13" x14ac:dyDescent="0.25">
      <c r="C61" s="148">
        <v>37865</v>
      </c>
      <c r="D61" s="146">
        <v>0.17</v>
      </c>
      <c r="E61" s="146">
        <v>0.26</v>
      </c>
      <c r="F61" s="155">
        <f t="shared" si="2"/>
        <v>0.43000000000000005</v>
      </c>
      <c r="G61" s="146">
        <v>0.17</v>
      </c>
      <c r="H61" s="146">
        <v>0.19</v>
      </c>
      <c r="I61" s="146">
        <v>0.18</v>
      </c>
      <c r="J61" s="153">
        <f t="shared" si="3"/>
        <v>0.37</v>
      </c>
      <c r="K61" s="145">
        <v>0.03</v>
      </c>
      <c r="M61" s="138">
        <v>0</v>
      </c>
    </row>
    <row r="62" spans="3:13" x14ac:dyDescent="0.25">
      <c r="C62" s="148">
        <v>38169</v>
      </c>
      <c r="D62" s="146">
        <v>0.18</v>
      </c>
      <c r="E62" s="146">
        <v>0.25</v>
      </c>
      <c r="F62" s="155">
        <f t="shared" si="2"/>
        <v>0.43</v>
      </c>
      <c r="G62" s="146">
        <v>0.2</v>
      </c>
      <c r="H62" s="146">
        <v>0.18</v>
      </c>
      <c r="I62" s="146">
        <v>0.18</v>
      </c>
      <c r="J62" s="153">
        <f t="shared" si="3"/>
        <v>0.36</v>
      </c>
      <c r="K62" s="145">
        <v>0.01</v>
      </c>
      <c r="M62" s="138">
        <v>0</v>
      </c>
    </row>
    <row r="63" spans="3:13" x14ac:dyDescent="0.25">
      <c r="C63" s="148">
        <v>38200</v>
      </c>
      <c r="D63" s="146">
        <v>0.18</v>
      </c>
      <c r="E63" s="146">
        <v>0.26</v>
      </c>
      <c r="F63" s="155">
        <f t="shared" si="2"/>
        <v>0.44</v>
      </c>
      <c r="G63" s="146">
        <v>0.17</v>
      </c>
      <c r="H63" s="146">
        <v>0.16</v>
      </c>
      <c r="I63" s="146">
        <v>0.22</v>
      </c>
      <c r="J63" s="153">
        <f t="shared" si="3"/>
        <v>0.38</v>
      </c>
      <c r="K63" s="145">
        <v>0.01</v>
      </c>
      <c r="M63" s="138">
        <v>0</v>
      </c>
    </row>
    <row r="64" spans="3:13" x14ac:dyDescent="0.25">
      <c r="C64" s="148">
        <v>38231</v>
      </c>
      <c r="D64" s="147">
        <v>0.21</v>
      </c>
      <c r="E64" s="147">
        <v>0.22</v>
      </c>
      <c r="F64" s="155">
        <f t="shared" si="2"/>
        <v>0.43</v>
      </c>
      <c r="G64" s="147">
        <v>0.16</v>
      </c>
      <c r="H64" s="147">
        <v>0.18</v>
      </c>
      <c r="I64" s="147">
        <v>0.22</v>
      </c>
      <c r="J64" s="153">
        <f t="shared" si="3"/>
        <v>0.4</v>
      </c>
      <c r="K64" s="145">
        <v>0.01</v>
      </c>
      <c r="M64" s="138">
        <v>0</v>
      </c>
    </row>
    <row r="65" spans="3:13" x14ac:dyDescent="0.25">
      <c r="C65" s="148">
        <v>38261</v>
      </c>
      <c r="D65" s="147">
        <v>0.2</v>
      </c>
      <c r="E65" s="147">
        <v>0.24</v>
      </c>
      <c r="F65" s="155">
        <f t="shared" si="2"/>
        <v>0.44</v>
      </c>
      <c r="G65" s="147">
        <v>0.18</v>
      </c>
      <c r="H65" s="147">
        <v>0.15</v>
      </c>
      <c r="I65" s="147">
        <v>0.22</v>
      </c>
      <c r="J65" s="153">
        <f t="shared" si="3"/>
        <v>0.37</v>
      </c>
      <c r="K65" s="145">
        <v>0.01</v>
      </c>
      <c r="M65" s="138">
        <v>0</v>
      </c>
    </row>
    <row r="66" spans="3:13" x14ac:dyDescent="0.25">
      <c r="C66" s="148">
        <v>38322</v>
      </c>
      <c r="D66" s="147">
        <v>0.19</v>
      </c>
      <c r="E66" s="147">
        <v>0.27</v>
      </c>
      <c r="F66" s="155">
        <f t="shared" ref="F66:F97" si="4">SUM(D66,E66)</f>
        <v>0.46</v>
      </c>
      <c r="G66" s="147">
        <v>0.18</v>
      </c>
      <c r="H66" s="147">
        <v>0.16</v>
      </c>
      <c r="I66" s="147">
        <v>0.18</v>
      </c>
      <c r="J66" s="153">
        <f t="shared" ref="J66:J97" si="5">SUM(H66+I66)</f>
        <v>0.33999999999999997</v>
      </c>
      <c r="K66" s="145">
        <v>0.02</v>
      </c>
      <c r="M66" s="138">
        <v>0</v>
      </c>
    </row>
    <row r="67" spans="3:13" x14ac:dyDescent="0.25">
      <c r="C67" s="148">
        <v>38384</v>
      </c>
      <c r="D67" s="147">
        <v>0.17</v>
      </c>
      <c r="E67" s="147">
        <v>0.27</v>
      </c>
      <c r="F67" s="155">
        <f t="shared" si="4"/>
        <v>0.44000000000000006</v>
      </c>
      <c r="G67" s="147">
        <v>0.19</v>
      </c>
      <c r="H67" s="147">
        <v>0.18</v>
      </c>
      <c r="I67" s="147">
        <v>0.18</v>
      </c>
      <c r="J67" s="153">
        <f t="shared" si="5"/>
        <v>0.36</v>
      </c>
      <c r="K67" s="145">
        <v>0.01</v>
      </c>
      <c r="M67" s="138">
        <v>0</v>
      </c>
    </row>
    <row r="68" spans="3:13" x14ac:dyDescent="0.25">
      <c r="C68" s="148">
        <v>38473</v>
      </c>
      <c r="D68" s="147">
        <v>0.13</v>
      </c>
      <c r="E68" s="147">
        <v>0.27</v>
      </c>
      <c r="F68" s="155">
        <f t="shared" si="4"/>
        <v>0.4</v>
      </c>
      <c r="G68" s="147">
        <v>0.17</v>
      </c>
      <c r="H68" s="147">
        <v>0.19</v>
      </c>
      <c r="I68" s="147">
        <v>0.22</v>
      </c>
      <c r="J68" s="153">
        <f t="shared" si="5"/>
        <v>0.41000000000000003</v>
      </c>
      <c r="K68" s="145">
        <v>0.02</v>
      </c>
      <c r="M68" s="138">
        <v>0</v>
      </c>
    </row>
    <row r="69" spans="3:13" x14ac:dyDescent="0.25">
      <c r="C69" s="148">
        <v>38534</v>
      </c>
      <c r="D69" s="147">
        <v>0.12</v>
      </c>
      <c r="E69" s="147">
        <v>0.26</v>
      </c>
      <c r="F69" s="155">
        <f t="shared" si="4"/>
        <v>0.38</v>
      </c>
      <c r="G69" s="147">
        <v>0.2</v>
      </c>
      <c r="H69" s="147">
        <v>0.21</v>
      </c>
      <c r="I69" s="147">
        <v>0.2</v>
      </c>
      <c r="J69" s="153">
        <f t="shared" si="5"/>
        <v>0.41000000000000003</v>
      </c>
      <c r="K69" s="145">
        <v>0.01</v>
      </c>
      <c r="M69" s="138">
        <v>0</v>
      </c>
    </row>
    <row r="70" spans="3:13" x14ac:dyDescent="0.25">
      <c r="C70" s="148">
        <v>38596</v>
      </c>
      <c r="D70" s="147">
        <v>0.14000000000000001</v>
      </c>
      <c r="E70" s="147">
        <v>0.23</v>
      </c>
      <c r="F70" s="155">
        <f t="shared" si="4"/>
        <v>0.37</v>
      </c>
      <c r="G70" s="147">
        <v>0.2</v>
      </c>
      <c r="H70" s="147">
        <v>0.19</v>
      </c>
      <c r="I70" s="147">
        <v>0.22</v>
      </c>
      <c r="J70" s="153">
        <f t="shared" si="5"/>
        <v>0.41000000000000003</v>
      </c>
      <c r="K70" s="145">
        <v>0.02</v>
      </c>
      <c r="M70" s="138">
        <v>0</v>
      </c>
    </row>
    <row r="71" spans="3:13" x14ac:dyDescent="0.25">
      <c r="C71" s="148">
        <v>38626</v>
      </c>
      <c r="D71" s="147">
        <v>0.13</v>
      </c>
      <c r="E71" s="147">
        <v>0.23</v>
      </c>
      <c r="F71" s="155">
        <f t="shared" si="4"/>
        <v>0.36</v>
      </c>
      <c r="G71" s="147">
        <v>0.23</v>
      </c>
      <c r="H71" s="147">
        <v>0.2</v>
      </c>
      <c r="I71" s="147">
        <v>0.19</v>
      </c>
      <c r="J71" s="153">
        <f t="shared" si="5"/>
        <v>0.39</v>
      </c>
      <c r="K71" s="145">
        <v>0.02</v>
      </c>
      <c r="M71" s="138">
        <v>0</v>
      </c>
    </row>
    <row r="72" spans="3:13" x14ac:dyDescent="0.25">
      <c r="C72" s="148">
        <v>38657</v>
      </c>
      <c r="D72" s="147">
        <v>0.09</v>
      </c>
      <c r="E72" s="147">
        <v>0.23</v>
      </c>
      <c r="F72" s="155">
        <f t="shared" si="4"/>
        <v>0.32</v>
      </c>
      <c r="G72" s="147">
        <v>0.23</v>
      </c>
      <c r="H72" s="147">
        <v>0.19</v>
      </c>
      <c r="I72" s="147">
        <v>0.24</v>
      </c>
      <c r="J72" s="153">
        <f t="shared" si="5"/>
        <v>0.43</v>
      </c>
      <c r="K72" s="145">
        <v>0.02</v>
      </c>
      <c r="M72" s="138">
        <v>0</v>
      </c>
    </row>
    <row r="73" spans="3:13" x14ac:dyDescent="0.25">
      <c r="C73" s="148">
        <v>38718</v>
      </c>
      <c r="D73" s="147">
        <v>0.13</v>
      </c>
      <c r="E73" s="147">
        <v>0.24</v>
      </c>
      <c r="F73" s="155">
        <f t="shared" si="4"/>
        <v>0.37</v>
      </c>
      <c r="G73" s="147">
        <v>0.2</v>
      </c>
      <c r="H73" s="147">
        <v>0.2</v>
      </c>
      <c r="I73" s="147">
        <v>0.22</v>
      </c>
      <c r="J73" s="153">
        <f t="shared" si="5"/>
        <v>0.42000000000000004</v>
      </c>
      <c r="K73" s="145">
        <v>0.01</v>
      </c>
      <c r="M73" s="138">
        <v>0</v>
      </c>
    </row>
    <row r="74" spans="3:13" x14ac:dyDescent="0.25">
      <c r="C74" s="148">
        <v>38777</v>
      </c>
      <c r="D74" s="147">
        <v>0.1</v>
      </c>
      <c r="E74" s="147">
        <v>0.24</v>
      </c>
      <c r="F74" s="155">
        <f t="shared" si="4"/>
        <v>0.33999999999999997</v>
      </c>
      <c r="G74" s="147">
        <v>0.21</v>
      </c>
      <c r="H74" s="147">
        <v>0.22</v>
      </c>
      <c r="I74" s="147">
        <v>0.21</v>
      </c>
      <c r="J74" s="153">
        <f t="shared" si="5"/>
        <v>0.43</v>
      </c>
      <c r="K74" s="145">
        <v>0.02</v>
      </c>
      <c r="M74" s="138">
        <v>0</v>
      </c>
    </row>
    <row r="75" spans="3:13" x14ac:dyDescent="0.25">
      <c r="C75" s="148">
        <v>38808</v>
      </c>
      <c r="D75" s="147">
        <v>0.09</v>
      </c>
      <c r="E75" s="147">
        <v>0.26</v>
      </c>
      <c r="F75" s="155">
        <f t="shared" si="4"/>
        <v>0.35</v>
      </c>
      <c r="G75" s="147">
        <v>0.2</v>
      </c>
      <c r="H75" s="147">
        <v>0.21</v>
      </c>
      <c r="I75" s="147">
        <v>0.22</v>
      </c>
      <c r="J75" s="153">
        <f t="shared" si="5"/>
        <v>0.43</v>
      </c>
      <c r="K75" s="145">
        <v>0.02</v>
      </c>
      <c r="M75" s="138">
        <v>0</v>
      </c>
    </row>
    <row r="76" spans="3:13" x14ac:dyDescent="0.25">
      <c r="C76" s="148">
        <v>38869</v>
      </c>
      <c r="D76" s="147">
        <v>0.1</v>
      </c>
      <c r="E76" s="147">
        <v>0.24</v>
      </c>
      <c r="F76" s="155">
        <f t="shared" si="4"/>
        <v>0.33999999999999997</v>
      </c>
      <c r="G76" s="147">
        <v>0.18</v>
      </c>
      <c r="H76" s="147">
        <v>0.21</v>
      </c>
      <c r="I76" s="147">
        <v>0.26</v>
      </c>
      <c r="J76" s="153">
        <f t="shared" si="5"/>
        <v>0.47</v>
      </c>
      <c r="K76" s="145">
        <v>0.01</v>
      </c>
      <c r="M76" s="138">
        <v>0</v>
      </c>
    </row>
    <row r="77" spans="3:13" x14ac:dyDescent="0.25">
      <c r="C77" s="148">
        <v>38899</v>
      </c>
      <c r="D77" s="147">
        <v>0.11</v>
      </c>
      <c r="E77" s="147">
        <v>0.22</v>
      </c>
      <c r="F77" s="155">
        <f t="shared" si="4"/>
        <v>0.33</v>
      </c>
      <c r="G77" s="147">
        <v>0.18</v>
      </c>
      <c r="H77" s="147">
        <v>0.21</v>
      </c>
      <c r="I77" s="147">
        <v>0.25</v>
      </c>
      <c r="J77" s="153">
        <f t="shared" si="5"/>
        <v>0.45999999999999996</v>
      </c>
      <c r="K77" s="145">
        <v>0.03</v>
      </c>
      <c r="M77" s="138">
        <v>0</v>
      </c>
    </row>
    <row r="78" spans="3:13" x14ac:dyDescent="0.25">
      <c r="C78" s="148">
        <v>38971</v>
      </c>
      <c r="D78" s="147">
        <v>0.13</v>
      </c>
      <c r="E78" s="147">
        <v>0.24</v>
      </c>
      <c r="F78" s="155">
        <f t="shared" si="4"/>
        <v>0.37</v>
      </c>
      <c r="G78" s="147">
        <v>0.17</v>
      </c>
      <c r="H78" s="147">
        <v>0.2</v>
      </c>
      <c r="I78" s="147">
        <v>0.25</v>
      </c>
      <c r="J78" s="153">
        <f t="shared" si="5"/>
        <v>0.45</v>
      </c>
      <c r="K78" s="145">
        <v>0.01</v>
      </c>
      <c r="M78" s="138">
        <v>0</v>
      </c>
    </row>
    <row r="79" spans="3:13" x14ac:dyDescent="0.25">
      <c r="C79" s="148">
        <v>38992</v>
      </c>
      <c r="D79" s="147">
        <v>0.11</v>
      </c>
      <c r="E79" s="147">
        <v>0.26</v>
      </c>
      <c r="F79" s="155">
        <f t="shared" si="4"/>
        <v>0.37</v>
      </c>
      <c r="G79" s="147">
        <v>0.18</v>
      </c>
      <c r="H79" s="147">
        <v>0.17</v>
      </c>
      <c r="I79" s="147">
        <v>0.27</v>
      </c>
      <c r="J79" s="153">
        <f t="shared" si="5"/>
        <v>0.44000000000000006</v>
      </c>
      <c r="K79" s="145">
        <v>0.01</v>
      </c>
      <c r="M79" s="138">
        <v>0</v>
      </c>
    </row>
    <row r="80" spans="3:13" x14ac:dyDescent="0.25">
      <c r="C80" s="148">
        <v>39006</v>
      </c>
      <c r="D80" s="147">
        <v>0.11</v>
      </c>
      <c r="E80" s="147">
        <v>0.21</v>
      </c>
      <c r="F80" s="155">
        <f t="shared" si="4"/>
        <v>0.32</v>
      </c>
      <c r="G80" s="147">
        <v>0.18</v>
      </c>
      <c r="H80" s="147">
        <v>0.19</v>
      </c>
      <c r="I80" s="147">
        <v>0.3</v>
      </c>
      <c r="J80" s="153">
        <f t="shared" si="5"/>
        <v>0.49</v>
      </c>
      <c r="K80" s="145">
        <v>0.01</v>
      </c>
      <c r="M80" s="138">
        <v>0</v>
      </c>
    </row>
    <row r="81" spans="3:13" x14ac:dyDescent="0.25">
      <c r="C81" s="148">
        <v>39020</v>
      </c>
      <c r="D81" s="147">
        <v>0.15</v>
      </c>
      <c r="E81" s="147">
        <v>0.2</v>
      </c>
      <c r="F81" s="155">
        <f t="shared" si="4"/>
        <v>0.35</v>
      </c>
      <c r="G81" s="147">
        <v>0.16</v>
      </c>
      <c r="H81" s="147">
        <v>0.2</v>
      </c>
      <c r="I81" s="147">
        <v>0.28000000000000003</v>
      </c>
      <c r="J81" s="153">
        <f t="shared" si="5"/>
        <v>0.48000000000000004</v>
      </c>
      <c r="K81" s="145">
        <v>0.01</v>
      </c>
      <c r="M81" s="138">
        <v>0</v>
      </c>
    </row>
    <row r="82" spans="3:13" x14ac:dyDescent="0.25">
      <c r="C82" s="148">
        <v>39052</v>
      </c>
      <c r="D82" s="147">
        <v>0.11</v>
      </c>
      <c r="E82" s="147">
        <v>0.22</v>
      </c>
      <c r="F82" s="155">
        <f t="shared" si="4"/>
        <v>0.33</v>
      </c>
      <c r="G82" s="147">
        <v>0.19</v>
      </c>
      <c r="H82" s="147">
        <v>0.22</v>
      </c>
      <c r="I82" s="147">
        <v>0.24</v>
      </c>
      <c r="J82" s="153">
        <f t="shared" si="5"/>
        <v>0.45999999999999996</v>
      </c>
      <c r="K82" s="145">
        <v>0.02</v>
      </c>
      <c r="M82" s="138">
        <v>0</v>
      </c>
    </row>
    <row r="83" spans="3:13" x14ac:dyDescent="0.25">
      <c r="C83" s="148">
        <v>39083</v>
      </c>
      <c r="D83" s="147">
        <v>0.1</v>
      </c>
      <c r="E83" s="147">
        <v>0.23</v>
      </c>
      <c r="F83" s="155">
        <f t="shared" si="4"/>
        <v>0.33</v>
      </c>
      <c r="G83" s="147">
        <v>0.21</v>
      </c>
      <c r="H83" s="147">
        <v>0.23</v>
      </c>
      <c r="I83" s="147">
        <v>0.21</v>
      </c>
      <c r="J83" s="153">
        <f t="shared" si="5"/>
        <v>0.44</v>
      </c>
      <c r="K83" s="145">
        <v>0.02</v>
      </c>
      <c r="M83" s="138">
        <v>0</v>
      </c>
    </row>
    <row r="84" spans="3:13" x14ac:dyDescent="0.25">
      <c r="C84" s="148">
        <v>39234</v>
      </c>
      <c r="D84" s="147">
        <v>7.0000000000000007E-2</v>
      </c>
      <c r="E84" s="147">
        <v>0.21</v>
      </c>
      <c r="F84" s="155">
        <f t="shared" si="4"/>
        <v>0.28000000000000003</v>
      </c>
      <c r="G84" s="147">
        <v>0.21</v>
      </c>
      <c r="H84" s="147">
        <v>0.23</v>
      </c>
      <c r="I84" s="147">
        <v>0.26</v>
      </c>
      <c r="J84" s="153">
        <f t="shared" si="5"/>
        <v>0.49</v>
      </c>
      <c r="K84" s="145">
        <v>0.02</v>
      </c>
      <c r="M84" s="138">
        <v>0</v>
      </c>
    </row>
    <row r="85" spans="3:13" x14ac:dyDescent="0.25">
      <c r="C85" s="148">
        <v>39264</v>
      </c>
      <c r="D85" s="147">
        <v>0.08</v>
      </c>
      <c r="E85" s="147">
        <v>0.25</v>
      </c>
      <c r="F85" s="155">
        <f t="shared" si="4"/>
        <v>0.33</v>
      </c>
      <c r="G85" s="147">
        <v>0.19</v>
      </c>
      <c r="H85" s="147">
        <v>0.23</v>
      </c>
      <c r="I85" s="147">
        <v>0.23</v>
      </c>
      <c r="J85" s="153">
        <f t="shared" si="5"/>
        <v>0.46</v>
      </c>
      <c r="K85" s="145">
        <v>0.02</v>
      </c>
      <c r="M85" s="138">
        <v>0</v>
      </c>
    </row>
    <row r="86" spans="3:13" x14ac:dyDescent="0.25">
      <c r="C86" s="148">
        <v>39326</v>
      </c>
      <c r="D86" s="147">
        <v>0.08</v>
      </c>
      <c r="E86" s="147">
        <v>0.23</v>
      </c>
      <c r="F86" s="155">
        <f t="shared" si="4"/>
        <v>0.31</v>
      </c>
      <c r="G86" s="147">
        <v>0.2</v>
      </c>
      <c r="H86" s="147">
        <v>0.27</v>
      </c>
      <c r="I86" s="147">
        <v>0.2</v>
      </c>
      <c r="J86" s="153">
        <f t="shared" si="5"/>
        <v>0.47000000000000003</v>
      </c>
      <c r="K86" s="145">
        <v>0.02</v>
      </c>
      <c r="M86" s="138">
        <v>0</v>
      </c>
    </row>
    <row r="87" spans="3:13" x14ac:dyDescent="0.25">
      <c r="C87" s="148">
        <v>39387</v>
      </c>
      <c r="D87" s="147">
        <v>0.08</v>
      </c>
      <c r="E87" s="147">
        <v>0.24</v>
      </c>
      <c r="F87" s="155">
        <f t="shared" si="4"/>
        <v>0.32</v>
      </c>
      <c r="G87" s="147">
        <v>0.24</v>
      </c>
      <c r="H87" s="147">
        <v>0.2</v>
      </c>
      <c r="I87" s="147">
        <v>0.22</v>
      </c>
      <c r="J87" s="153">
        <f t="shared" si="5"/>
        <v>0.42000000000000004</v>
      </c>
      <c r="K87" s="145">
        <v>0.02</v>
      </c>
      <c r="M87" s="138">
        <v>0</v>
      </c>
    </row>
    <row r="88" spans="3:13" x14ac:dyDescent="0.25">
      <c r="C88" s="148">
        <v>39448</v>
      </c>
      <c r="D88" s="147">
        <v>0.13</v>
      </c>
      <c r="E88" s="147">
        <v>0.21</v>
      </c>
      <c r="F88" s="155">
        <f t="shared" si="4"/>
        <v>0.33999999999999997</v>
      </c>
      <c r="G88" s="147">
        <v>0.26</v>
      </c>
      <c r="H88" s="147">
        <v>0.19</v>
      </c>
      <c r="I88" s="147">
        <v>0.18</v>
      </c>
      <c r="J88" s="153">
        <f t="shared" si="5"/>
        <v>0.37</v>
      </c>
      <c r="K88" s="145">
        <v>0.03</v>
      </c>
      <c r="M88" s="138">
        <v>0</v>
      </c>
    </row>
    <row r="89" spans="3:13" x14ac:dyDescent="0.25">
      <c r="C89" s="148">
        <v>39517</v>
      </c>
      <c r="D89" s="147">
        <v>0.1</v>
      </c>
      <c r="E89" s="147">
        <v>0.24</v>
      </c>
      <c r="F89" s="155">
        <f t="shared" si="4"/>
        <v>0.33999999999999997</v>
      </c>
      <c r="G89" s="147">
        <v>0.15</v>
      </c>
      <c r="H89" s="147">
        <v>0.21</v>
      </c>
      <c r="I89" s="147">
        <v>0.28000000000000003</v>
      </c>
      <c r="J89" s="153">
        <f t="shared" si="5"/>
        <v>0.49</v>
      </c>
      <c r="K89" s="145">
        <v>0.02</v>
      </c>
      <c r="M89" s="138">
        <v>0</v>
      </c>
    </row>
    <row r="90" spans="3:13" x14ac:dyDescent="0.25">
      <c r="C90" s="148">
        <v>39539</v>
      </c>
      <c r="D90" s="147">
        <v>0.08</v>
      </c>
      <c r="E90" s="147">
        <v>0.19</v>
      </c>
      <c r="F90" s="155">
        <f t="shared" si="4"/>
        <v>0.27</v>
      </c>
      <c r="G90" s="147">
        <v>0.23</v>
      </c>
      <c r="H90" s="147">
        <v>0.22</v>
      </c>
      <c r="I90" s="147">
        <v>0.26</v>
      </c>
      <c r="J90" s="153">
        <f t="shared" si="5"/>
        <v>0.48</v>
      </c>
      <c r="K90" s="145">
        <v>0.02</v>
      </c>
      <c r="M90" s="138">
        <v>0</v>
      </c>
    </row>
    <row r="91" spans="3:13" x14ac:dyDescent="0.25">
      <c r="C91" s="148">
        <v>39600</v>
      </c>
      <c r="D91" s="147">
        <v>7.0000000000000007E-2</v>
      </c>
      <c r="E91" s="147">
        <v>0.21</v>
      </c>
      <c r="F91" s="155">
        <f t="shared" si="4"/>
        <v>0.28000000000000003</v>
      </c>
      <c r="G91" s="147">
        <v>0.24</v>
      </c>
      <c r="H91" s="147">
        <v>0.22</v>
      </c>
      <c r="I91" s="147">
        <v>0.25</v>
      </c>
      <c r="J91" s="153">
        <f t="shared" si="5"/>
        <v>0.47</v>
      </c>
      <c r="K91" s="145">
        <v>0.01</v>
      </c>
      <c r="M91" s="138">
        <v>0</v>
      </c>
    </row>
    <row r="92" spans="3:13" x14ac:dyDescent="0.25">
      <c r="C92" s="148">
        <v>39630</v>
      </c>
      <c r="D92" s="147">
        <v>0.08</v>
      </c>
      <c r="E92" s="147">
        <v>0.23</v>
      </c>
      <c r="F92" s="155">
        <f t="shared" si="4"/>
        <v>0.31</v>
      </c>
      <c r="G92" s="147">
        <v>0.2</v>
      </c>
      <c r="H92" s="147">
        <v>0.22</v>
      </c>
      <c r="I92" s="147">
        <v>0.26</v>
      </c>
      <c r="J92" s="153">
        <f t="shared" si="5"/>
        <v>0.48</v>
      </c>
      <c r="K92" s="145">
        <v>0.01</v>
      </c>
      <c r="M92" s="138">
        <v>0</v>
      </c>
    </row>
    <row r="93" spans="3:13" x14ac:dyDescent="0.25">
      <c r="C93" s="148">
        <v>39661</v>
      </c>
      <c r="D93" s="147">
        <v>0.1</v>
      </c>
      <c r="E93" s="147">
        <v>0.25</v>
      </c>
      <c r="F93" s="155">
        <f t="shared" si="4"/>
        <v>0.35</v>
      </c>
      <c r="G93" s="147">
        <v>0.22</v>
      </c>
      <c r="H93" s="147">
        <v>0.19</v>
      </c>
      <c r="I93" s="147">
        <v>0.23</v>
      </c>
      <c r="J93" s="153">
        <f t="shared" si="5"/>
        <v>0.42000000000000004</v>
      </c>
      <c r="K93" s="145">
        <v>0.01</v>
      </c>
      <c r="M93" s="138">
        <v>0</v>
      </c>
    </row>
    <row r="94" spans="3:13" x14ac:dyDescent="0.25">
      <c r="C94" s="148">
        <v>39699</v>
      </c>
      <c r="D94" s="147">
        <v>0.18</v>
      </c>
      <c r="E94" s="147">
        <v>0.22</v>
      </c>
      <c r="F94" s="155">
        <f t="shared" si="4"/>
        <v>0.4</v>
      </c>
      <c r="G94" s="147">
        <v>0.15</v>
      </c>
      <c r="H94" s="147">
        <v>0.18</v>
      </c>
      <c r="I94" s="147">
        <v>0.25</v>
      </c>
      <c r="J94" s="153">
        <f t="shared" si="5"/>
        <v>0.43</v>
      </c>
      <c r="K94" s="145">
        <v>0.02</v>
      </c>
      <c r="M94" s="138">
        <v>0</v>
      </c>
    </row>
    <row r="95" spans="3:13" x14ac:dyDescent="0.25">
      <c r="C95" s="148">
        <v>39713</v>
      </c>
      <c r="D95" s="147">
        <v>0.13</v>
      </c>
      <c r="E95" s="147">
        <v>0.21</v>
      </c>
      <c r="F95" s="155">
        <f t="shared" si="4"/>
        <v>0.33999999999999997</v>
      </c>
      <c r="G95" s="147">
        <v>0.18</v>
      </c>
      <c r="H95" s="147">
        <v>0.19</v>
      </c>
      <c r="I95" s="147">
        <v>0.28000000000000003</v>
      </c>
      <c r="J95" s="153">
        <f t="shared" si="5"/>
        <v>0.47000000000000003</v>
      </c>
      <c r="K95" s="145">
        <v>0.01</v>
      </c>
      <c r="M95" s="138">
        <v>0</v>
      </c>
    </row>
    <row r="96" spans="3:13" x14ac:dyDescent="0.25">
      <c r="C96" s="148">
        <v>39726</v>
      </c>
      <c r="D96" s="147">
        <v>0.12</v>
      </c>
      <c r="E96" s="147">
        <v>0.23</v>
      </c>
      <c r="F96" s="155">
        <f t="shared" si="4"/>
        <v>0.35</v>
      </c>
      <c r="G96" s="147">
        <v>0.17</v>
      </c>
      <c r="H96" s="147">
        <v>0.21</v>
      </c>
      <c r="I96" s="147">
        <v>0.26</v>
      </c>
      <c r="J96" s="153">
        <f t="shared" si="5"/>
        <v>0.47</v>
      </c>
      <c r="K96" s="145">
        <v>0.01</v>
      </c>
      <c r="M96" s="138">
        <v>0</v>
      </c>
    </row>
    <row r="97" spans="3:13" x14ac:dyDescent="0.25">
      <c r="C97" s="148">
        <v>39741</v>
      </c>
      <c r="D97" s="147">
        <v>0.11</v>
      </c>
      <c r="E97" s="147">
        <v>0.21</v>
      </c>
      <c r="F97" s="155">
        <f t="shared" si="4"/>
        <v>0.32</v>
      </c>
      <c r="G97" s="147">
        <v>0.18</v>
      </c>
      <c r="H97" s="147">
        <v>0.23</v>
      </c>
      <c r="I97" s="147">
        <v>0.25</v>
      </c>
      <c r="J97" s="153">
        <f t="shared" si="5"/>
        <v>0.48</v>
      </c>
      <c r="K97" s="145">
        <v>0.02</v>
      </c>
      <c r="M97" s="138">
        <v>0</v>
      </c>
    </row>
    <row r="98" spans="3:13" x14ac:dyDescent="0.25">
      <c r="C98" s="148">
        <v>39783</v>
      </c>
      <c r="D98" s="147">
        <v>7.0000000000000007E-2</v>
      </c>
      <c r="E98" s="147">
        <v>0.2</v>
      </c>
      <c r="F98" s="155">
        <f t="shared" ref="F98:F129" si="6">SUM(D98,E98)</f>
        <v>0.27</v>
      </c>
      <c r="G98" s="147">
        <v>0.2</v>
      </c>
      <c r="H98" s="147">
        <v>0.26</v>
      </c>
      <c r="I98" s="147">
        <v>0.26</v>
      </c>
      <c r="J98" s="153">
        <f t="shared" ref="J98:J129" si="7">SUM(H98+I98)</f>
        <v>0.52</v>
      </c>
      <c r="K98" s="145">
        <v>0.01</v>
      </c>
      <c r="M98" s="138">
        <v>0</v>
      </c>
    </row>
    <row r="99" spans="3:13" x14ac:dyDescent="0.25">
      <c r="C99" s="148">
        <v>39845</v>
      </c>
      <c r="D99" s="147">
        <v>7.0000000000000007E-2</v>
      </c>
      <c r="E99" s="147">
        <v>0.19</v>
      </c>
      <c r="F99" s="155">
        <f t="shared" si="6"/>
        <v>0.26</v>
      </c>
      <c r="G99" s="147">
        <v>0.24</v>
      </c>
      <c r="H99" s="147">
        <v>0.25</v>
      </c>
      <c r="I99" s="147">
        <v>0.22</v>
      </c>
      <c r="J99" s="153">
        <f t="shared" si="7"/>
        <v>0.47</v>
      </c>
      <c r="K99" s="145">
        <v>0.03</v>
      </c>
      <c r="M99" s="138">
        <v>0</v>
      </c>
    </row>
    <row r="100" spans="3:13" x14ac:dyDescent="0.25">
      <c r="C100" s="148">
        <v>39904</v>
      </c>
      <c r="D100" s="147">
        <v>7.0000000000000007E-2</v>
      </c>
      <c r="E100" s="147">
        <v>0.22</v>
      </c>
      <c r="F100" s="155">
        <f t="shared" si="6"/>
        <v>0.29000000000000004</v>
      </c>
      <c r="G100" s="147">
        <v>0.25</v>
      </c>
      <c r="H100" s="147">
        <v>0.22</v>
      </c>
      <c r="I100" s="147">
        <v>0.22</v>
      </c>
      <c r="J100" s="153">
        <f t="shared" si="7"/>
        <v>0.44</v>
      </c>
      <c r="K100" s="145">
        <v>0.02</v>
      </c>
      <c r="M100" s="138">
        <v>0</v>
      </c>
    </row>
    <row r="101" spans="3:13" x14ac:dyDescent="0.25">
      <c r="C101" s="148">
        <v>39965</v>
      </c>
      <c r="D101" s="147">
        <v>0.06</v>
      </c>
      <c r="E101" s="147">
        <v>0.19</v>
      </c>
      <c r="F101" s="155">
        <f t="shared" si="6"/>
        <v>0.25</v>
      </c>
      <c r="G101" s="147">
        <v>0.28999999999999998</v>
      </c>
      <c r="H101" s="147">
        <v>0.23</v>
      </c>
      <c r="I101" s="147">
        <v>0.21</v>
      </c>
      <c r="J101" s="153">
        <f t="shared" si="7"/>
        <v>0.44</v>
      </c>
      <c r="K101" s="145">
        <v>0.02</v>
      </c>
      <c r="M101" s="138">
        <v>0</v>
      </c>
    </row>
    <row r="102" spans="3:13" x14ac:dyDescent="0.25">
      <c r="C102" s="148">
        <v>39995</v>
      </c>
      <c r="D102" s="147">
        <v>0.09</v>
      </c>
      <c r="E102" s="147">
        <v>0.19</v>
      </c>
      <c r="F102" s="155">
        <f t="shared" si="6"/>
        <v>0.28000000000000003</v>
      </c>
      <c r="G102" s="147">
        <v>0.28999999999999998</v>
      </c>
      <c r="H102" s="147">
        <v>0.21</v>
      </c>
      <c r="I102" s="147">
        <v>0.2</v>
      </c>
      <c r="J102" s="153">
        <f t="shared" si="7"/>
        <v>0.41000000000000003</v>
      </c>
      <c r="K102" s="145">
        <v>0.02</v>
      </c>
      <c r="M102" s="138">
        <v>0</v>
      </c>
    </row>
    <row r="103" spans="3:13" x14ac:dyDescent="0.25">
      <c r="C103" s="148">
        <v>40057</v>
      </c>
      <c r="D103" s="147">
        <v>0.05</v>
      </c>
      <c r="E103" s="147">
        <v>0.23</v>
      </c>
      <c r="F103" s="155">
        <f t="shared" si="6"/>
        <v>0.28000000000000003</v>
      </c>
      <c r="G103" s="147">
        <v>0.27</v>
      </c>
      <c r="H103" s="147">
        <v>0.22</v>
      </c>
      <c r="I103" s="147">
        <v>0.21</v>
      </c>
      <c r="J103" s="153">
        <f t="shared" si="7"/>
        <v>0.43</v>
      </c>
      <c r="K103" s="145">
        <v>0.02</v>
      </c>
      <c r="M103" s="138">
        <v>0</v>
      </c>
    </row>
    <row r="104" spans="3:13" x14ac:dyDescent="0.25">
      <c r="C104" s="148">
        <v>40087</v>
      </c>
      <c r="D104" s="147">
        <v>0.06</v>
      </c>
      <c r="E104" s="147">
        <v>0.19</v>
      </c>
      <c r="F104" s="155">
        <f t="shared" si="6"/>
        <v>0.25</v>
      </c>
      <c r="G104" s="147">
        <v>0.27</v>
      </c>
      <c r="H104" s="147">
        <v>0.23</v>
      </c>
      <c r="I104" s="147">
        <v>0.23</v>
      </c>
      <c r="J104" s="153">
        <f t="shared" si="7"/>
        <v>0.46</v>
      </c>
      <c r="K104" s="145">
        <v>0.02</v>
      </c>
      <c r="M104" s="138">
        <v>0</v>
      </c>
    </row>
    <row r="105" spans="3:13" x14ac:dyDescent="0.25">
      <c r="C105" s="148">
        <v>40148</v>
      </c>
      <c r="D105" s="147">
        <v>0.05</v>
      </c>
      <c r="E105" s="147">
        <v>0.23</v>
      </c>
      <c r="F105" s="155">
        <f t="shared" si="6"/>
        <v>0.28000000000000003</v>
      </c>
      <c r="G105" s="147">
        <v>0.27</v>
      </c>
      <c r="H105" s="147">
        <v>0.24</v>
      </c>
      <c r="I105" s="147">
        <v>0.19</v>
      </c>
      <c r="J105" s="153">
        <f t="shared" si="7"/>
        <v>0.43</v>
      </c>
      <c r="K105" s="145">
        <v>0.02</v>
      </c>
      <c r="M105" s="138">
        <v>0</v>
      </c>
    </row>
    <row r="106" spans="3:13" x14ac:dyDescent="0.25">
      <c r="C106" s="148">
        <v>40192</v>
      </c>
      <c r="D106" s="147">
        <v>7.0000000000000007E-2</v>
      </c>
      <c r="E106" s="147">
        <v>0.23</v>
      </c>
      <c r="F106" s="155">
        <f t="shared" si="6"/>
        <v>0.30000000000000004</v>
      </c>
      <c r="G106" s="147">
        <v>0.27</v>
      </c>
      <c r="H106" s="147">
        <v>0.24</v>
      </c>
      <c r="I106" s="147">
        <v>0.18</v>
      </c>
      <c r="J106" s="153">
        <f t="shared" si="7"/>
        <v>0.42</v>
      </c>
      <c r="K106" s="145">
        <v>0.01</v>
      </c>
      <c r="M106" s="138">
        <v>0</v>
      </c>
    </row>
    <row r="107" spans="3:13" x14ac:dyDescent="0.25">
      <c r="C107" s="148">
        <v>40203</v>
      </c>
      <c r="D107" s="147">
        <v>7.0000000000000007E-2</v>
      </c>
      <c r="E107" s="147">
        <v>0.25</v>
      </c>
      <c r="F107" s="155">
        <f t="shared" si="6"/>
        <v>0.32</v>
      </c>
      <c r="G107" s="147">
        <v>0.27</v>
      </c>
      <c r="H107" s="147">
        <v>0.18</v>
      </c>
      <c r="I107" s="147">
        <v>0.2</v>
      </c>
      <c r="J107" s="153">
        <f t="shared" si="7"/>
        <v>0.38</v>
      </c>
      <c r="K107" s="145">
        <v>0.03</v>
      </c>
      <c r="M107" s="138">
        <v>0</v>
      </c>
    </row>
    <row r="108" spans="3:13" x14ac:dyDescent="0.25">
      <c r="C108" s="148">
        <v>40269</v>
      </c>
      <c r="D108" s="146">
        <v>0.06</v>
      </c>
      <c r="E108" s="146">
        <v>0.25</v>
      </c>
      <c r="F108" s="155">
        <f t="shared" si="6"/>
        <v>0.31</v>
      </c>
      <c r="G108" s="146">
        <v>0.24</v>
      </c>
      <c r="H108" s="146">
        <v>0.2</v>
      </c>
      <c r="I108" s="146">
        <v>0.23</v>
      </c>
      <c r="J108" s="153">
        <f t="shared" si="7"/>
        <v>0.43000000000000005</v>
      </c>
      <c r="K108" s="145">
        <v>0.02</v>
      </c>
      <c r="M108" s="138">
        <v>0</v>
      </c>
    </row>
    <row r="109" spans="3:13" x14ac:dyDescent="0.25">
      <c r="C109" s="148">
        <v>40309</v>
      </c>
      <c r="D109" s="146">
        <v>0.08</v>
      </c>
      <c r="E109" s="146">
        <v>0.22</v>
      </c>
      <c r="F109" s="155">
        <f t="shared" si="6"/>
        <v>0.3</v>
      </c>
      <c r="G109" s="146">
        <v>0.26</v>
      </c>
      <c r="H109" s="146">
        <v>0.22</v>
      </c>
      <c r="I109" s="146">
        <v>0.2</v>
      </c>
      <c r="J109" s="153">
        <f t="shared" si="7"/>
        <v>0.42000000000000004</v>
      </c>
      <c r="K109" s="145">
        <v>0.02</v>
      </c>
      <c r="M109" s="138">
        <v>0</v>
      </c>
    </row>
    <row r="110" spans="3:13" x14ac:dyDescent="0.25">
      <c r="C110" s="148">
        <v>40321</v>
      </c>
      <c r="D110" s="146">
        <v>0.1</v>
      </c>
      <c r="E110" s="146">
        <v>0.23</v>
      </c>
      <c r="F110" s="155">
        <f t="shared" si="6"/>
        <v>0.33</v>
      </c>
      <c r="G110" s="146">
        <v>0.26</v>
      </c>
      <c r="H110" s="146">
        <v>0.21</v>
      </c>
      <c r="I110" s="146">
        <v>0.19</v>
      </c>
      <c r="J110" s="153">
        <f t="shared" si="7"/>
        <v>0.4</v>
      </c>
      <c r="K110" s="145">
        <v>0.01</v>
      </c>
      <c r="M110" s="138">
        <v>0</v>
      </c>
    </row>
    <row r="111" spans="3:13" x14ac:dyDescent="0.25">
      <c r="C111" s="148">
        <v>40330</v>
      </c>
      <c r="D111" s="146">
        <v>0.06</v>
      </c>
      <c r="E111" s="146">
        <v>0.24</v>
      </c>
      <c r="F111" s="155">
        <f t="shared" si="6"/>
        <v>0.3</v>
      </c>
      <c r="G111" s="146">
        <v>0.26</v>
      </c>
      <c r="H111" s="146">
        <v>0.23</v>
      </c>
      <c r="I111" s="146">
        <v>0.19</v>
      </c>
      <c r="J111" s="153">
        <f t="shared" si="7"/>
        <v>0.42000000000000004</v>
      </c>
      <c r="K111" s="145">
        <v>0.02</v>
      </c>
      <c r="M111" s="138">
        <v>0</v>
      </c>
    </row>
    <row r="112" spans="3:13" x14ac:dyDescent="0.25">
      <c r="C112" s="148">
        <v>40399</v>
      </c>
      <c r="D112" s="146">
        <v>0.06</v>
      </c>
      <c r="E112" s="146">
        <v>0.18</v>
      </c>
      <c r="F112" s="155">
        <f t="shared" si="6"/>
        <v>0.24</v>
      </c>
      <c r="G112" s="146">
        <v>0.28000000000000003</v>
      </c>
      <c r="H112" s="146">
        <v>0.24</v>
      </c>
      <c r="I112" s="146">
        <v>0.22</v>
      </c>
      <c r="J112" s="153">
        <f t="shared" si="7"/>
        <v>0.45999999999999996</v>
      </c>
      <c r="K112" s="145">
        <v>0.02</v>
      </c>
      <c r="M112" s="138">
        <v>0</v>
      </c>
    </row>
    <row r="113" spans="3:13" x14ac:dyDescent="0.25">
      <c r="C113" s="148">
        <v>40420</v>
      </c>
      <c r="D113" s="146">
        <v>7.0000000000000007E-2</v>
      </c>
      <c r="E113" s="146">
        <v>0.23</v>
      </c>
      <c r="F113" s="155">
        <f t="shared" si="6"/>
        <v>0.30000000000000004</v>
      </c>
      <c r="G113" s="146">
        <v>0.25</v>
      </c>
      <c r="H113" s="146">
        <v>0.22</v>
      </c>
      <c r="I113" s="146">
        <v>0.21</v>
      </c>
      <c r="J113" s="153">
        <f t="shared" si="7"/>
        <v>0.43</v>
      </c>
      <c r="K113" s="145">
        <v>0.02</v>
      </c>
      <c r="M113" s="138">
        <v>0</v>
      </c>
    </row>
    <row r="114" spans="3:13" x14ac:dyDescent="0.25">
      <c r="C114" s="148">
        <v>40422</v>
      </c>
      <c r="D114" s="146">
        <v>0.08</v>
      </c>
      <c r="E114" s="146">
        <v>0.23</v>
      </c>
      <c r="F114" s="155">
        <f t="shared" si="6"/>
        <v>0.31</v>
      </c>
      <c r="G114" s="146">
        <v>0.25</v>
      </c>
      <c r="H114" s="146">
        <v>0.21</v>
      </c>
      <c r="I114" s="146">
        <v>0.22</v>
      </c>
      <c r="J114" s="153">
        <f t="shared" si="7"/>
        <v>0.43</v>
      </c>
      <c r="K114" s="145">
        <v>0.01</v>
      </c>
      <c r="M114" s="138">
        <v>0</v>
      </c>
    </row>
    <row r="115" spans="3:13" x14ac:dyDescent="0.25">
      <c r="C115" s="148">
        <v>40469</v>
      </c>
      <c r="D115" s="146">
        <v>0.08</v>
      </c>
      <c r="E115" s="146">
        <v>0.23</v>
      </c>
      <c r="F115" s="155">
        <f t="shared" si="6"/>
        <v>0.31</v>
      </c>
      <c r="G115" s="146">
        <v>0.25</v>
      </c>
      <c r="H115" s="146">
        <v>0.19</v>
      </c>
      <c r="I115" s="146">
        <v>0.23</v>
      </c>
      <c r="J115" s="153">
        <f t="shared" si="7"/>
        <v>0.42000000000000004</v>
      </c>
      <c r="K115" s="145">
        <v>0.02</v>
      </c>
      <c r="M115" s="138">
        <v>0</v>
      </c>
    </row>
    <row r="116" spans="3:13" x14ac:dyDescent="0.25">
      <c r="C116" s="148">
        <v>40481</v>
      </c>
      <c r="D116" s="146">
        <v>0.12</v>
      </c>
      <c r="E116" s="146">
        <v>0.22</v>
      </c>
      <c r="F116" s="155">
        <f t="shared" si="6"/>
        <v>0.33999999999999997</v>
      </c>
      <c r="G116" s="146">
        <v>0.24</v>
      </c>
      <c r="H116" s="146">
        <v>0.18</v>
      </c>
      <c r="I116" s="146">
        <v>0.23</v>
      </c>
      <c r="J116" s="153">
        <f t="shared" si="7"/>
        <v>0.41000000000000003</v>
      </c>
      <c r="K116" s="145">
        <v>0.01</v>
      </c>
      <c r="M116" s="138">
        <v>0</v>
      </c>
    </row>
    <row r="117" spans="3:13" x14ac:dyDescent="0.25">
      <c r="C117" s="148">
        <v>40483</v>
      </c>
      <c r="D117" s="147">
        <v>0.11</v>
      </c>
      <c r="E117" s="147">
        <v>0.23</v>
      </c>
      <c r="F117" s="155">
        <f t="shared" si="6"/>
        <v>0.34</v>
      </c>
      <c r="G117" s="147">
        <v>0.24</v>
      </c>
      <c r="H117" s="147">
        <v>0.2</v>
      </c>
      <c r="I117" s="147">
        <v>0.19</v>
      </c>
      <c r="J117" s="153">
        <f t="shared" si="7"/>
        <v>0.39</v>
      </c>
      <c r="K117" s="145">
        <v>0.03</v>
      </c>
      <c r="M117" s="138">
        <v>0</v>
      </c>
    </row>
    <row r="118" spans="3:13" x14ac:dyDescent="0.25">
      <c r="C118" s="148">
        <v>40513</v>
      </c>
      <c r="D118" s="147">
        <v>0.11</v>
      </c>
      <c r="E118" s="147">
        <v>0.27</v>
      </c>
      <c r="F118" s="155">
        <f t="shared" si="6"/>
        <v>0.38</v>
      </c>
      <c r="G118" s="147">
        <v>0.23</v>
      </c>
      <c r="H118" s="147">
        <v>0.17</v>
      </c>
      <c r="I118" s="147">
        <v>0.2</v>
      </c>
      <c r="J118" s="153">
        <f t="shared" si="7"/>
        <v>0.37</v>
      </c>
      <c r="K118" s="145">
        <v>0.02</v>
      </c>
      <c r="M118" s="138">
        <v>0</v>
      </c>
    </row>
    <row r="119" spans="3:13" x14ac:dyDescent="0.25">
      <c r="C119" s="148">
        <v>40544</v>
      </c>
      <c r="D119" s="147">
        <v>7.0000000000000007E-2</v>
      </c>
      <c r="E119" s="147">
        <v>0.27</v>
      </c>
      <c r="F119" s="155">
        <f t="shared" si="6"/>
        <v>0.34</v>
      </c>
      <c r="G119" s="147">
        <v>0.24</v>
      </c>
      <c r="H119" s="147">
        <v>0.21</v>
      </c>
      <c r="I119" s="147">
        <v>0.19</v>
      </c>
      <c r="J119" s="153">
        <f t="shared" si="7"/>
        <v>0.4</v>
      </c>
      <c r="K119" s="145">
        <v>0.02</v>
      </c>
      <c r="M119" s="138">
        <v>0</v>
      </c>
    </row>
    <row r="120" spans="3:13" x14ac:dyDescent="0.25">
      <c r="C120" s="148">
        <v>40634</v>
      </c>
      <c r="D120" s="147">
        <v>7.0000000000000007E-2</v>
      </c>
      <c r="E120" s="147">
        <v>0.24</v>
      </c>
      <c r="F120" s="155">
        <f t="shared" si="6"/>
        <v>0.31</v>
      </c>
      <c r="G120" s="147">
        <v>0.24</v>
      </c>
      <c r="H120" s="147">
        <v>0.22</v>
      </c>
      <c r="I120" s="147">
        <v>0.22</v>
      </c>
      <c r="J120" s="153">
        <f t="shared" si="7"/>
        <v>0.44</v>
      </c>
      <c r="K120" s="145">
        <v>0.01</v>
      </c>
      <c r="M120" s="138">
        <v>0</v>
      </c>
    </row>
    <row r="121" spans="3:13" x14ac:dyDescent="0.25">
      <c r="C121" s="148">
        <v>40664</v>
      </c>
      <c r="D121" s="147">
        <v>0.08</v>
      </c>
      <c r="E121" s="147">
        <v>0.24</v>
      </c>
      <c r="F121" s="155">
        <f t="shared" si="6"/>
        <v>0.32</v>
      </c>
      <c r="G121" s="147">
        <v>0.22</v>
      </c>
      <c r="H121" s="147">
        <v>0.21</v>
      </c>
      <c r="I121" s="147">
        <v>0.23</v>
      </c>
      <c r="J121" s="153">
        <f t="shared" si="7"/>
        <v>0.44</v>
      </c>
      <c r="K121" s="145">
        <v>0.02</v>
      </c>
      <c r="M121" s="138">
        <v>0</v>
      </c>
    </row>
    <row r="122" spans="3:13" x14ac:dyDescent="0.25">
      <c r="C122" s="148">
        <v>40695</v>
      </c>
      <c r="D122" s="147">
        <v>0.08</v>
      </c>
      <c r="E122" s="147">
        <v>0.22</v>
      </c>
      <c r="F122" s="155">
        <f t="shared" si="6"/>
        <v>0.3</v>
      </c>
      <c r="G122" s="147">
        <v>0.24</v>
      </c>
      <c r="H122" s="147">
        <v>0.23</v>
      </c>
      <c r="I122" s="147">
        <v>0.21</v>
      </c>
      <c r="J122" s="153">
        <f t="shared" si="7"/>
        <v>0.44</v>
      </c>
      <c r="K122" s="145">
        <v>0.02</v>
      </c>
      <c r="M122" s="138">
        <v>0</v>
      </c>
    </row>
    <row r="123" spans="3:13" x14ac:dyDescent="0.25">
      <c r="C123" s="148">
        <v>40756</v>
      </c>
      <c r="D123" s="147">
        <v>0.08</v>
      </c>
      <c r="E123" s="147">
        <v>0.24</v>
      </c>
      <c r="F123" s="155">
        <f t="shared" si="6"/>
        <v>0.32</v>
      </c>
      <c r="G123" s="147">
        <v>0.21</v>
      </c>
      <c r="H123" s="147">
        <v>0.23</v>
      </c>
      <c r="I123" s="147">
        <v>0.23</v>
      </c>
      <c r="J123" s="153">
        <f t="shared" si="7"/>
        <v>0.46</v>
      </c>
      <c r="K123" s="145">
        <v>0.01</v>
      </c>
      <c r="M123" s="138">
        <v>0</v>
      </c>
    </row>
    <row r="124" spans="3:13" x14ac:dyDescent="0.25">
      <c r="C124" s="148">
        <v>40817</v>
      </c>
      <c r="D124" s="147">
        <v>0.11</v>
      </c>
      <c r="E124" s="147">
        <v>0.22</v>
      </c>
      <c r="F124" s="155">
        <f t="shared" si="6"/>
        <v>0.33</v>
      </c>
      <c r="G124" s="147">
        <v>0.21</v>
      </c>
      <c r="H124" s="147">
        <v>0.18</v>
      </c>
      <c r="I124" s="147">
        <v>0.26</v>
      </c>
      <c r="J124" s="153">
        <f t="shared" si="7"/>
        <v>0.44</v>
      </c>
      <c r="K124" s="145">
        <v>0.02</v>
      </c>
      <c r="M124" s="138">
        <v>0</v>
      </c>
    </row>
    <row r="125" spans="3:13" x14ac:dyDescent="0.25">
      <c r="C125" s="148">
        <v>40848</v>
      </c>
      <c r="D125" s="147">
        <v>0.09</v>
      </c>
      <c r="E125" s="147">
        <v>0.21</v>
      </c>
      <c r="F125" s="155">
        <f t="shared" si="6"/>
        <v>0.3</v>
      </c>
      <c r="G125" s="147">
        <v>0.23</v>
      </c>
      <c r="H125" s="147">
        <v>0.18</v>
      </c>
      <c r="I125" s="147">
        <v>0.26</v>
      </c>
      <c r="J125" s="153">
        <f t="shared" si="7"/>
        <v>0.44</v>
      </c>
      <c r="K125" s="145">
        <v>0.03</v>
      </c>
      <c r="M125" s="138">
        <v>0</v>
      </c>
    </row>
    <row r="126" spans="3:13" x14ac:dyDescent="0.25">
      <c r="C126" s="148">
        <v>40878</v>
      </c>
      <c r="D126" s="146">
        <v>0.06</v>
      </c>
      <c r="E126" s="147">
        <v>0.21</v>
      </c>
      <c r="F126" s="155">
        <f t="shared" si="6"/>
        <v>0.27</v>
      </c>
      <c r="G126" s="147">
        <v>0.23</v>
      </c>
      <c r="H126" s="147">
        <v>0.23</v>
      </c>
      <c r="I126" s="147">
        <v>0.25</v>
      </c>
      <c r="J126" s="153">
        <f t="shared" si="7"/>
        <v>0.48</v>
      </c>
      <c r="K126" s="145">
        <v>0.02</v>
      </c>
      <c r="M126" s="138">
        <v>0</v>
      </c>
    </row>
    <row r="127" spans="3:13" x14ac:dyDescent="0.25">
      <c r="C127" s="148">
        <v>40909</v>
      </c>
      <c r="D127" s="147">
        <v>0.08</v>
      </c>
      <c r="E127" s="147">
        <v>0.23</v>
      </c>
      <c r="F127" s="155">
        <f t="shared" si="6"/>
        <v>0.31</v>
      </c>
      <c r="G127" s="147">
        <v>0.24</v>
      </c>
      <c r="H127" s="147">
        <v>0.19</v>
      </c>
      <c r="I127" s="147">
        <v>0.25</v>
      </c>
      <c r="J127" s="153">
        <f t="shared" si="7"/>
        <v>0.44</v>
      </c>
      <c r="K127" s="145">
        <v>0.01</v>
      </c>
      <c r="M127" s="138">
        <v>0</v>
      </c>
    </row>
    <row r="128" spans="3:13" x14ac:dyDescent="0.25">
      <c r="C128" s="148">
        <v>40969</v>
      </c>
      <c r="D128" s="147">
        <v>0.08</v>
      </c>
      <c r="E128" s="147">
        <v>0.24</v>
      </c>
      <c r="F128" s="155">
        <f t="shared" si="6"/>
        <v>0.32</v>
      </c>
      <c r="G128" s="147">
        <v>0.23</v>
      </c>
      <c r="H128" s="147">
        <v>0.19</v>
      </c>
      <c r="I128" s="147">
        <v>0.24</v>
      </c>
      <c r="J128" s="153">
        <f t="shared" si="7"/>
        <v>0.43</v>
      </c>
      <c r="K128" s="145">
        <v>0.02</v>
      </c>
      <c r="M128" s="138">
        <v>0</v>
      </c>
    </row>
    <row r="129" spans="3:13" x14ac:dyDescent="0.25">
      <c r="C129" s="148">
        <v>41000</v>
      </c>
      <c r="D129" s="147">
        <v>0.11</v>
      </c>
      <c r="E129" s="147">
        <v>0.22</v>
      </c>
      <c r="F129" s="155">
        <f t="shared" si="6"/>
        <v>0.33</v>
      </c>
      <c r="G129" s="147">
        <v>0.23</v>
      </c>
      <c r="H129" s="147">
        <v>0.19</v>
      </c>
      <c r="I129" s="147">
        <v>0.24</v>
      </c>
      <c r="J129" s="153">
        <f t="shared" si="7"/>
        <v>0.43</v>
      </c>
      <c r="K129" s="145">
        <v>0.01</v>
      </c>
      <c r="M129" s="138">
        <v>0</v>
      </c>
    </row>
    <row r="130" spans="3:13" x14ac:dyDescent="0.25">
      <c r="C130" s="148">
        <v>41030</v>
      </c>
      <c r="D130" s="147">
        <v>0.09</v>
      </c>
      <c r="E130" s="147">
        <v>0.23</v>
      </c>
      <c r="F130" s="155">
        <f t="shared" ref="F130:F161" si="8">SUM(D130,E130)</f>
        <v>0.32</v>
      </c>
      <c r="G130" s="147">
        <v>0.23</v>
      </c>
      <c r="H130" s="147">
        <v>0.19</v>
      </c>
      <c r="I130" s="147">
        <v>0.24</v>
      </c>
      <c r="J130" s="153">
        <f t="shared" ref="J130:J161" si="9">SUM(H130+I130)</f>
        <v>0.43</v>
      </c>
      <c r="K130" s="145">
        <v>0.02</v>
      </c>
      <c r="M130" s="138">
        <v>0</v>
      </c>
    </row>
    <row r="131" spans="3:13" x14ac:dyDescent="0.25">
      <c r="C131" s="148">
        <v>41061</v>
      </c>
      <c r="D131" s="147">
        <v>0.1</v>
      </c>
      <c r="E131" s="147">
        <v>0.21</v>
      </c>
      <c r="F131" s="155">
        <f t="shared" si="8"/>
        <v>0.31</v>
      </c>
      <c r="G131" s="147">
        <v>0.23</v>
      </c>
      <c r="H131" s="147">
        <v>0.18</v>
      </c>
      <c r="I131" s="147">
        <v>0.26</v>
      </c>
      <c r="J131" s="153">
        <f t="shared" si="9"/>
        <v>0.44</v>
      </c>
      <c r="K131" s="145">
        <v>0.02</v>
      </c>
      <c r="M131" s="138">
        <v>0</v>
      </c>
    </row>
    <row r="132" spans="3:13" x14ac:dyDescent="0.25">
      <c r="C132" s="148">
        <v>41091</v>
      </c>
      <c r="D132" s="146">
        <v>0.11</v>
      </c>
      <c r="E132" s="146">
        <v>0.23</v>
      </c>
      <c r="F132" s="155">
        <f t="shared" si="8"/>
        <v>0.34</v>
      </c>
      <c r="G132" s="146">
        <v>0.22</v>
      </c>
      <c r="H132" s="146">
        <v>0.18</v>
      </c>
      <c r="I132" s="146">
        <v>0.25</v>
      </c>
      <c r="J132" s="153">
        <f t="shared" si="9"/>
        <v>0.43</v>
      </c>
      <c r="K132" s="145">
        <v>0.01</v>
      </c>
      <c r="M132" s="138">
        <v>0</v>
      </c>
    </row>
    <row r="133" spans="3:13" x14ac:dyDescent="0.25">
      <c r="C133" s="148">
        <v>41122</v>
      </c>
      <c r="D133" s="146">
        <v>0.12</v>
      </c>
      <c r="E133" s="146">
        <v>0.24</v>
      </c>
      <c r="F133" s="155">
        <f t="shared" si="8"/>
        <v>0.36</v>
      </c>
      <c r="G133" s="146">
        <v>0.18</v>
      </c>
      <c r="H133" s="146">
        <v>0.16</v>
      </c>
      <c r="I133" s="146">
        <v>0.28999999999999998</v>
      </c>
      <c r="J133" s="153">
        <f t="shared" si="9"/>
        <v>0.44999999999999996</v>
      </c>
      <c r="K133" s="145">
        <v>0.01</v>
      </c>
      <c r="M133" s="138">
        <v>0</v>
      </c>
    </row>
    <row r="134" spans="3:13" x14ac:dyDescent="0.25">
      <c r="C134" s="148">
        <v>41182</v>
      </c>
      <c r="D134" s="146">
        <v>0.14000000000000001</v>
      </c>
      <c r="E134" s="146">
        <v>0.24</v>
      </c>
      <c r="F134" s="155">
        <f t="shared" si="8"/>
        <v>0.38</v>
      </c>
      <c r="G134" s="146">
        <v>0.18</v>
      </c>
      <c r="H134" s="146">
        <v>0.18</v>
      </c>
      <c r="I134" s="146">
        <v>0.25</v>
      </c>
      <c r="J134" s="153">
        <f t="shared" si="9"/>
        <v>0.43</v>
      </c>
      <c r="K134" s="145">
        <v>0.01</v>
      </c>
      <c r="M134" s="138">
        <v>0</v>
      </c>
    </row>
    <row r="135" spans="3:13" x14ac:dyDescent="0.25">
      <c r="C135" s="148">
        <v>41183</v>
      </c>
      <c r="D135" s="146">
        <v>0.15</v>
      </c>
      <c r="E135" s="146">
        <v>0.21</v>
      </c>
      <c r="F135" s="155">
        <f t="shared" si="8"/>
        <v>0.36</v>
      </c>
      <c r="G135" s="146">
        <v>0.2</v>
      </c>
      <c r="H135" s="146">
        <v>0.18</v>
      </c>
      <c r="I135" s="146">
        <v>0.25</v>
      </c>
      <c r="J135" s="153">
        <f t="shared" si="9"/>
        <v>0.43</v>
      </c>
      <c r="K135" s="145">
        <v>0.01</v>
      </c>
      <c r="M135" s="138">
        <v>0</v>
      </c>
    </row>
    <row r="136" spans="3:13" x14ac:dyDescent="0.25">
      <c r="C136" s="148">
        <v>41202</v>
      </c>
      <c r="D136" s="147">
        <v>0.17</v>
      </c>
      <c r="E136" s="147">
        <v>0.21</v>
      </c>
      <c r="F136" s="155">
        <f t="shared" si="8"/>
        <v>0.38</v>
      </c>
      <c r="G136" s="147">
        <v>0.18</v>
      </c>
      <c r="H136" s="146">
        <v>0.16</v>
      </c>
      <c r="I136" s="146">
        <v>0.28000000000000003</v>
      </c>
      <c r="J136" s="153">
        <f t="shared" si="9"/>
        <v>0.44000000000000006</v>
      </c>
      <c r="K136" s="145">
        <v>0.01</v>
      </c>
      <c r="M136" s="138">
        <v>0</v>
      </c>
    </row>
    <row r="137" spans="3:13" x14ac:dyDescent="0.25">
      <c r="C137" s="148">
        <v>41216</v>
      </c>
      <c r="D137" s="147">
        <v>0.18</v>
      </c>
      <c r="E137" s="147">
        <v>0.21</v>
      </c>
      <c r="F137" s="155">
        <f t="shared" si="8"/>
        <v>0.39</v>
      </c>
      <c r="G137" s="147">
        <v>0.16</v>
      </c>
      <c r="H137" s="146">
        <v>0.16</v>
      </c>
      <c r="I137" s="146">
        <v>0.28000000000000003</v>
      </c>
      <c r="J137" s="153">
        <f t="shared" si="9"/>
        <v>0.44000000000000006</v>
      </c>
      <c r="K137" s="145">
        <v>0.01</v>
      </c>
      <c r="M137" s="138">
        <v>0</v>
      </c>
    </row>
    <row r="138" spans="3:13" x14ac:dyDescent="0.25">
      <c r="C138" s="148">
        <v>41244</v>
      </c>
      <c r="D138" s="147">
        <v>0.09</v>
      </c>
      <c r="E138" s="147">
        <v>0.21</v>
      </c>
      <c r="F138" s="155">
        <f t="shared" si="8"/>
        <v>0.3</v>
      </c>
      <c r="G138" s="147">
        <v>0.23</v>
      </c>
      <c r="H138" s="146">
        <v>0.18</v>
      </c>
      <c r="I138" s="146">
        <v>0.27</v>
      </c>
      <c r="J138" s="153">
        <f t="shared" si="9"/>
        <v>0.45</v>
      </c>
      <c r="K138" s="145">
        <v>0.02</v>
      </c>
      <c r="M138" s="138">
        <v>0</v>
      </c>
    </row>
    <row r="139" spans="3:13" x14ac:dyDescent="0.25">
      <c r="C139" s="148">
        <v>41275</v>
      </c>
      <c r="D139" s="147">
        <v>0.06</v>
      </c>
      <c r="E139" s="147">
        <v>0.2</v>
      </c>
      <c r="F139" s="155">
        <f t="shared" si="8"/>
        <v>0.26</v>
      </c>
      <c r="G139" s="147">
        <v>0.24</v>
      </c>
      <c r="H139" s="146">
        <v>0.24</v>
      </c>
      <c r="I139" s="146">
        <v>0.25</v>
      </c>
      <c r="J139" s="153">
        <f t="shared" si="9"/>
        <v>0.49</v>
      </c>
      <c r="K139" s="145">
        <v>0.01</v>
      </c>
      <c r="M139" s="138">
        <v>0</v>
      </c>
    </row>
    <row r="140" spans="3:13" x14ac:dyDescent="0.25">
      <c r="C140" s="148">
        <v>41306</v>
      </c>
      <c r="D140" s="147">
        <v>0.08</v>
      </c>
      <c r="E140" s="147">
        <v>0.21</v>
      </c>
      <c r="F140" s="155">
        <f t="shared" si="8"/>
        <v>0.28999999999999998</v>
      </c>
      <c r="G140" s="147">
        <v>0.24</v>
      </c>
      <c r="H140" s="146">
        <v>0.2</v>
      </c>
      <c r="I140" s="146">
        <v>0.26</v>
      </c>
      <c r="J140" s="153">
        <f t="shared" si="9"/>
        <v>0.46</v>
      </c>
      <c r="K140" s="145">
        <v>0.01</v>
      </c>
      <c r="M140" s="138">
        <v>0</v>
      </c>
    </row>
    <row r="141" spans="3:13" x14ac:dyDescent="0.25">
      <c r="C141" s="148">
        <v>41426</v>
      </c>
      <c r="D141" s="147">
        <v>0.08</v>
      </c>
      <c r="E141" s="147">
        <v>0.24</v>
      </c>
      <c r="F141" s="155">
        <f t="shared" si="8"/>
        <v>0.32</v>
      </c>
      <c r="G141" s="147">
        <v>0.26</v>
      </c>
      <c r="H141" s="146">
        <v>0.18</v>
      </c>
      <c r="I141" s="146">
        <v>0.23</v>
      </c>
      <c r="J141" s="153">
        <f t="shared" si="9"/>
        <v>0.41000000000000003</v>
      </c>
      <c r="K141" s="145">
        <v>0.01</v>
      </c>
      <c r="M141" s="138">
        <v>0</v>
      </c>
    </row>
    <row r="142" spans="3:13" x14ac:dyDescent="0.25">
      <c r="C142" s="148">
        <v>41518</v>
      </c>
      <c r="D142" s="147">
        <v>7.0000000000000007E-2</v>
      </c>
      <c r="E142" s="147">
        <v>0.21</v>
      </c>
      <c r="F142" s="155">
        <f t="shared" si="8"/>
        <v>0.28000000000000003</v>
      </c>
      <c r="G142" s="147">
        <v>0.27</v>
      </c>
      <c r="H142" s="146">
        <v>0.23</v>
      </c>
      <c r="I142" s="146">
        <v>0.21</v>
      </c>
      <c r="J142" s="153">
        <f t="shared" si="9"/>
        <v>0.44</v>
      </c>
      <c r="K142" s="145">
        <v>0.01</v>
      </c>
      <c r="M142" s="138">
        <v>0</v>
      </c>
    </row>
    <row r="143" spans="3:13" x14ac:dyDescent="0.25">
      <c r="C143" s="148">
        <v>41548</v>
      </c>
      <c r="D143" s="147">
        <v>0.06</v>
      </c>
      <c r="E143" s="147">
        <v>0.16</v>
      </c>
      <c r="F143" s="155">
        <f t="shared" si="8"/>
        <v>0.22</v>
      </c>
      <c r="G143" s="147">
        <v>0.24</v>
      </c>
      <c r="H143" s="146">
        <v>0.23</v>
      </c>
      <c r="I143" s="146">
        <v>0.3</v>
      </c>
      <c r="J143" s="153">
        <f t="shared" si="9"/>
        <v>0.53</v>
      </c>
      <c r="K143" s="145">
        <v>0.01</v>
      </c>
      <c r="M143" s="138">
        <v>0</v>
      </c>
    </row>
    <row r="144" spans="3:13" x14ac:dyDescent="0.25">
      <c r="C144" s="148">
        <v>41548</v>
      </c>
      <c r="D144" s="147">
        <v>7.0000000000000007E-2</v>
      </c>
      <c r="E144" s="147">
        <v>0.17</v>
      </c>
      <c r="F144" s="155">
        <f t="shared" si="8"/>
        <v>0.24000000000000002</v>
      </c>
      <c r="G144" s="147">
        <v>0.21</v>
      </c>
      <c r="H144" s="146">
        <v>0.24</v>
      </c>
      <c r="I144" s="146">
        <v>0.28999999999999998</v>
      </c>
      <c r="J144" s="153">
        <f t="shared" si="9"/>
        <v>0.53</v>
      </c>
      <c r="K144" s="145">
        <v>0.02</v>
      </c>
      <c r="M144" s="138">
        <v>0</v>
      </c>
    </row>
    <row r="145" spans="3:13" x14ac:dyDescent="0.25">
      <c r="C145" s="148">
        <v>41621</v>
      </c>
      <c r="D145" s="147">
        <v>0.06</v>
      </c>
      <c r="E145" s="147">
        <v>0.2</v>
      </c>
      <c r="F145" s="155">
        <f t="shared" si="8"/>
        <v>0.26</v>
      </c>
      <c r="G145" s="147">
        <v>0.22</v>
      </c>
      <c r="H145" s="146">
        <v>0.26</v>
      </c>
      <c r="I145" s="146">
        <v>0.25</v>
      </c>
      <c r="J145" s="153">
        <f t="shared" si="9"/>
        <v>0.51</v>
      </c>
      <c r="K145" s="145">
        <v>0.01</v>
      </c>
      <c r="M145" s="138">
        <v>0</v>
      </c>
    </row>
    <row r="146" spans="3:13" x14ac:dyDescent="0.25">
      <c r="C146" s="148">
        <v>41653</v>
      </c>
      <c r="D146" s="147">
        <v>0.05</v>
      </c>
      <c r="E146" s="147">
        <v>0.19</v>
      </c>
      <c r="F146" s="155">
        <f t="shared" si="8"/>
        <v>0.24</v>
      </c>
      <c r="G146" s="147">
        <v>0.28000000000000003</v>
      </c>
      <c r="H146" s="146">
        <v>0.22</v>
      </c>
      <c r="I146" s="146">
        <v>0.25</v>
      </c>
      <c r="J146" s="153">
        <f t="shared" si="9"/>
        <v>0.47</v>
      </c>
      <c r="K146" s="145">
        <v>0.01</v>
      </c>
      <c r="M146" s="138">
        <v>0</v>
      </c>
    </row>
    <row r="147" spans="3:13" x14ac:dyDescent="0.25">
      <c r="C147" s="148">
        <v>41712</v>
      </c>
      <c r="D147" s="147">
        <v>7.0000000000000007E-2</v>
      </c>
      <c r="E147" s="147">
        <v>0.2</v>
      </c>
      <c r="F147" s="155">
        <f t="shared" si="8"/>
        <v>0.27</v>
      </c>
      <c r="G147" s="147">
        <v>0.27</v>
      </c>
      <c r="H147" s="146">
        <v>0.21</v>
      </c>
      <c r="I147" s="146">
        <v>0.24</v>
      </c>
      <c r="J147" s="153">
        <f t="shared" si="9"/>
        <v>0.44999999999999996</v>
      </c>
      <c r="K147" s="145">
        <v>0.01</v>
      </c>
      <c r="M147" s="138">
        <v>0</v>
      </c>
    </row>
    <row r="148" spans="3:13" x14ac:dyDescent="0.25">
      <c r="C148" s="148">
        <v>41730</v>
      </c>
      <c r="D148" s="147">
        <v>0.06</v>
      </c>
      <c r="E148" s="147">
        <v>0.19</v>
      </c>
      <c r="F148" s="155">
        <f t="shared" si="8"/>
        <v>0.25</v>
      </c>
      <c r="G148" s="147">
        <v>0.28999999999999998</v>
      </c>
      <c r="H148" s="146">
        <v>0.22</v>
      </c>
      <c r="I148" s="146">
        <v>0.22</v>
      </c>
      <c r="J148" s="153">
        <f t="shared" si="9"/>
        <v>0.44</v>
      </c>
      <c r="K148" s="145">
        <v>0.02</v>
      </c>
      <c r="M148" s="138">
        <v>0</v>
      </c>
    </row>
    <row r="149" spans="3:13" x14ac:dyDescent="0.25">
      <c r="C149" s="148">
        <v>41804</v>
      </c>
      <c r="D149" s="147">
        <v>0.06</v>
      </c>
      <c r="E149" s="147">
        <v>0.23</v>
      </c>
      <c r="F149" s="155">
        <f t="shared" si="8"/>
        <v>0.29000000000000004</v>
      </c>
      <c r="G149" s="147">
        <v>0.24</v>
      </c>
      <c r="H149" s="146">
        <v>0.22</v>
      </c>
      <c r="I149" s="146">
        <v>0.23</v>
      </c>
      <c r="J149" s="153">
        <f t="shared" si="9"/>
        <v>0.45</v>
      </c>
      <c r="K149" s="145">
        <v>0.02</v>
      </c>
      <c r="M149" s="138">
        <v>0</v>
      </c>
    </row>
    <row r="150" spans="3:13" x14ac:dyDescent="0.25">
      <c r="C150" s="148">
        <v>41896</v>
      </c>
      <c r="D150" s="147">
        <v>0.09</v>
      </c>
      <c r="E150" s="147">
        <v>0.22</v>
      </c>
      <c r="F150" s="155">
        <f t="shared" si="8"/>
        <v>0.31</v>
      </c>
      <c r="G150" s="147">
        <v>0.26</v>
      </c>
      <c r="H150" s="146">
        <v>0.2</v>
      </c>
      <c r="I150" s="146">
        <v>0.21</v>
      </c>
      <c r="J150" s="153">
        <f t="shared" si="9"/>
        <v>0.41000000000000003</v>
      </c>
      <c r="K150" s="145">
        <v>0.02</v>
      </c>
      <c r="M150" s="138">
        <v>0</v>
      </c>
    </row>
    <row r="151" spans="3:13" x14ac:dyDescent="0.25">
      <c r="C151" s="148">
        <v>41926</v>
      </c>
      <c r="D151" s="147">
        <v>7.0000000000000007E-2</v>
      </c>
      <c r="E151" s="147">
        <v>0.22</v>
      </c>
      <c r="F151" s="155">
        <f t="shared" si="8"/>
        <v>0.29000000000000004</v>
      </c>
      <c r="G151" s="147">
        <v>0.23</v>
      </c>
      <c r="H151" s="146">
        <v>0.23</v>
      </c>
      <c r="I151" s="146">
        <v>0.24</v>
      </c>
      <c r="J151" s="153">
        <f t="shared" si="9"/>
        <v>0.47</v>
      </c>
      <c r="K151" s="145">
        <v>0.01</v>
      </c>
      <c r="M151" s="138">
        <v>0</v>
      </c>
    </row>
    <row r="152" spans="3:13" x14ac:dyDescent="0.25">
      <c r="C152" s="148">
        <v>41926</v>
      </c>
      <c r="D152" s="147">
        <v>0.06</v>
      </c>
      <c r="E152" s="147">
        <v>0.21</v>
      </c>
      <c r="F152" s="155">
        <f t="shared" si="8"/>
        <v>0.27</v>
      </c>
      <c r="G152" s="147">
        <v>0.21</v>
      </c>
      <c r="H152" s="146">
        <v>0.25</v>
      </c>
      <c r="I152" s="146">
        <v>0.25</v>
      </c>
      <c r="J152" s="153">
        <f t="shared" si="9"/>
        <v>0.5</v>
      </c>
      <c r="K152" s="145">
        <v>0.02</v>
      </c>
      <c r="M152" s="138">
        <v>0</v>
      </c>
    </row>
    <row r="153" spans="3:13" x14ac:dyDescent="0.25">
      <c r="C153" s="148">
        <v>41957</v>
      </c>
      <c r="D153" s="147">
        <v>0.09</v>
      </c>
      <c r="E153" s="147">
        <v>0.23</v>
      </c>
      <c r="F153" s="155">
        <f t="shared" si="8"/>
        <v>0.32</v>
      </c>
      <c r="G153" s="147">
        <v>0.23</v>
      </c>
      <c r="H153" s="146">
        <v>0.18</v>
      </c>
      <c r="I153" s="146">
        <v>0.25</v>
      </c>
      <c r="J153" s="153">
        <f t="shared" si="9"/>
        <v>0.43</v>
      </c>
      <c r="K153" s="145">
        <v>0.02</v>
      </c>
      <c r="M153" s="138">
        <v>0</v>
      </c>
    </row>
    <row r="154" spans="3:13" x14ac:dyDescent="0.25">
      <c r="C154" s="148">
        <v>41987</v>
      </c>
      <c r="D154" s="147">
        <v>7.0000000000000007E-2</v>
      </c>
      <c r="E154" s="147">
        <v>0.23</v>
      </c>
      <c r="F154" s="155">
        <f t="shared" si="8"/>
        <v>0.30000000000000004</v>
      </c>
      <c r="G154" s="147">
        <v>0.24</v>
      </c>
      <c r="H154" s="146">
        <v>0.22</v>
      </c>
      <c r="I154" s="146">
        <v>0.23</v>
      </c>
      <c r="J154" s="153">
        <f t="shared" si="9"/>
        <v>0.45</v>
      </c>
      <c r="K154" s="145">
        <v>0.01</v>
      </c>
      <c r="M154" s="138">
        <v>0</v>
      </c>
    </row>
    <row r="155" spans="3:13" x14ac:dyDescent="0.25">
      <c r="C155" s="148">
        <v>42019</v>
      </c>
      <c r="D155" s="147">
        <v>0.06</v>
      </c>
      <c r="E155" s="147">
        <v>0.19</v>
      </c>
      <c r="F155" s="155">
        <f t="shared" si="8"/>
        <v>0.25</v>
      </c>
      <c r="G155" s="147">
        <v>0.27</v>
      </c>
      <c r="H155" s="146">
        <v>0.23</v>
      </c>
      <c r="I155" s="146">
        <v>0.23</v>
      </c>
      <c r="J155" s="153">
        <f t="shared" si="9"/>
        <v>0.46</v>
      </c>
      <c r="K155" s="145">
        <v>0.02</v>
      </c>
      <c r="M155" s="138">
        <v>0</v>
      </c>
    </row>
    <row r="156" spans="3:13" x14ac:dyDescent="0.25">
      <c r="C156" s="148">
        <v>42109</v>
      </c>
      <c r="D156" s="147">
        <v>0.08</v>
      </c>
      <c r="E156" s="147">
        <v>0.22</v>
      </c>
      <c r="F156" s="155">
        <f t="shared" si="8"/>
        <v>0.3</v>
      </c>
      <c r="G156" s="147">
        <v>0.26</v>
      </c>
      <c r="H156" s="146">
        <v>0.2</v>
      </c>
      <c r="I156" s="146">
        <v>0.23</v>
      </c>
      <c r="J156" s="153">
        <f t="shared" si="9"/>
        <v>0.43000000000000005</v>
      </c>
      <c r="K156" s="145">
        <v>0.01</v>
      </c>
      <c r="M156" s="138">
        <v>0</v>
      </c>
    </row>
    <row r="157" spans="3:13" x14ac:dyDescent="0.25">
      <c r="C157" s="144">
        <v>42200</v>
      </c>
      <c r="D157" s="143">
        <v>7.0000000000000007E-2</v>
      </c>
      <c r="E157" s="143">
        <v>0.21</v>
      </c>
      <c r="F157" s="155">
        <f t="shared" si="8"/>
        <v>0.28000000000000003</v>
      </c>
      <c r="G157" s="143">
        <v>0.26</v>
      </c>
      <c r="H157" s="143">
        <v>0.22</v>
      </c>
      <c r="I157" s="143">
        <v>0.22</v>
      </c>
      <c r="J157" s="153">
        <f t="shared" si="9"/>
        <v>0.44</v>
      </c>
      <c r="K157" s="142">
        <v>0.02</v>
      </c>
      <c r="M157" s="138">
        <v>0</v>
      </c>
    </row>
    <row r="158" spans="3:13" x14ac:dyDescent="0.25">
      <c r="C158" s="125">
        <v>42248</v>
      </c>
      <c r="D158" s="139">
        <v>0.08</v>
      </c>
      <c r="E158" s="139">
        <v>0.21</v>
      </c>
      <c r="F158" s="154">
        <f t="shared" si="8"/>
        <v>0.28999999999999998</v>
      </c>
      <c r="G158" s="139">
        <v>0.24</v>
      </c>
      <c r="H158" s="139">
        <v>0.21</v>
      </c>
      <c r="I158" s="139">
        <v>0.24</v>
      </c>
      <c r="J158" s="153">
        <f t="shared" si="9"/>
        <v>0.44999999999999996</v>
      </c>
      <c r="K158" s="141">
        <v>0.02</v>
      </c>
      <c r="M158" s="138">
        <v>0</v>
      </c>
    </row>
    <row r="159" spans="3:13" x14ac:dyDescent="0.25">
      <c r="C159" s="125">
        <v>42278</v>
      </c>
      <c r="D159" s="139">
        <v>7.0000000000000007E-2</v>
      </c>
      <c r="E159" s="139">
        <v>0.22</v>
      </c>
      <c r="F159" s="154">
        <f t="shared" si="8"/>
        <v>0.29000000000000004</v>
      </c>
      <c r="G159" s="139">
        <v>0.26</v>
      </c>
      <c r="H159" s="139">
        <v>0.2</v>
      </c>
      <c r="I159" s="139">
        <v>0.24</v>
      </c>
      <c r="J159" s="153">
        <f t="shared" si="9"/>
        <v>0.44</v>
      </c>
      <c r="K159" s="141">
        <v>0.01</v>
      </c>
      <c r="M159" s="138">
        <v>0</v>
      </c>
    </row>
    <row r="160" spans="3:13" x14ac:dyDescent="0.25">
      <c r="C160" s="125">
        <v>42401</v>
      </c>
      <c r="D160" s="139">
        <v>0.1</v>
      </c>
      <c r="E160" s="139">
        <v>0.23</v>
      </c>
      <c r="F160" s="154">
        <f t="shared" si="8"/>
        <v>0.33</v>
      </c>
      <c r="G160" s="139">
        <v>0.21</v>
      </c>
      <c r="H160" s="139">
        <v>0.23</v>
      </c>
      <c r="I160" s="139">
        <v>0.23</v>
      </c>
      <c r="J160" s="153">
        <f t="shared" si="9"/>
        <v>0.46</v>
      </c>
      <c r="K160" s="141">
        <v>0.01</v>
      </c>
      <c r="M160" s="138">
        <v>0</v>
      </c>
    </row>
    <row r="161" spans="3:13" x14ac:dyDescent="0.25">
      <c r="C161" s="125">
        <v>42461</v>
      </c>
      <c r="D161" s="139">
        <v>7.0000000000000007E-2</v>
      </c>
      <c r="E161" s="139">
        <v>0.2</v>
      </c>
      <c r="F161" s="154">
        <f t="shared" si="8"/>
        <v>0.27</v>
      </c>
      <c r="G161" s="139">
        <v>0.21</v>
      </c>
      <c r="H161" s="139">
        <v>0.23</v>
      </c>
      <c r="I161" s="139">
        <v>0.28000000000000003</v>
      </c>
      <c r="J161" s="153">
        <f t="shared" si="9"/>
        <v>0.51</v>
      </c>
      <c r="K161" s="141">
        <v>0.01</v>
      </c>
      <c r="M161" s="138">
        <v>0</v>
      </c>
    </row>
    <row r="162" spans="3:13" x14ac:dyDescent="0.25">
      <c r="C162" s="125">
        <v>42491</v>
      </c>
      <c r="D162" s="139">
        <v>0.05</v>
      </c>
      <c r="E162" s="139">
        <v>0.19</v>
      </c>
      <c r="F162" s="154">
        <f t="shared" ref="F162:F177" si="10">SUM(D162,E162)</f>
        <v>0.24</v>
      </c>
      <c r="G162" s="139">
        <v>0.25</v>
      </c>
      <c r="H162" s="139">
        <v>0.24</v>
      </c>
      <c r="I162" s="139">
        <v>0.24</v>
      </c>
      <c r="J162" s="153">
        <f t="shared" ref="J162:J177" si="11">SUM(H162+I162)</f>
        <v>0.48</v>
      </c>
      <c r="K162" s="141">
        <v>0.02</v>
      </c>
      <c r="M162" s="138">
        <v>0</v>
      </c>
    </row>
    <row r="163" spans="3:13" x14ac:dyDescent="0.25">
      <c r="C163" s="125">
        <v>42522</v>
      </c>
      <c r="D163" s="139">
        <v>7.0000000000000007E-2</v>
      </c>
      <c r="E163" s="139">
        <v>0.21</v>
      </c>
      <c r="F163" s="154">
        <f t="shared" si="10"/>
        <v>0.28000000000000003</v>
      </c>
      <c r="G163" s="139">
        <v>0.23</v>
      </c>
      <c r="H163" s="139">
        <v>0.25</v>
      </c>
      <c r="I163" s="139">
        <v>0.23</v>
      </c>
      <c r="J163" s="153">
        <f t="shared" si="11"/>
        <v>0.48</v>
      </c>
      <c r="K163" s="141">
        <v>0.01</v>
      </c>
      <c r="M163" s="138">
        <v>0</v>
      </c>
    </row>
    <row r="164" spans="3:13" x14ac:dyDescent="0.25">
      <c r="C164" s="125">
        <v>42552</v>
      </c>
      <c r="D164" s="139">
        <v>0.06</v>
      </c>
      <c r="E164" s="139">
        <v>0.21</v>
      </c>
      <c r="F164" s="154">
        <f t="shared" si="10"/>
        <v>0.27</v>
      </c>
      <c r="G164" s="139">
        <v>0.21</v>
      </c>
      <c r="H164" s="139">
        <v>0.24</v>
      </c>
      <c r="I164" s="139">
        <v>0.27</v>
      </c>
      <c r="J164" s="153">
        <f t="shared" si="11"/>
        <v>0.51</v>
      </c>
      <c r="K164" s="141">
        <v>0.01</v>
      </c>
      <c r="M164" s="138">
        <v>0</v>
      </c>
    </row>
    <row r="165" spans="3:13" x14ac:dyDescent="0.25">
      <c r="C165" s="125">
        <v>42583</v>
      </c>
      <c r="D165" s="139">
        <v>0.08</v>
      </c>
      <c r="E165" s="139">
        <v>0.19</v>
      </c>
      <c r="F165" s="154">
        <f t="shared" si="10"/>
        <v>0.27</v>
      </c>
      <c r="G165" s="139">
        <v>0.22</v>
      </c>
      <c r="H165" s="139">
        <v>0.25</v>
      </c>
      <c r="I165" s="139">
        <v>0.26</v>
      </c>
      <c r="J165" s="153">
        <f t="shared" si="11"/>
        <v>0.51</v>
      </c>
      <c r="K165" s="93"/>
      <c r="M165" s="138">
        <v>0</v>
      </c>
    </row>
    <row r="166" spans="3:13" x14ac:dyDescent="0.25">
      <c r="C166" s="125">
        <v>42614</v>
      </c>
      <c r="D166" s="139">
        <v>0.09</v>
      </c>
      <c r="E166" s="139">
        <v>0.2</v>
      </c>
      <c r="F166" s="154">
        <f t="shared" si="10"/>
        <v>0.29000000000000004</v>
      </c>
      <c r="G166" s="139">
        <v>0.23</v>
      </c>
      <c r="H166" s="139">
        <v>0.21</v>
      </c>
      <c r="I166" s="139">
        <v>0.27</v>
      </c>
      <c r="J166" s="153">
        <f t="shared" si="11"/>
        <v>0.48</v>
      </c>
      <c r="K166" s="93"/>
    </row>
    <row r="167" spans="3:13" x14ac:dyDescent="0.25">
      <c r="C167" s="125">
        <v>42644</v>
      </c>
      <c r="D167" s="146">
        <v>0.08</v>
      </c>
      <c r="E167" s="146">
        <v>0.18</v>
      </c>
      <c r="F167" s="154">
        <f t="shared" si="10"/>
        <v>0.26</v>
      </c>
      <c r="G167" s="146">
        <v>0.24</v>
      </c>
      <c r="H167" s="146">
        <v>0.24</v>
      </c>
      <c r="I167" s="146">
        <v>0.25</v>
      </c>
      <c r="J167" s="153">
        <f t="shared" si="11"/>
        <v>0.49</v>
      </c>
      <c r="K167" s="146">
        <v>0.01</v>
      </c>
    </row>
    <row r="168" spans="3:13" x14ac:dyDescent="0.25">
      <c r="C168" s="125">
        <v>42705</v>
      </c>
      <c r="D168" s="146">
        <v>0.12</v>
      </c>
      <c r="E168" s="146">
        <v>0.23</v>
      </c>
      <c r="F168" s="154">
        <f t="shared" si="10"/>
        <v>0.35</v>
      </c>
      <c r="G168" s="146">
        <v>0.26</v>
      </c>
      <c r="H168" s="146">
        <v>0.18</v>
      </c>
      <c r="I168" s="146">
        <v>0.2</v>
      </c>
      <c r="J168" s="153">
        <f t="shared" si="11"/>
        <v>0.38</v>
      </c>
      <c r="K168" s="146">
        <v>0.01</v>
      </c>
    </row>
    <row r="169" spans="3:13" x14ac:dyDescent="0.25">
      <c r="C169" s="125">
        <v>42736</v>
      </c>
      <c r="D169" s="146">
        <v>0.13</v>
      </c>
      <c r="E169" s="146">
        <v>0.22</v>
      </c>
      <c r="F169" s="154">
        <f t="shared" si="10"/>
        <v>0.35</v>
      </c>
      <c r="G169" s="146">
        <v>0.22</v>
      </c>
      <c r="H169" s="146">
        <v>0.21</v>
      </c>
      <c r="I169" s="146">
        <v>0.22</v>
      </c>
      <c r="J169" s="153">
        <f t="shared" si="11"/>
        <v>0.43</v>
      </c>
      <c r="K169" s="146"/>
    </row>
    <row r="170" spans="3:13" x14ac:dyDescent="0.25">
      <c r="C170" s="125">
        <v>42767</v>
      </c>
      <c r="D170" s="146">
        <v>0.1</v>
      </c>
      <c r="E170" s="146">
        <v>0.25</v>
      </c>
      <c r="F170" s="154">
        <f t="shared" si="10"/>
        <v>0.35</v>
      </c>
      <c r="G170" s="146">
        <v>0.21</v>
      </c>
      <c r="H170" s="146">
        <v>0.2</v>
      </c>
      <c r="I170" s="146">
        <v>0.23</v>
      </c>
      <c r="J170" s="153">
        <f t="shared" si="11"/>
        <v>0.43000000000000005</v>
      </c>
      <c r="K170" s="146">
        <v>0.01</v>
      </c>
    </row>
    <row r="171" spans="3:13" x14ac:dyDescent="0.25">
      <c r="C171" s="125">
        <v>42826</v>
      </c>
      <c r="D171" s="146">
        <v>0.1</v>
      </c>
      <c r="E171" s="146">
        <v>0.21</v>
      </c>
      <c r="F171" s="154">
        <f t="shared" si="10"/>
        <v>0.31</v>
      </c>
      <c r="G171" s="146">
        <v>0.21</v>
      </c>
      <c r="H171" s="146">
        <v>0.21</v>
      </c>
      <c r="I171" s="146">
        <v>0.26</v>
      </c>
      <c r="J171" s="153">
        <f t="shared" si="11"/>
        <v>0.47</v>
      </c>
      <c r="K171" s="146">
        <v>0.01</v>
      </c>
    </row>
    <row r="172" spans="3:13" x14ac:dyDescent="0.25">
      <c r="C172" s="209">
        <v>42870</v>
      </c>
      <c r="D172" s="210">
        <v>0.1</v>
      </c>
      <c r="E172" s="210">
        <v>0.22</v>
      </c>
      <c r="F172" s="210">
        <f t="shared" si="10"/>
        <v>0.32</v>
      </c>
      <c r="H172" s="210">
        <v>0.18</v>
      </c>
      <c r="I172" s="210">
        <v>0.39</v>
      </c>
      <c r="J172" s="210">
        <f t="shared" si="11"/>
        <v>0.57000000000000006</v>
      </c>
      <c r="K172" s="210">
        <v>0.11</v>
      </c>
    </row>
    <row r="173" spans="3:13" x14ac:dyDescent="0.25">
      <c r="C173" s="175">
        <v>42898</v>
      </c>
      <c r="D173" s="210">
        <v>0.13</v>
      </c>
      <c r="E173" s="210">
        <v>0.2</v>
      </c>
      <c r="F173" s="210">
        <f t="shared" si="10"/>
        <v>0.33</v>
      </c>
      <c r="H173" s="210">
        <v>0.19</v>
      </c>
      <c r="I173" s="210">
        <v>0.36</v>
      </c>
      <c r="J173" s="210">
        <f t="shared" si="11"/>
        <v>0.55000000000000004</v>
      </c>
      <c r="K173" s="210">
        <v>0.11</v>
      </c>
    </row>
    <row r="174" spans="3:13" x14ac:dyDescent="0.25">
      <c r="C174" s="125">
        <v>42928</v>
      </c>
      <c r="D174" s="210">
        <v>0.1</v>
      </c>
      <c r="E174" s="210">
        <v>0.21</v>
      </c>
      <c r="F174" s="210">
        <f t="shared" si="10"/>
        <v>0.31</v>
      </c>
      <c r="H174" s="210">
        <v>0.21</v>
      </c>
      <c r="I174" s="210">
        <v>0.37</v>
      </c>
      <c r="J174" s="210">
        <f t="shared" si="11"/>
        <v>0.57999999999999996</v>
      </c>
      <c r="K174" s="210">
        <v>0.11</v>
      </c>
    </row>
    <row r="175" spans="3:13" x14ac:dyDescent="0.25">
      <c r="C175" s="123">
        <v>42997</v>
      </c>
      <c r="D175" s="210">
        <v>0.1</v>
      </c>
      <c r="E175" s="210">
        <v>0.18</v>
      </c>
      <c r="F175" s="210">
        <f t="shared" si="10"/>
        <v>0.28000000000000003</v>
      </c>
      <c r="H175" s="210">
        <v>0.22</v>
      </c>
      <c r="I175" s="210">
        <v>0.35</v>
      </c>
      <c r="J175" s="210">
        <f t="shared" si="11"/>
        <v>0.56999999999999995</v>
      </c>
    </row>
    <row r="176" spans="3:13" x14ac:dyDescent="0.25">
      <c r="C176" s="123">
        <v>43024</v>
      </c>
      <c r="D176" s="210">
        <v>0.11</v>
      </c>
      <c r="E176" s="210">
        <v>0.19</v>
      </c>
      <c r="F176" s="210">
        <f t="shared" si="10"/>
        <v>0.3</v>
      </c>
      <c r="H176" s="210">
        <v>0.19</v>
      </c>
      <c r="I176" s="210">
        <v>0.39</v>
      </c>
      <c r="J176" s="210">
        <f t="shared" si="11"/>
        <v>0.58000000000000007</v>
      </c>
      <c r="K176" s="210">
        <v>0.13</v>
      </c>
    </row>
    <row r="177" spans="3:11" x14ac:dyDescent="0.25">
      <c r="C177" s="123">
        <v>43046</v>
      </c>
      <c r="D177" s="210">
        <v>0.08</v>
      </c>
      <c r="E177" s="210">
        <v>0.2</v>
      </c>
      <c r="F177" s="210">
        <f t="shared" si="10"/>
        <v>0.28000000000000003</v>
      </c>
      <c r="H177" s="210">
        <v>0.19</v>
      </c>
      <c r="I177" s="210">
        <v>0.4</v>
      </c>
      <c r="J177" s="210">
        <f t="shared" si="11"/>
        <v>0.59000000000000008</v>
      </c>
      <c r="K177" s="210">
        <v>0.12</v>
      </c>
    </row>
  </sheetData>
  <hyperlinks>
    <hyperlink ref="A9" r:id="rId1"/>
  </hyperlinks>
  <pageMargins left="0.7" right="0.7" top="0.75" bottom="0.75" header="0.3" footer="0.3"/>
  <pageSetup orientation="portrait" horizontalDpi="4294967292" verticalDpi="4294967292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R12" sqref="R12"/>
    </sheetView>
  </sheetViews>
  <sheetFormatPr defaultColWidth="8.85546875" defaultRowHeight="15" x14ac:dyDescent="0.25"/>
  <cols>
    <col min="1" max="16384" width="8.85546875" style="93"/>
  </cols>
  <sheetData/>
  <pageMargins left="0.7" right="0.7" top="0.75" bottom="0.75" header="0.3" footer="0.3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E170"/>
  <sheetViews>
    <sheetView workbookViewId="0">
      <pane ySplit="1" topLeftCell="A56" activePane="bottomLeft" state="frozen"/>
      <selection activeCell="E305" sqref="E305"/>
      <selection pane="bottomLeft" activeCell="F84" sqref="F84"/>
    </sheetView>
  </sheetViews>
  <sheetFormatPr defaultColWidth="8.85546875" defaultRowHeight="15" x14ac:dyDescent="0.25"/>
  <cols>
    <col min="1" max="1" width="56.28515625" style="93" customWidth="1"/>
    <col min="2" max="2" width="8.85546875" style="93"/>
    <col min="3" max="3" width="10.42578125" style="93" bestFit="1" customWidth="1"/>
    <col min="4" max="4" width="12.7109375" style="93" bestFit="1" customWidth="1"/>
    <col min="5" max="5" width="18.28515625" style="93" bestFit="1" customWidth="1"/>
    <col min="6" max="6" width="12.85546875" style="93" bestFit="1" customWidth="1"/>
    <col min="7" max="7" width="13.140625" style="93" bestFit="1" customWidth="1"/>
    <col min="8" max="8" width="7.7109375" style="93" bestFit="1" customWidth="1"/>
    <col min="9" max="9" width="14.85546875" style="93" bestFit="1" customWidth="1"/>
    <col min="10" max="10" width="19.140625" style="93" bestFit="1" customWidth="1"/>
    <col min="11" max="11" width="13.7109375" style="93" bestFit="1" customWidth="1"/>
    <col min="12" max="12" width="14" style="93" bestFit="1" customWidth="1"/>
    <col min="13" max="16384" width="8.85546875" style="93"/>
  </cols>
  <sheetData>
    <row r="1" spans="1:83" x14ac:dyDescent="0.25">
      <c r="A1" s="118" t="s">
        <v>247</v>
      </c>
      <c r="C1" s="152" t="s">
        <v>3</v>
      </c>
      <c r="D1" s="151" t="s">
        <v>246</v>
      </c>
      <c r="E1" s="151" t="s">
        <v>245</v>
      </c>
      <c r="G1" s="151"/>
      <c r="H1" s="151"/>
      <c r="J1" s="151"/>
      <c r="K1" s="151"/>
      <c r="L1" s="151"/>
      <c r="M1" s="150"/>
      <c r="O1" s="149"/>
    </row>
    <row r="2" spans="1:83" x14ac:dyDescent="0.25">
      <c r="A2" s="112" t="s">
        <v>244</v>
      </c>
      <c r="C2" s="157">
        <v>40269</v>
      </c>
      <c r="D2" s="156">
        <v>0.46</v>
      </c>
      <c r="E2" s="156">
        <v>0.4</v>
      </c>
      <c r="F2" s="158"/>
      <c r="G2" s="164"/>
      <c r="H2" s="164"/>
      <c r="I2" s="158"/>
      <c r="J2" s="163"/>
      <c r="K2" s="163"/>
      <c r="L2" s="163">
        <v>100</v>
      </c>
      <c r="M2" s="162"/>
      <c r="O2" s="149"/>
    </row>
    <row r="3" spans="1:83" ht="16.5" x14ac:dyDescent="0.25">
      <c r="C3" s="157">
        <v>40299</v>
      </c>
      <c r="D3" s="156">
        <v>0.41</v>
      </c>
      <c r="E3" s="156">
        <v>0.44</v>
      </c>
      <c r="F3" s="158"/>
      <c r="G3" s="147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1"/>
      <c r="BJ3" s="161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</row>
    <row r="4" spans="1:83" ht="16.5" x14ac:dyDescent="0.25">
      <c r="A4" s="111"/>
      <c r="C4" s="157">
        <v>40330</v>
      </c>
      <c r="D4" s="156">
        <v>0.48</v>
      </c>
      <c r="E4" s="156">
        <v>0.41</v>
      </c>
      <c r="F4" s="158"/>
      <c r="G4" s="147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1"/>
      <c r="BJ4" s="161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</row>
    <row r="5" spans="1:83" x14ac:dyDescent="0.25">
      <c r="A5" s="111"/>
      <c r="C5" s="157">
        <v>40360</v>
      </c>
      <c r="D5" s="156">
        <v>0.5</v>
      </c>
      <c r="E5" s="156">
        <v>0.35</v>
      </c>
      <c r="F5" s="158"/>
      <c r="G5" s="147"/>
      <c r="H5" s="147"/>
      <c r="I5" s="158"/>
      <c r="J5" s="147"/>
      <c r="K5" s="146"/>
      <c r="L5" s="153"/>
      <c r="M5" s="145"/>
      <c r="O5" s="138"/>
    </row>
    <row r="6" spans="1:83" x14ac:dyDescent="0.25">
      <c r="A6" s="111"/>
      <c r="C6" s="157">
        <v>40391</v>
      </c>
      <c r="D6" s="156">
        <v>0.43</v>
      </c>
      <c r="E6" s="156">
        <v>0.45</v>
      </c>
      <c r="F6" s="158"/>
      <c r="G6" s="147"/>
      <c r="H6" s="147"/>
      <c r="I6" s="158"/>
      <c r="J6" s="147"/>
      <c r="K6" s="146"/>
      <c r="L6" s="153"/>
      <c r="M6" s="145"/>
      <c r="O6" s="138"/>
    </row>
    <row r="7" spans="1:83" x14ac:dyDescent="0.25">
      <c r="A7" s="111"/>
      <c r="C7" s="157">
        <v>40422</v>
      </c>
      <c r="D7" s="156">
        <v>0.49</v>
      </c>
      <c r="E7" s="156">
        <v>0.4</v>
      </c>
      <c r="F7" s="158"/>
      <c r="G7" s="147"/>
      <c r="H7" s="147"/>
      <c r="I7" s="158"/>
      <c r="J7" s="147"/>
      <c r="K7" s="146"/>
      <c r="L7" s="153"/>
      <c r="M7" s="145"/>
      <c r="O7" s="138"/>
    </row>
    <row r="8" spans="1:83" x14ac:dyDescent="0.25">
      <c r="A8" s="136"/>
      <c r="C8" s="157">
        <v>40452</v>
      </c>
      <c r="D8" s="156">
        <v>0.42</v>
      </c>
      <c r="E8" s="156">
        <v>0.44</v>
      </c>
      <c r="F8" s="158"/>
      <c r="G8" s="147"/>
      <c r="H8" s="147"/>
      <c r="I8" s="158"/>
      <c r="J8" s="147"/>
      <c r="K8" s="146"/>
      <c r="L8" s="153"/>
      <c r="M8" s="145"/>
      <c r="O8" s="138"/>
    </row>
    <row r="9" spans="1:83" x14ac:dyDescent="0.25">
      <c r="A9" s="136"/>
      <c r="C9" s="157">
        <v>40483</v>
      </c>
      <c r="D9" s="156">
        <v>0.42</v>
      </c>
      <c r="E9" s="156">
        <v>0.4</v>
      </c>
      <c r="F9" s="158"/>
      <c r="G9" s="147"/>
      <c r="H9" s="147"/>
      <c r="I9" s="158"/>
      <c r="J9" s="147"/>
      <c r="K9" s="146"/>
      <c r="L9" s="153"/>
      <c r="M9" s="145"/>
      <c r="O9" s="138"/>
    </row>
    <row r="10" spans="1:83" x14ac:dyDescent="0.25">
      <c r="A10" s="113"/>
      <c r="C10" s="157">
        <v>40513</v>
      </c>
      <c r="D10" s="156">
        <v>0.42</v>
      </c>
      <c r="E10" s="156">
        <v>0.41</v>
      </c>
      <c r="F10" s="158"/>
      <c r="G10" s="147"/>
      <c r="H10" s="147"/>
      <c r="I10" s="158"/>
      <c r="J10" s="147"/>
      <c r="K10" s="146"/>
      <c r="L10" s="153"/>
      <c r="M10" s="145"/>
      <c r="O10" s="138"/>
    </row>
    <row r="11" spans="1:83" x14ac:dyDescent="0.25">
      <c r="C11" s="157">
        <v>40544</v>
      </c>
      <c r="D11" s="156">
        <v>0.41</v>
      </c>
      <c r="E11" s="156">
        <v>0.5</v>
      </c>
      <c r="F11" s="158"/>
      <c r="G11" s="147"/>
      <c r="H11" s="147"/>
      <c r="I11" s="158"/>
      <c r="J11" s="147"/>
      <c r="K11" s="146"/>
      <c r="L11" s="153"/>
      <c r="M11" s="145"/>
      <c r="O11" s="138"/>
    </row>
    <row r="12" spans="1:83" x14ac:dyDescent="0.25">
      <c r="C12" s="157">
        <v>40575</v>
      </c>
      <c r="D12" s="156">
        <v>0.43</v>
      </c>
      <c r="E12" s="156">
        <v>0.48</v>
      </c>
      <c r="F12" s="158"/>
      <c r="G12" s="147"/>
      <c r="H12" s="147"/>
      <c r="I12" s="158"/>
      <c r="J12" s="147"/>
      <c r="K12" s="146"/>
      <c r="L12" s="153"/>
      <c r="M12" s="145"/>
      <c r="O12" s="138"/>
    </row>
    <row r="13" spans="1:83" x14ac:dyDescent="0.25">
      <c r="C13" s="157">
        <v>40603</v>
      </c>
      <c r="D13" s="156">
        <v>0.42</v>
      </c>
      <c r="E13" s="156">
        <v>0.46</v>
      </c>
      <c r="F13" s="158"/>
      <c r="G13" s="147"/>
      <c r="H13" s="147"/>
      <c r="I13" s="158"/>
      <c r="J13" s="147"/>
      <c r="K13" s="146"/>
      <c r="L13" s="153"/>
      <c r="M13" s="145"/>
      <c r="O13" s="138"/>
    </row>
    <row r="14" spans="1:83" x14ac:dyDescent="0.25">
      <c r="C14" s="157">
        <v>40634</v>
      </c>
      <c r="D14" s="156">
        <v>0.41</v>
      </c>
      <c r="E14" s="156">
        <v>0.41</v>
      </c>
      <c r="F14" s="158"/>
      <c r="G14" s="147"/>
      <c r="H14" s="147"/>
      <c r="I14" s="158"/>
      <c r="J14" s="147"/>
      <c r="K14" s="146"/>
      <c r="L14" s="153"/>
      <c r="M14" s="145"/>
      <c r="O14" s="138"/>
    </row>
    <row r="15" spans="1:83" x14ac:dyDescent="0.25">
      <c r="C15" s="157">
        <v>40664</v>
      </c>
      <c r="D15" s="156">
        <v>0.42</v>
      </c>
      <c r="E15" s="156">
        <v>0.44</v>
      </c>
      <c r="F15" s="158"/>
      <c r="G15" s="147"/>
      <c r="H15" s="147"/>
      <c r="I15" s="158"/>
      <c r="J15" s="147"/>
      <c r="K15" s="146"/>
      <c r="L15" s="153"/>
      <c r="M15" s="145"/>
      <c r="O15" s="138"/>
    </row>
    <row r="16" spans="1:83" x14ac:dyDescent="0.25">
      <c r="C16" s="157">
        <v>40695</v>
      </c>
      <c r="D16" s="156">
        <v>0.42</v>
      </c>
      <c r="E16" s="156">
        <v>0.46</v>
      </c>
      <c r="F16" s="158"/>
      <c r="G16" s="147"/>
      <c r="H16" s="147"/>
      <c r="I16" s="158"/>
      <c r="J16" s="147"/>
      <c r="K16" s="146"/>
      <c r="L16" s="153"/>
      <c r="M16" s="145"/>
      <c r="O16" s="138"/>
    </row>
    <row r="17" spans="3:15" x14ac:dyDescent="0.25">
      <c r="C17" s="157">
        <v>40725</v>
      </c>
      <c r="D17" s="156">
        <v>0.42</v>
      </c>
      <c r="E17" s="156">
        <v>0.43</v>
      </c>
      <c r="F17" s="158"/>
      <c r="G17" s="147"/>
      <c r="H17" s="147"/>
      <c r="I17" s="158"/>
      <c r="J17" s="147"/>
      <c r="K17" s="146"/>
      <c r="L17" s="153"/>
      <c r="M17" s="145"/>
      <c r="O17" s="138"/>
    </row>
    <row r="18" spans="3:15" x14ac:dyDescent="0.25">
      <c r="C18" s="157">
        <v>40756</v>
      </c>
      <c r="D18" s="156">
        <v>0.39</v>
      </c>
      <c r="E18" s="156">
        <v>0.44</v>
      </c>
      <c r="F18" s="158"/>
      <c r="G18" s="147"/>
      <c r="H18" s="147"/>
      <c r="I18" s="158"/>
      <c r="J18" s="147"/>
      <c r="K18" s="146"/>
      <c r="L18" s="153"/>
      <c r="M18" s="145"/>
      <c r="O18" s="138"/>
    </row>
    <row r="19" spans="3:15" x14ac:dyDescent="0.25">
      <c r="C19" s="157">
        <v>40787</v>
      </c>
      <c r="D19" s="156">
        <v>0.41</v>
      </c>
      <c r="E19" s="156">
        <v>0.43</v>
      </c>
      <c r="F19" s="158"/>
      <c r="G19" s="147"/>
      <c r="H19" s="147"/>
      <c r="I19" s="158"/>
      <c r="J19" s="147"/>
      <c r="K19" s="146"/>
      <c r="L19" s="153"/>
      <c r="M19" s="145"/>
      <c r="O19" s="138"/>
    </row>
    <row r="20" spans="3:15" x14ac:dyDescent="0.25">
      <c r="C20" s="157">
        <v>40817</v>
      </c>
      <c r="D20" s="156">
        <v>0.34</v>
      </c>
      <c r="E20" s="156">
        <v>0.51</v>
      </c>
      <c r="F20" s="158"/>
      <c r="G20" s="147"/>
      <c r="H20" s="147"/>
      <c r="I20" s="158"/>
      <c r="J20" s="147"/>
      <c r="K20" s="146"/>
      <c r="L20" s="153"/>
      <c r="M20" s="145"/>
      <c r="O20" s="138"/>
    </row>
    <row r="21" spans="3:15" x14ac:dyDescent="0.25">
      <c r="C21" s="157">
        <v>40848</v>
      </c>
      <c r="D21" s="156">
        <v>0.37</v>
      </c>
      <c r="E21" s="156">
        <v>0.44</v>
      </c>
      <c r="F21" s="158"/>
      <c r="G21" s="147"/>
      <c r="H21" s="147"/>
      <c r="I21" s="158"/>
      <c r="J21" s="147"/>
      <c r="K21" s="146"/>
      <c r="L21" s="153"/>
      <c r="M21" s="145"/>
      <c r="O21" s="138"/>
    </row>
    <row r="22" spans="3:15" x14ac:dyDescent="0.25">
      <c r="C22" s="157">
        <v>40878</v>
      </c>
      <c r="D22" s="156">
        <v>0.41</v>
      </c>
      <c r="E22" s="156">
        <v>0.43</v>
      </c>
      <c r="F22" s="158"/>
      <c r="G22" s="147"/>
      <c r="H22" s="147"/>
      <c r="I22" s="158"/>
      <c r="J22" s="147"/>
      <c r="K22" s="146"/>
      <c r="L22" s="153"/>
      <c r="M22" s="145"/>
      <c r="O22" s="138"/>
    </row>
    <row r="23" spans="3:15" x14ac:dyDescent="0.25">
      <c r="C23" s="157">
        <v>40909</v>
      </c>
      <c r="D23" s="156">
        <v>0.37</v>
      </c>
      <c r="E23" s="156">
        <v>0.44</v>
      </c>
      <c r="F23" s="158"/>
      <c r="G23" s="147"/>
      <c r="H23" s="147"/>
      <c r="I23" s="158"/>
      <c r="J23" s="147"/>
      <c r="K23" s="146"/>
      <c r="L23" s="153"/>
      <c r="M23" s="145"/>
      <c r="O23" s="138"/>
    </row>
    <row r="24" spans="3:15" x14ac:dyDescent="0.25">
      <c r="C24" s="157">
        <v>40940</v>
      </c>
      <c r="D24" s="156">
        <v>0.42</v>
      </c>
      <c r="E24" s="156">
        <v>0.43</v>
      </c>
      <c r="F24" s="158"/>
      <c r="G24" s="147"/>
      <c r="H24" s="147"/>
      <c r="I24" s="158"/>
      <c r="J24" s="147"/>
      <c r="K24" s="146"/>
      <c r="L24" s="153"/>
      <c r="M24" s="145"/>
      <c r="O24" s="138"/>
    </row>
    <row r="25" spans="3:15" x14ac:dyDescent="0.25">
      <c r="C25" s="157">
        <v>40969</v>
      </c>
      <c r="D25" s="156">
        <v>0.41</v>
      </c>
      <c r="E25" s="156">
        <v>0.4</v>
      </c>
      <c r="F25" s="158"/>
      <c r="G25" s="147"/>
      <c r="H25" s="147"/>
      <c r="I25" s="158"/>
      <c r="J25" s="147"/>
      <c r="K25" s="146"/>
      <c r="L25" s="153"/>
      <c r="M25" s="145"/>
      <c r="O25" s="138"/>
    </row>
    <row r="26" spans="3:15" x14ac:dyDescent="0.25">
      <c r="C26" s="157">
        <v>41000</v>
      </c>
      <c r="D26" s="156">
        <v>0.42</v>
      </c>
      <c r="E26" s="156">
        <v>0.43</v>
      </c>
      <c r="F26" s="158"/>
      <c r="G26" s="147"/>
      <c r="H26" s="147"/>
      <c r="I26" s="158"/>
      <c r="J26" s="147"/>
      <c r="K26" s="146"/>
      <c r="L26" s="153"/>
      <c r="M26" s="145"/>
      <c r="O26" s="138"/>
    </row>
    <row r="27" spans="3:15" x14ac:dyDescent="0.25">
      <c r="C27" s="157">
        <v>41030</v>
      </c>
      <c r="D27" s="156">
        <v>0.37</v>
      </c>
      <c r="E27" s="156">
        <v>0.44</v>
      </c>
      <c r="F27" s="158"/>
      <c r="G27" s="147"/>
      <c r="H27" s="147"/>
      <c r="I27" s="158"/>
      <c r="J27" s="147"/>
      <c r="K27" s="146"/>
      <c r="L27" s="153"/>
      <c r="M27" s="145"/>
      <c r="O27" s="138"/>
    </row>
    <row r="28" spans="3:15" x14ac:dyDescent="0.25">
      <c r="C28" s="157">
        <v>41061</v>
      </c>
      <c r="D28" s="156">
        <v>0.41</v>
      </c>
      <c r="E28" s="156">
        <v>0.41</v>
      </c>
      <c r="F28" s="158"/>
      <c r="G28" s="147"/>
      <c r="H28" s="147"/>
      <c r="I28" s="158"/>
      <c r="J28" s="147"/>
      <c r="K28" s="146"/>
      <c r="L28" s="153"/>
      <c r="M28" s="145"/>
      <c r="O28" s="138"/>
    </row>
    <row r="29" spans="3:15" x14ac:dyDescent="0.25">
      <c r="C29" s="157">
        <v>41091</v>
      </c>
      <c r="D29" s="156">
        <v>0.38</v>
      </c>
      <c r="E29" s="156">
        <v>0.44</v>
      </c>
      <c r="F29" s="158"/>
      <c r="G29" s="147"/>
      <c r="H29" s="147"/>
      <c r="I29" s="158"/>
      <c r="J29" s="147"/>
      <c r="K29" s="146"/>
      <c r="L29" s="153"/>
      <c r="M29" s="145"/>
      <c r="O29" s="138"/>
    </row>
    <row r="30" spans="3:15" x14ac:dyDescent="0.25">
      <c r="C30" s="157">
        <v>41122</v>
      </c>
      <c r="D30" s="156">
        <v>0.38</v>
      </c>
      <c r="E30" s="156">
        <v>0.43</v>
      </c>
      <c r="F30" s="158"/>
      <c r="G30" s="147"/>
      <c r="H30" s="147"/>
      <c r="I30" s="158"/>
      <c r="J30" s="147"/>
      <c r="K30" s="146"/>
      <c r="L30" s="153"/>
      <c r="M30" s="145"/>
      <c r="O30" s="138"/>
    </row>
    <row r="31" spans="3:15" x14ac:dyDescent="0.25">
      <c r="C31" s="157">
        <v>41153</v>
      </c>
      <c r="D31" s="156">
        <v>0.45</v>
      </c>
      <c r="E31" s="156">
        <v>0.4</v>
      </c>
      <c r="F31" s="158"/>
      <c r="G31" s="147"/>
      <c r="H31" s="147"/>
      <c r="I31" s="158"/>
      <c r="J31" s="147"/>
      <c r="K31" s="146"/>
      <c r="L31" s="153"/>
      <c r="M31" s="145"/>
      <c r="O31" s="138"/>
    </row>
    <row r="32" spans="3:15" x14ac:dyDescent="0.25">
      <c r="C32" s="157">
        <v>41183</v>
      </c>
      <c r="D32" s="156">
        <v>0.38</v>
      </c>
      <c r="E32" s="156">
        <v>0.43</v>
      </c>
      <c r="F32" s="158"/>
      <c r="G32" s="147"/>
      <c r="H32" s="147"/>
      <c r="I32" s="158"/>
      <c r="J32" s="147"/>
      <c r="K32" s="146"/>
      <c r="L32" s="153"/>
      <c r="M32" s="145"/>
      <c r="O32" s="138"/>
    </row>
    <row r="33" spans="3:15" x14ac:dyDescent="0.25">
      <c r="C33" s="157">
        <v>41214</v>
      </c>
      <c r="D33" s="156">
        <v>0.43</v>
      </c>
      <c r="E33" s="156">
        <v>0.39</v>
      </c>
      <c r="F33" s="158"/>
      <c r="G33" s="147"/>
      <c r="H33" s="147"/>
      <c r="I33" s="158"/>
      <c r="J33" s="147"/>
      <c r="K33" s="146"/>
      <c r="L33" s="153"/>
      <c r="M33" s="145"/>
      <c r="O33" s="138"/>
    </row>
    <row r="34" spans="3:15" x14ac:dyDescent="0.25">
      <c r="C34" s="157">
        <v>41306</v>
      </c>
      <c r="D34" s="156">
        <v>0.36</v>
      </c>
      <c r="E34" s="156">
        <v>0.42</v>
      </c>
      <c r="F34" s="158"/>
      <c r="G34" s="147"/>
      <c r="H34" s="147"/>
      <c r="I34" s="158"/>
      <c r="J34" s="147"/>
      <c r="K34" s="146"/>
      <c r="L34" s="153"/>
      <c r="M34" s="145"/>
      <c r="O34" s="138"/>
    </row>
    <row r="35" spans="3:15" x14ac:dyDescent="0.25">
      <c r="C35" s="157">
        <v>41334</v>
      </c>
      <c r="D35" s="156">
        <v>0.37</v>
      </c>
      <c r="E35" s="156">
        <v>0.4</v>
      </c>
      <c r="F35" s="158"/>
      <c r="G35" s="146"/>
      <c r="H35" s="146"/>
      <c r="I35" s="158"/>
      <c r="J35" s="146"/>
      <c r="K35" s="146"/>
      <c r="L35" s="153"/>
      <c r="M35" s="145"/>
      <c r="O35" s="138"/>
    </row>
    <row r="36" spans="3:15" x14ac:dyDescent="0.25">
      <c r="C36" s="157">
        <v>41365</v>
      </c>
      <c r="D36" s="156">
        <v>0.35</v>
      </c>
      <c r="E36" s="156">
        <v>0.4</v>
      </c>
      <c r="F36" s="158"/>
      <c r="G36" s="146"/>
      <c r="H36" s="146"/>
      <c r="I36" s="158"/>
      <c r="J36" s="146"/>
      <c r="K36" s="159"/>
      <c r="L36" s="153"/>
      <c r="M36" s="145"/>
      <c r="O36" s="138"/>
    </row>
    <row r="37" spans="3:15" x14ac:dyDescent="0.25">
      <c r="C37" s="157">
        <v>41426</v>
      </c>
      <c r="D37" s="156">
        <v>0.35</v>
      </c>
      <c r="E37" s="156">
        <v>0.43</v>
      </c>
      <c r="F37" s="158"/>
      <c r="G37" s="146"/>
      <c r="H37" s="146"/>
      <c r="I37" s="158"/>
      <c r="J37" s="146"/>
      <c r="K37" s="146"/>
      <c r="L37" s="153"/>
      <c r="M37" s="145"/>
      <c r="O37" s="138"/>
    </row>
    <row r="38" spans="3:15" x14ac:dyDescent="0.25">
      <c r="C38" s="157">
        <v>41487</v>
      </c>
      <c r="D38" s="156">
        <v>0.37</v>
      </c>
      <c r="E38" s="156">
        <v>0.42</v>
      </c>
      <c r="F38" s="158"/>
      <c r="G38" s="146"/>
      <c r="H38" s="146"/>
      <c r="I38" s="158"/>
      <c r="J38" s="146"/>
      <c r="K38" s="146"/>
      <c r="L38" s="153"/>
      <c r="M38" s="145"/>
      <c r="O38" s="138"/>
    </row>
    <row r="39" spans="3:15" x14ac:dyDescent="0.25">
      <c r="C39" s="157">
        <v>41518</v>
      </c>
      <c r="D39" s="156">
        <v>0.39</v>
      </c>
      <c r="E39" s="156">
        <v>0.43</v>
      </c>
      <c r="F39" s="158"/>
      <c r="G39" s="146"/>
      <c r="H39" s="146"/>
      <c r="I39" s="158"/>
      <c r="J39" s="146"/>
      <c r="K39" s="146"/>
      <c r="L39" s="153"/>
      <c r="M39" s="145"/>
      <c r="O39" s="138"/>
    </row>
    <row r="40" spans="3:15" x14ac:dyDescent="0.25">
      <c r="C40" s="157">
        <v>41548</v>
      </c>
      <c r="D40" s="156">
        <v>0.38</v>
      </c>
      <c r="E40" s="156">
        <v>0.44</v>
      </c>
      <c r="F40" s="158"/>
      <c r="G40" s="146"/>
      <c r="H40" s="146"/>
      <c r="I40" s="158"/>
      <c r="J40" s="146"/>
      <c r="K40" s="146"/>
      <c r="L40" s="153"/>
      <c r="M40" s="145"/>
      <c r="O40" s="138"/>
    </row>
    <row r="41" spans="3:15" x14ac:dyDescent="0.25">
      <c r="C41" s="157">
        <v>41579</v>
      </c>
      <c r="D41" s="156">
        <v>0.33</v>
      </c>
      <c r="E41" s="156">
        <v>0.49</v>
      </c>
      <c r="F41" s="158"/>
      <c r="G41" s="146"/>
      <c r="H41" s="146"/>
      <c r="I41" s="158"/>
      <c r="J41" s="146"/>
      <c r="K41" s="146"/>
      <c r="L41" s="153"/>
      <c r="M41" s="145"/>
      <c r="O41" s="138"/>
    </row>
    <row r="42" spans="3:15" x14ac:dyDescent="0.25">
      <c r="C42" s="157">
        <v>41609</v>
      </c>
      <c r="D42" s="156">
        <v>0.34</v>
      </c>
      <c r="E42" s="156">
        <v>0.48</v>
      </c>
      <c r="F42" s="158"/>
      <c r="G42" s="146"/>
      <c r="H42" s="146"/>
      <c r="I42" s="158"/>
      <c r="J42" s="146"/>
      <c r="K42" s="146"/>
      <c r="L42" s="153"/>
      <c r="M42" s="145"/>
      <c r="O42" s="138"/>
    </row>
    <row r="43" spans="3:15" x14ac:dyDescent="0.25">
      <c r="C43" s="157">
        <v>41640</v>
      </c>
      <c r="D43" s="156">
        <v>0.34</v>
      </c>
      <c r="E43" s="156">
        <v>0.5</v>
      </c>
      <c r="F43" s="158"/>
      <c r="G43" s="146"/>
      <c r="H43" s="146"/>
      <c r="I43" s="158"/>
      <c r="J43" s="146"/>
      <c r="K43" s="146"/>
      <c r="L43" s="153"/>
      <c r="M43" s="145"/>
      <c r="O43" s="138"/>
    </row>
    <row r="44" spans="3:15" x14ac:dyDescent="0.25">
      <c r="C44" s="157">
        <v>41671</v>
      </c>
      <c r="D44" s="156">
        <v>0.35</v>
      </c>
      <c r="E44" s="156">
        <v>0.47</v>
      </c>
      <c r="F44" s="158"/>
      <c r="G44" s="146"/>
      <c r="H44" s="146"/>
      <c r="I44" s="158"/>
      <c r="J44" s="146"/>
      <c r="K44" s="146"/>
      <c r="L44" s="153"/>
      <c r="M44" s="145"/>
      <c r="O44" s="138"/>
    </row>
    <row r="45" spans="3:15" x14ac:dyDescent="0.25">
      <c r="C45" s="157">
        <v>41699</v>
      </c>
      <c r="D45" s="156">
        <v>0.38</v>
      </c>
      <c r="E45" s="156">
        <v>0.46</v>
      </c>
      <c r="F45" s="158"/>
      <c r="G45" s="146"/>
      <c r="H45" s="146"/>
      <c r="I45" s="158"/>
      <c r="J45" s="146"/>
      <c r="K45" s="146"/>
      <c r="L45" s="153"/>
      <c r="M45" s="145"/>
      <c r="O45" s="138"/>
    </row>
    <row r="46" spans="3:15" x14ac:dyDescent="0.25">
      <c r="C46" s="157">
        <v>41730</v>
      </c>
      <c r="D46" s="156">
        <v>0.38</v>
      </c>
      <c r="E46" s="156">
        <v>0.46</v>
      </c>
      <c r="F46" s="158"/>
      <c r="G46" s="146"/>
      <c r="H46" s="146"/>
      <c r="I46" s="158"/>
      <c r="J46" s="146"/>
      <c r="K46" s="146"/>
      <c r="L46" s="153"/>
      <c r="M46" s="145"/>
      <c r="O46" s="138"/>
    </row>
    <row r="47" spans="3:15" x14ac:dyDescent="0.25">
      <c r="C47" s="157">
        <v>41760</v>
      </c>
      <c r="D47" s="156">
        <v>0.38</v>
      </c>
      <c r="E47" s="156">
        <v>0.45</v>
      </c>
      <c r="F47" s="158"/>
      <c r="G47" s="146"/>
      <c r="H47" s="146"/>
      <c r="I47" s="158"/>
      <c r="J47" s="146"/>
      <c r="K47" s="146"/>
      <c r="L47" s="153"/>
      <c r="M47" s="145"/>
      <c r="O47" s="138"/>
    </row>
    <row r="48" spans="3:15" x14ac:dyDescent="0.25">
      <c r="C48" s="157">
        <v>41791</v>
      </c>
      <c r="D48" s="156">
        <v>0.39</v>
      </c>
      <c r="E48" s="156">
        <v>0.45</v>
      </c>
      <c r="F48" s="158"/>
      <c r="G48" s="146"/>
      <c r="H48" s="146"/>
      <c r="I48" s="158"/>
      <c r="J48" s="146"/>
      <c r="K48" s="146"/>
      <c r="L48" s="153"/>
      <c r="M48" s="145"/>
      <c r="O48" s="138"/>
    </row>
    <row r="49" spans="3:15" x14ac:dyDescent="0.25">
      <c r="C49" s="157">
        <v>41821</v>
      </c>
      <c r="D49" s="156">
        <v>0.37</v>
      </c>
      <c r="E49" s="156">
        <v>0.53</v>
      </c>
      <c r="F49" s="158"/>
      <c r="G49" s="146"/>
      <c r="H49" s="146"/>
      <c r="I49" s="158"/>
      <c r="J49" s="146"/>
      <c r="K49" s="146"/>
      <c r="L49" s="153"/>
      <c r="M49" s="145"/>
      <c r="O49" s="138"/>
    </row>
    <row r="50" spans="3:15" x14ac:dyDescent="0.25">
      <c r="C50" s="157">
        <v>41883</v>
      </c>
      <c r="D50" s="156">
        <v>0.35</v>
      </c>
      <c r="E50" s="156">
        <v>0.47</v>
      </c>
      <c r="F50" s="158"/>
      <c r="G50" s="146"/>
      <c r="H50" s="146"/>
      <c r="I50" s="158"/>
      <c r="J50" s="146"/>
      <c r="K50" s="146"/>
      <c r="L50" s="153"/>
      <c r="M50" s="145"/>
      <c r="O50" s="138"/>
    </row>
    <row r="51" spans="3:15" x14ac:dyDescent="0.25">
      <c r="C51" s="157">
        <v>41913</v>
      </c>
      <c r="D51" s="156">
        <v>0.36</v>
      </c>
      <c r="E51" s="156">
        <v>0.43</v>
      </c>
      <c r="F51" s="158"/>
      <c r="G51" s="146"/>
      <c r="H51" s="146"/>
      <c r="I51" s="158"/>
      <c r="J51" s="146"/>
      <c r="K51" s="146"/>
      <c r="L51" s="153"/>
      <c r="M51" s="145"/>
      <c r="O51" s="138"/>
    </row>
    <row r="52" spans="3:15" x14ac:dyDescent="0.25">
      <c r="C52" s="157">
        <v>41944</v>
      </c>
      <c r="D52" s="156">
        <v>0.37</v>
      </c>
      <c r="E52" s="156">
        <v>0.46</v>
      </c>
      <c r="F52" s="158"/>
      <c r="G52" s="146"/>
      <c r="H52" s="146"/>
      <c r="I52" s="158"/>
      <c r="J52" s="146"/>
      <c r="K52" s="146"/>
      <c r="L52" s="153"/>
      <c r="M52" s="145"/>
      <c r="O52" s="138"/>
    </row>
    <row r="53" spans="3:15" x14ac:dyDescent="0.25">
      <c r="C53" s="157">
        <v>41974</v>
      </c>
      <c r="D53" s="156">
        <v>0.41</v>
      </c>
      <c r="E53" s="156">
        <v>0.46</v>
      </c>
      <c r="F53" s="158"/>
      <c r="G53" s="146"/>
      <c r="H53" s="146"/>
      <c r="I53" s="158"/>
      <c r="J53" s="146"/>
      <c r="K53" s="146"/>
      <c r="L53" s="153"/>
      <c r="M53" s="145"/>
      <c r="O53" s="138"/>
    </row>
    <row r="54" spans="3:15" x14ac:dyDescent="0.25">
      <c r="C54" s="157">
        <v>42005</v>
      </c>
      <c r="D54" s="156">
        <v>0.4</v>
      </c>
      <c r="E54" s="156">
        <v>0.46</v>
      </c>
      <c r="F54" s="158"/>
      <c r="G54" s="146"/>
      <c r="H54" s="146"/>
      <c r="I54" s="158"/>
      <c r="J54" s="146"/>
      <c r="K54" s="146"/>
      <c r="L54" s="153"/>
      <c r="M54" s="145"/>
      <c r="O54" s="138"/>
    </row>
    <row r="55" spans="3:15" x14ac:dyDescent="0.25">
      <c r="C55" s="157">
        <v>42064</v>
      </c>
      <c r="D55" s="156">
        <v>0.41</v>
      </c>
      <c r="E55" s="156">
        <v>0.43</v>
      </c>
      <c r="F55" s="158"/>
      <c r="G55" s="146"/>
      <c r="H55" s="146"/>
      <c r="I55" s="158"/>
      <c r="J55" s="146"/>
      <c r="K55" s="146"/>
      <c r="L55" s="153"/>
      <c r="M55" s="145"/>
      <c r="O55" s="138"/>
    </row>
    <row r="56" spans="3:15" x14ac:dyDescent="0.25">
      <c r="C56" s="157">
        <v>42095</v>
      </c>
      <c r="D56" s="156">
        <v>0.43</v>
      </c>
      <c r="E56" s="156">
        <v>0.42</v>
      </c>
      <c r="F56" s="158"/>
      <c r="G56" s="146"/>
      <c r="H56" s="146"/>
      <c r="I56" s="158"/>
      <c r="J56" s="146"/>
      <c r="K56" s="146"/>
      <c r="L56" s="153"/>
      <c r="M56" s="145"/>
      <c r="O56" s="138"/>
    </row>
    <row r="57" spans="3:15" x14ac:dyDescent="0.25">
      <c r="C57" s="157">
        <v>42156</v>
      </c>
      <c r="D57" s="156">
        <v>0.39</v>
      </c>
      <c r="E57" s="156">
        <v>0.42</v>
      </c>
      <c r="F57" s="158"/>
      <c r="G57" s="146"/>
      <c r="H57" s="146"/>
      <c r="I57" s="158"/>
      <c r="J57" s="146"/>
      <c r="K57" s="146"/>
      <c r="L57" s="153"/>
      <c r="M57" s="145"/>
      <c r="O57" s="138"/>
    </row>
    <row r="58" spans="3:15" x14ac:dyDescent="0.25">
      <c r="C58" s="157">
        <v>42186</v>
      </c>
      <c r="D58" s="156">
        <v>0.43</v>
      </c>
      <c r="E58" s="156">
        <v>0.4</v>
      </c>
      <c r="F58" s="158"/>
      <c r="G58" s="146"/>
      <c r="H58" s="146"/>
      <c r="I58" s="158"/>
      <c r="J58" s="146"/>
      <c r="K58" s="146"/>
      <c r="L58" s="153"/>
      <c r="M58" s="145"/>
      <c r="O58" s="138"/>
    </row>
    <row r="59" spans="3:15" x14ac:dyDescent="0.25">
      <c r="C59" s="157">
        <v>42217</v>
      </c>
      <c r="D59" s="156">
        <v>0.44</v>
      </c>
      <c r="E59" s="156">
        <v>0.41</v>
      </c>
      <c r="F59" s="158"/>
      <c r="G59" s="146"/>
      <c r="H59" s="146"/>
      <c r="I59" s="158"/>
      <c r="J59" s="146"/>
      <c r="K59" s="146"/>
      <c r="L59" s="153"/>
      <c r="M59" s="145"/>
      <c r="O59" s="138"/>
    </row>
    <row r="60" spans="3:15" x14ac:dyDescent="0.25">
      <c r="C60" s="157">
        <v>42248</v>
      </c>
      <c r="D60" s="156">
        <v>0.41</v>
      </c>
      <c r="E60" s="156">
        <v>0.45</v>
      </c>
      <c r="F60" s="158"/>
      <c r="G60" s="146"/>
      <c r="H60" s="146"/>
      <c r="I60" s="158"/>
      <c r="J60" s="146"/>
      <c r="K60" s="146"/>
      <c r="L60" s="153"/>
      <c r="M60" s="145"/>
      <c r="O60" s="138"/>
    </row>
    <row r="61" spans="3:15" x14ac:dyDescent="0.25">
      <c r="C61" s="157">
        <v>42278</v>
      </c>
      <c r="D61" s="156">
        <v>0.42</v>
      </c>
      <c r="E61" s="156">
        <v>0.42</v>
      </c>
      <c r="F61" s="158"/>
      <c r="G61" s="146"/>
      <c r="H61" s="146"/>
      <c r="I61" s="158"/>
      <c r="J61" s="146"/>
      <c r="K61" s="146"/>
      <c r="L61" s="153"/>
      <c r="M61" s="145"/>
      <c r="O61" s="138"/>
    </row>
    <row r="62" spans="3:15" x14ac:dyDescent="0.25">
      <c r="C62" s="157">
        <v>42309</v>
      </c>
      <c r="D62" s="156">
        <v>0.38</v>
      </c>
      <c r="E62" s="156">
        <v>0.45</v>
      </c>
      <c r="F62" s="158"/>
      <c r="G62" s="146"/>
      <c r="H62" s="146"/>
      <c r="I62" s="158"/>
      <c r="J62" s="146"/>
      <c r="K62" s="146"/>
      <c r="L62" s="153"/>
      <c r="M62" s="145"/>
      <c r="O62" s="138"/>
    </row>
    <row r="63" spans="3:15" x14ac:dyDescent="0.25">
      <c r="C63" s="157">
        <v>42339</v>
      </c>
      <c r="D63" s="156">
        <v>0.4</v>
      </c>
      <c r="E63" s="156">
        <v>0.46</v>
      </c>
      <c r="F63" s="158"/>
      <c r="G63" s="146"/>
      <c r="H63" s="146"/>
      <c r="I63" s="158"/>
      <c r="J63" s="146"/>
      <c r="K63" s="146"/>
      <c r="L63" s="153"/>
      <c r="M63" s="145"/>
      <c r="O63" s="138"/>
    </row>
    <row r="64" spans="3:15" x14ac:dyDescent="0.25">
      <c r="C64" s="157">
        <v>42370</v>
      </c>
      <c r="D64" s="156">
        <v>0.41</v>
      </c>
      <c r="E64" s="156">
        <v>0.44</v>
      </c>
      <c r="F64" s="158"/>
      <c r="G64" s="146"/>
      <c r="H64" s="146"/>
      <c r="I64" s="158"/>
      <c r="J64" s="146"/>
      <c r="K64" s="146"/>
      <c r="L64" s="153"/>
      <c r="M64" s="145"/>
      <c r="O64" s="138"/>
    </row>
    <row r="65" spans="2:15" x14ac:dyDescent="0.25">
      <c r="C65" s="157">
        <v>42401</v>
      </c>
      <c r="D65" s="156">
        <v>0.41</v>
      </c>
      <c r="E65" s="156">
        <v>0.46</v>
      </c>
      <c r="F65" s="158"/>
      <c r="G65" s="146"/>
      <c r="H65" s="146"/>
      <c r="I65" s="158"/>
      <c r="J65" s="146"/>
      <c r="K65" s="147"/>
      <c r="L65" s="153"/>
      <c r="M65" s="145"/>
      <c r="O65" s="138"/>
    </row>
    <row r="66" spans="2:15" x14ac:dyDescent="0.25">
      <c r="C66" s="157">
        <v>42430</v>
      </c>
      <c r="D66" s="156">
        <v>0.41</v>
      </c>
      <c r="E66" s="156">
        <v>0.47</v>
      </c>
      <c r="F66" s="158"/>
      <c r="G66" s="146"/>
      <c r="H66" s="146"/>
      <c r="I66" s="158"/>
      <c r="J66" s="146"/>
      <c r="K66" s="147"/>
      <c r="L66" s="153"/>
      <c r="M66" s="145"/>
      <c r="O66" s="138"/>
    </row>
    <row r="67" spans="2:15" x14ac:dyDescent="0.25">
      <c r="C67" s="157">
        <v>42461</v>
      </c>
      <c r="D67" s="156">
        <v>0.38</v>
      </c>
      <c r="E67" s="156">
        <v>0.49</v>
      </c>
      <c r="F67" s="158"/>
      <c r="G67" s="146"/>
      <c r="H67" s="146"/>
      <c r="I67" s="158"/>
      <c r="J67" s="146"/>
      <c r="K67" s="147"/>
      <c r="L67" s="153"/>
      <c r="M67" s="145"/>
      <c r="O67" s="138"/>
    </row>
    <row r="68" spans="2:15" x14ac:dyDescent="0.25">
      <c r="C68" s="157">
        <v>42522</v>
      </c>
      <c r="D68" s="156">
        <v>0.42</v>
      </c>
      <c r="E68" s="156">
        <v>0.44</v>
      </c>
      <c r="F68" s="158"/>
      <c r="G68" s="146"/>
      <c r="H68" s="146"/>
      <c r="I68" s="158"/>
      <c r="J68" s="146"/>
      <c r="K68" s="147"/>
      <c r="L68" s="153"/>
      <c r="M68" s="145"/>
      <c r="O68" s="138"/>
    </row>
    <row r="69" spans="2:15" x14ac:dyDescent="0.25">
      <c r="C69" s="157">
        <v>42552</v>
      </c>
      <c r="D69" s="156">
        <v>0.4</v>
      </c>
      <c r="E69" s="156">
        <v>0.46</v>
      </c>
      <c r="F69" s="158"/>
      <c r="G69" s="146"/>
      <c r="H69" s="146"/>
      <c r="I69" s="158"/>
      <c r="J69" s="146"/>
      <c r="K69" s="147"/>
      <c r="L69" s="153"/>
      <c r="M69" s="145"/>
      <c r="O69" s="138"/>
    </row>
    <row r="70" spans="2:15" x14ac:dyDescent="0.25">
      <c r="C70" s="157">
        <v>42583</v>
      </c>
      <c r="D70" s="156">
        <v>0.4</v>
      </c>
      <c r="E70" s="156">
        <v>0.42</v>
      </c>
      <c r="F70" s="158"/>
      <c r="G70" s="146"/>
      <c r="H70" s="146"/>
      <c r="I70" s="158"/>
      <c r="J70" s="146"/>
      <c r="K70" s="147"/>
      <c r="L70" s="153"/>
      <c r="M70" s="145"/>
      <c r="O70" s="138"/>
    </row>
    <row r="71" spans="2:15" x14ac:dyDescent="0.25">
      <c r="C71" s="157">
        <v>42614</v>
      </c>
      <c r="D71" s="156">
        <v>0.44</v>
      </c>
      <c r="E71" s="156">
        <v>0.47</v>
      </c>
      <c r="F71" s="158"/>
      <c r="G71" s="146"/>
      <c r="H71" s="146"/>
      <c r="I71" s="158"/>
      <c r="J71" s="146"/>
      <c r="K71" s="147"/>
      <c r="L71" s="153"/>
      <c r="M71" s="145"/>
      <c r="O71" s="138"/>
    </row>
    <row r="72" spans="2:15" x14ac:dyDescent="0.25">
      <c r="C72" s="157">
        <v>42644</v>
      </c>
      <c r="D72" s="156">
        <v>0.45</v>
      </c>
      <c r="E72" s="156">
        <v>0.45</v>
      </c>
      <c r="F72" s="158"/>
      <c r="G72" s="146"/>
      <c r="H72" s="146"/>
      <c r="I72" s="158"/>
      <c r="J72" s="146"/>
      <c r="K72" s="147"/>
      <c r="L72" s="153"/>
      <c r="M72" s="145"/>
      <c r="O72" s="138"/>
    </row>
    <row r="73" spans="2:15" x14ac:dyDescent="0.25">
      <c r="C73" s="157">
        <v>42675</v>
      </c>
      <c r="D73" s="156">
        <v>0.43</v>
      </c>
      <c r="E73" s="156">
        <v>0.45</v>
      </c>
      <c r="F73" s="158"/>
      <c r="G73" s="146"/>
      <c r="H73" s="146"/>
      <c r="I73" s="158"/>
      <c r="J73" s="146"/>
      <c r="K73" s="147"/>
      <c r="L73" s="153"/>
      <c r="M73" s="145"/>
      <c r="O73" s="138"/>
    </row>
    <row r="74" spans="2:15" x14ac:dyDescent="0.25">
      <c r="C74" s="157">
        <v>42705</v>
      </c>
      <c r="D74" s="156">
        <v>0.43</v>
      </c>
      <c r="E74" s="156">
        <v>0.46</v>
      </c>
      <c r="F74" s="158"/>
      <c r="G74" s="146"/>
      <c r="H74" s="146"/>
      <c r="I74" s="158"/>
      <c r="J74" s="146"/>
      <c r="K74" s="147"/>
      <c r="L74" s="153"/>
      <c r="M74" s="145"/>
      <c r="O74" s="138"/>
    </row>
    <row r="75" spans="2:15" x14ac:dyDescent="0.25">
      <c r="C75" s="157">
        <v>42767</v>
      </c>
      <c r="D75" s="156">
        <v>0.48</v>
      </c>
      <c r="E75" s="156">
        <v>0.42</v>
      </c>
      <c r="F75" s="158"/>
      <c r="G75" s="146"/>
      <c r="H75" s="146"/>
      <c r="I75" s="158"/>
      <c r="J75" s="146"/>
      <c r="K75" s="147"/>
      <c r="L75" s="153"/>
      <c r="M75" s="145"/>
      <c r="O75" s="138"/>
    </row>
    <row r="76" spans="2:15" x14ac:dyDescent="0.25">
      <c r="C76" s="157">
        <v>42795</v>
      </c>
      <c r="D76" s="156">
        <v>0.49</v>
      </c>
      <c r="E76" s="156">
        <v>0.44</v>
      </c>
      <c r="F76" s="158"/>
      <c r="G76" s="146"/>
      <c r="H76" s="146"/>
      <c r="I76" s="158"/>
      <c r="J76" s="146"/>
      <c r="K76" s="147"/>
      <c r="L76" s="153"/>
      <c r="M76" s="145"/>
      <c r="O76" s="138"/>
    </row>
    <row r="77" spans="2:15" x14ac:dyDescent="0.25">
      <c r="C77" s="157">
        <v>42826</v>
      </c>
      <c r="D77" s="156">
        <v>0.46</v>
      </c>
      <c r="E77" s="156">
        <v>0.46</v>
      </c>
      <c r="F77" s="147"/>
      <c r="G77" s="155"/>
      <c r="H77" s="147"/>
      <c r="I77" s="147"/>
      <c r="J77" s="147"/>
      <c r="K77" s="147"/>
      <c r="L77" s="153"/>
      <c r="M77" s="145"/>
      <c r="O77" s="138"/>
    </row>
    <row r="78" spans="2:15" ht="15.75" thickBot="1" x14ac:dyDescent="0.3">
      <c r="C78" s="157">
        <v>42840</v>
      </c>
      <c r="D78" s="147">
        <v>0.48</v>
      </c>
      <c r="E78" s="147">
        <v>0.41</v>
      </c>
      <c r="F78" s="147"/>
      <c r="G78" s="155"/>
      <c r="H78" s="147"/>
      <c r="I78" s="147"/>
      <c r="J78" s="147"/>
      <c r="K78" s="147"/>
      <c r="L78" s="153"/>
      <c r="M78" s="145"/>
      <c r="O78" s="138"/>
    </row>
    <row r="79" spans="2:15" ht="15.75" thickBot="1" x14ac:dyDescent="0.3">
      <c r="C79" s="213">
        <v>42856</v>
      </c>
      <c r="D79" s="217">
        <v>0.49</v>
      </c>
      <c r="E79" s="217">
        <v>0.42</v>
      </c>
      <c r="F79" s="147"/>
      <c r="G79" s="216">
        <v>42</v>
      </c>
      <c r="H79" s="216">
        <v>41</v>
      </c>
      <c r="I79" s="216">
        <v>44</v>
      </c>
      <c r="J79" s="216">
        <v>39</v>
      </c>
      <c r="K79" s="147"/>
      <c r="L79" s="153"/>
      <c r="M79" s="145"/>
      <c r="O79" s="138"/>
    </row>
    <row r="80" spans="2:15" ht="15.75" thickBot="1" x14ac:dyDescent="0.3">
      <c r="B80" s="212"/>
      <c r="C80" s="213">
        <v>42887</v>
      </c>
      <c r="D80" s="217">
        <v>0.51</v>
      </c>
      <c r="E80" s="217">
        <v>0.41</v>
      </c>
      <c r="F80" s="147"/>
      <c r="H80" s="147"/>
      <c r="I80" s="147"/>
      <c r="J80" s="147"/>
      <c r="K80" s="147"/>
      <c r="L80" s="153"/>
      <c r="M80" s="145"/>
      <c r="O80" s="138"/>
    </row>
    <row r="81" spans="2:15" ht="15.75" thickBot="1" x14ac:dyDescent="0.3">
      <c r="B81" s="212"/>
      <c r="C81" s="213">
        <v>42917</v>
      </c>
      <c r="D81" s="217">
        <v>0.5</v>
      </c>
      <c r="E81" s="217">
        <v>0.44</v>
      </c>
      <c r="F81" s="147"/>
      <c r="H81" s="147"/>
      <c r="I81" s="147"/>
      <c r="J81" s="147"/>
      <c r="K81" s="147"/>
      <c r="L81" s="153"/>
      <c r="M81" s="145"/>
      <c r="O81" s="138"/>
    </row>
    <row r="82" spans="2:15" ht="15.75" thickBot="1" x14ac:dyDescent="0.3">
      <c r="B82" s="212"/>
      <c r="C82" s="213">
        <v>42948</v>
      </c>
      <c r="D82" s="217">
        <v>0.52</v>
      </c>
      <c r="E82" s="217">
        <v>0.39</v>
      </c>
      <c r="F82" s="147"/>
      <c r="H82" s="147"/>
      <c r="I82" s="147"/>
      <c r="J82" s="147"/>
      <c r="K82" s="147"/>
      <c r="L82" s="153"/>
      <c r="M82" s="145"/>
      <c r="O82" s="138"/>
    </row>
    <row r="83" spans="2:15" x14ac:dyDescent="0.25">
      <c r="B83" s="212"/>
      <c r="C83" s="215">
        <v>42979</v>
      </c>
      <c r="D83" s="214">
        <v>0.46</v>
      </c>
      <c r="E83" s="147">
        <v>0.44</v>
      </c>
      <c r="F83" s="147"/>
      <c r="H83" s="147"/>
      <c r="I83" s="147"/>
      <c r="J83" s="147"/>
      <c r="K83" s="147"/>
      <c r="L83" s="153"/>
      <c r="M83" s="145"/>
      <c r="O83" s="138"/>
    </row>
    <row r="84" spans="2:15" x14ac:dyDescent="0.25">
      <c r="B84" s="212"/>
      <c r="C84" s="215">
        <v>43025</v>
      </c>
      <c r="D84" s="214">
        <v>0.51</v>
      </c>
      <c r="E84" s="147">
        <v>0.4</v>
      </c>
      <c r="F84" s="147"/>
      <c r="G84" s="155"/>
      <c r="H84" s="147"/>
      <c r="I84" s="147"/>
      <c r="J84" s="147"/>
      <c r="K84" s="147"/>
      <c r="L84" s="153"/>
      <c r="M84" s="145"/>
      <c r="O84" s="138"/>
    </row>
    <row r="85" spans="2:15" x14ac:dyDescent="0.25">
      <c r="C85" s="148"/>
      <c r="D85" s="147"/>
      <c r="E85" s="147"/>
      <c r="F85" s="147"/>
      <c r="G85" s="155"/>
      <c r="H85" s="147"/>
      <c r="I85" s="147"/>
      <c r="J85" s="147"/>
      <c r="K85" s="147"/>
      <c r="L85" s="153"/>
      <c r="M85" s="145"/>
      <c r="O85" s="138"/>
    </row>
    <row r="86" spans="2:15" x14ac:dyDescent="0.25">
      <c r="C86" s="148"/>
      <c r="D86" s="147"/>
      <c r="E86" s="147"/>
      <c r="F86" s="147"/>
      <c r="G86" s="155"/>
      <c r="H86" s="147"/>
      <c r="I86" s="147"/>
      <c r="J86" s="147"/>
      <c r="K86" s="147"/>
      <c r="L86" s="153"/>
      <c r="M86" s="145"/>
      <c r="O86" s="138"/>
    </row>
    <row r="87" spans="2:15" x14ac:dyDescent="0.25">
      <c r="C87" s="148"/>
      <c r="D87" s="147"/>
      <c r="E87" s="147"/>
      <c r="F87" s="147"/>
      <c r="G87" s="155"/>
      <c r="H87" s="147"/>
      <c r="I87" s="147"/>
      <c r="J87" s="147"/>
      <c r="K87" s="147"/>
      <c r="L87" s="153"/>
      <c r="M87" s="145"/>
      <c r="O87" s="138"/>
    </row>
    <row r="88" spans="2:15" x14ac:dyDescent="0.25">
      <c r="C88" s="148"/>
      <c r="D88" s="147"/>
      <c r="E88" s="147"/>
      <c r="F88" s="147"/>
      <c r="G88" s="155"/>
      <c r="H88" s="147"/>
      <c r="I88" s="147"/>
      <c r="J88" s="147"/>
      <c r="K88" s="147"/>
      <c r="L88" s="153"/>
      <c r="M88" s="145"/>
      <c r="O88" s="138"/>
    </row>
    <row r="89" spans="2:15" x14ac:dyDescent="0.25">
      <c r="C89" s="148"/>
      <c r="D89" s="147"/>
      <c r="E89" s="147"/>
      <c r="F89" s="147"/>
      <c r="G89" s="155"/>
      <c r="H89" s="147"/>
      <c r="I89" s="147"/>
      <c r="J89" s="147"/>
      <c r="K89" s="147"/>
      <c r="L89" s="153"/>
      <c r="M89" s="145"/>
      <c r="O89" s="138"/>
    </row>
    <row r="90" spans="2:15" x14ac:dyDescent="0.25">
      <c r="C90" s="148"/>
      <c r="D90" s="147"/>
      <c r="E90" s="147"/>
      <c r="F90" s="147"/>
      <c r="G90" s="155"/>
      <c r="H90" s="147"/>
      <c r="I90" s="147"/>
      <c r="J90" s="147"/>
      <c r="K90" s="147"/>
      <c r="L90" s="153"/>
      <c r="M90" s="145"/>
      <c r="O90" s="138"/>
    </row>
    <row r="91" spans="2:15" x14ac:dyDescent="0.25">
      <c r="C91" s="148"/>
      <c r="D91" s="147"/>
      <c r="E91" s="147"/>
      <c r="F91" s="147"/>
      <c r="G91" s="155"/>
      <c r="H91" s="147"/>
      <c r="I91" s="147"/>
      <c r="J91" s="147"/>
      <c r="K91" s="147"/>
      <c r="L91" s="153"/>
      <c r="M91" s="145"/>
      <c r="O91" s="138"/>
    </row>
    <row r="92" spans="2:15" x14ac:dyDescent="0.25">
      <c r="C92" s="148"/>
      <c r="D92" s="147"/>
      <c r="E92" s="147"/>
      <c r="F92" s="147"/>
      <c r="G92" s="155"/>
      <c r="H92" s="147"/>
      <c r="I92" s="147"/>
      <c r="J92" s="147"/>
      <c r="K92" s="147"/>
      <c r="L92" s="153"/>
      <c r="M92" s="145"/>
      <c r="O92" s="138"/>
    </row>
    <row r="93" spans="2:15" x14ac:dyDescent="0.25">
      <c r="C93" s="148"/>
      <c r="D93" s="147"/>
      <c r="E93" s="147"/>
      <c r="F93" s="147"/>
      <c r="G93" s="155"/>
      <c r="H93" s="147"/>
      <c r="I93" s="147"/>
      <c r="J93" s="147"/>
      <c r="K93" s="147"/>
      <c r="L93" s="153"/>
      <c r="M93" s="145"/>
      <c r="O93" s="138"/>
    </row>
    <row r="94" spans="2:15" x14ac:dyDescent="0.25">
      <c r="C94" s="148"/>
      <c r="D94" s="147"/>
      <c r="E94" s="147"/>
      <c r="F94" s="147"/>
      <c r="G94" s="155"/>
      <c r="H94" s="147"/>
      <c r="I94" s="147"/>
      <c r="J94" s="147"/>
      <c r="K94" s="147"/>
      <c r="L94" s="153"/>
      <c r="M94" s="145"/>
      <c r="O94" s="138"/>
    </row>
    <row r="95" spans="2:15" x14ac:dyDescent="0.25">
      <c r="C95" s="148"/>
      <c r="D95" s="147"/>
      <c r="E95" s="147"/>
      <c r="F95" s="147"/>
      <c r="G95" s="155"/>
      <c r="H95" s="147"/>
      <c r="I95" s="147"/>
      <c r="J95" s="147"/>
      <c r="K95" s="147"/>
      <c r="L95" s="153"/>
      <c r="M95" s="145"/>
      <c r="O95" s="138"/>
    </row>
    <row r="96" spans="2:15" x14ac:dyDescent="0.25">
      <c r="C96" s="148"/>
      <c r="D96" s="147"/>
      <c r="E96" s="147"/>
      <c r="F96" s="147"/>
      <c r="G96" s="155"/>
      <c r="H96" s="147"/>
      <c r="I96" s="147"/>
      <c r="J96" s="147"/>
      <c r="K96" s="147"/>
      <c r="L96" s="153"/>
      <c r="M96" s="145"/>
      <c r="O96" s="138"/>
    </row>
    <row r="97" spans="3:15" x14ac:dyDescent="0.25">
      <c r="C97" s="148"/>
      <c r="D97" s="147"/>
      <c r="E97" s="147"/>
      <c r="F97" s="147"/>
      <c r="G97" s="155"/>
      <c r="H97" s="147"/>
      <c r="I97" s="147"/>
      <c r="J97" s="147"/>
      <c r="K97" s="147"/>
      <c r="L97" s="153"/>
      <c r="M97" s="145"/>
      <c r="O97" s="138"/>
    </row>
    <row r="98" spans="3:15" x14ac:dyDescent="0.25">
      <c r="C98" s="148"/>
      <c r="D98" s="147"/>
      <c r="E98" s="147"/>
      <c r="F98" s="147"/>
      <c r="G98" s="155"/>
      <c r="H98" s="147"/>
      <c r="I98" s="147"/>
      <c r="J98" s="147"/>
      <c r="K98" s="147"/>
      <c r="L98" s="153"/>
      <c r="M98" s="145"/>
      <c r="O98" s="138"/>
    </row>
    <row r="99" spans="3:15" x14ac:dyDescent="0.25">
      <c r="C99" s="148"/>
      <c r="D99" s="147"/>
      <c r="E99" s="147"/>
      <c r="F99" s="147"/>
      <c r="G99" s="155"/>
      <c r="H99" s="147"/>
      <c r="I99" s="147"/>
      <c r="J99" s="147"/>
      <c r="K99" s="147"/>
      <c r="L99" s="153"/>
      <c r="M99" s="145"/>
      <c r="O99" s="138"/>
    </row>
    <row r="100" spans="3:15" x14ac:dyDescent="0.25">
      <c r="C100" s="148"/>
      <c r="D100" s="147"/>
      <c r="E100" s="147"/>
      <c r="F100" s="147"/>
      <c r="G100" s="155"/>
      <c r="H100" s="147"/>
      <c r="I100" s="147"/>
      <c r="J100" s="147"/>
      <c r="K100" s="147"/>
      <c r="L100" s="153"/>
      <c r="M100" s="145"/>
      <c r="O100" s="138"/>
    </row>
    <row r="101" spans="3:15" x14ac:dyDescent="0.25">
      <c r="C101" s="148"/>
      <c r="D101" s="147"/>
      <c r="E101" s="147"/>
      <c r="F101" s="147"/>
      <c r="G101" s="155"/>
      <c r="H101" s="147"/>
      <c r="I101" s="147"/>
      <c r="J101" s="147"/>
      <c r="K101" s="147"/>
      <c r="L101" s="153"/>
      <c r="M101" s="145"/>
      <c r="O101" s="138"/>
    </row>
    <row r="102" spans="3:15" x14ac:dyDescent="0.25">
      <c r="C102" s="148"/>
      <c r="D102" s="147"/>
      <c r="E102" s="147"/>
      <c r="F102" s="147"/>
      <c r="G102" s="155"/>
      <c r="H102" s="147"/>
      <c r="I102" s="147"/>
      <c r="J102" s="147"/>
      <c r="K102" s="147"/>
      <c r="L102" s="153"/>
      <c r="M102" s="145"/>
      <c r="O102" s="138"/>
    </row>
    <row r="103" spans="3:15" x14ac:dyDescent="0.25">
      <c r="C103" s="148"/>
      <c r="D103" s="147"/>
      <c r="E103" s="147"/>
      <c r="F103" s="147"/>
      <c r="G103" s="155"/>
      <c r="H103" s="147"/>
      <c r="I103" s="147"/>
      <c r="J103" s="147"/>
      <c r="K103" s="147"/>
      <c r="L103" s="153"/>
      <c r="M103" s="145"/>
      <c r="O103" s="138"/>
    </row>
    <row r="104" spans="3:15" x14ac:dyDescent="0.25">
      <c r="C104" s="148"/>
      <c r="D104" s="147"/>
      <c r="E104" s="147"/>
      <c r="F104" s="147"/>
      <c r="G104" s="155"/>
      <c r="H104" s="147"/>
      <c r="I104" s="147"/>
      <c r="J104" s="147"/>
      <c r="K104" s="147"/>
      <c r="L104" s="153"/>
      <c r="M104" s="145"/>
      <c r="O104" s="138"/>
    </row>
    <row r="105" spans="3:15" x14ac:dyDescent="0.25">
      <c r="C105" s="148"/>
      <c r="D105" s="147"/>
      <c r="E105" s="147"/>
      <c r="F105" s="147"/>
      <c r="G105" s="155"/>
      <c r="H105" s="147"/>
      <c r="I105" s="147"/>
      <c r="J105" s="147"/>
      <c r="K105" s="147"/>
      <c r="L105" s="153"/>
      <c r="M105" s="145"/>
      <c r="O105" s="138"/>
    </row>
    <row r="106" spans="3:15" x14ac:dyDescent="0.25">
      <c r="C106" s="148"/>
      <c r="D106" s="147"/>
      <c r="E106" s="147"/>
      <c r="F106" s="147"/>
      <c r="G106" s="155"/>
      <c r="H106" s="147"/>
      <c r="I106" s="147"/>
      <c r="J106" s="147"/>
      <c r="K106" s="147"/>
      <c r="L106" s="153"/>
      <c r="M106" s="145"/>
      <c r="O106" s="138"/>
    </row>
    <row r="107" spans="3:15" x14ac:dyDescent="0.25">
      <c r="C107" s="148"/>
      <c r="D107" s="147"/>
      <c r="E107" s="147"/>
      <c r="F107" s="147"/>
      <c r="G107" s="155"/>
      <c r="H107" s="147"/>
      <c r="I107" s="147"/>
      <c r="J107" s="147"/>
      <c r="K107" s="147"/>
      <c r="L107" s="153"/>
      <c r="M107" s="145"/>
      <c r="O107" s="138"/>
    </row>
    <row r="108" spans="3:15" x14ac:dyDescent="0.25">
      <c r="C108" s="148"/>
      <c r="D108" s="147"/>
      <c r="E108" s="147"/>
      <c r="F108" s="147"/>
      <c r="G108" s="155"/>
      <c r="H108" s="147"/>
      <c r="I108" s="147"/>
      <c r="J108" s="147"/>
      <c r="K108" s="147"/>
      <c r="L108" s="153"/>
      <c r="M108" s="145"/>
      <c r="O108" s="138"/>
    </row>
    <row r="109" spans="3:15" x14ac:dyDescent="0.25">
      <c r="C109" s="148"/>
      <c r="D109" s="146"/>
      <c r="E109" s="146"/>
      <c r="F109" s="146"/>
      <c r="G109" s="155"/>
      <c r="H109" s="146"/>
      <c r="I109" s="146"/>
      <c r="J109" s="146"/>
      <c r="K109" s="146"/>
      <c r="L109" s="153"/>
      <c r="M109" s="145"/>
      <c r="O109" s="138"/>
    </row>
    <row r="110" spans="3:15" x14ac:dyDescent="0.25">
      <c r="C110" s="148"/>
      <c r="D110" s="146"/>
      <c r="E110" s="146"/>
      <c r="F110" s="146"/>
      <c r="G110" s="155"/>
      <c r="H110" s="146"/>
      <c r="I110" s="146"/>
      <c r="J110" s="146"/>
      <c r="K110" s="146"/>
      <c r="L110" s="153"/>
      <c r="M110" s="145"/>
      <c r="O110" s="138"/>
    </row>
    <row r="111" spans="3:15" x14ac:dyDescent="0.25">
      <c r="C111" s="148"/>
      <c r="D111" s="146"/>
      <c r="E111" s="146"/>
      <c r="F111" s="146"/>
      <c r="G111" s="155"/>
      <c r="H111" s="146"/>
      <c r="I111" s="146"/>
      <c r="J111" s="146"/>
      <c r="K111" s="146"/>
      <c r="L111" s="153"/>
      <c r="M111" s="145"/>
      <c r="O111" s="138"/>
    </row>
    <row r="112" spans="3:15" x14ac:dyDescent="0.25">
      <c r="C112" s="148"/>
      <c r="D112" s="146"/>
      <c r="E112" s="146"/>
      <c r="F112" s="146"/>
      <c r="G112" s="155"/>
      <c r="H112" s="146"/>
      <c r="I112" s="146"/>
      <c r="J112" s="146"/>
      <c r="K112" s="146"/>
      <c r="L112" s="153"/>
      <c r="M112" s="145"/>
      <c r="O112" s="138"/>
    </row>
    <row r="113" spans="3:15" x14ac:dyDescent="0.25">
      <c r="C113" s="148"/>
      <c r="D113" s="146"/>
      <c r="E113" s="146"/>
      <c r="F113" s="146"/>
      <c r="G113" s="155"/>
      <c r="H113" s="146"/>
      <c r="I113" s="146"/>
      <c r="J113" s="146"/>
      <c r="K113" s="146"/>
      <c r="L113" s="153"/>
      <c r="M113" s="145"/>
      <c r="O113" s="138"/>
    </row>
    <row r="114" spans="3:15" x14ac:dyDescent="0.25">
      <c r="C114" s="148"/>
      <c r="D114" s="146"/>
      <c r="E114" s="146"/>
      <c r="F114" s="146"/>
      <c r="G114" s="155"/>
      <c r="H114" s="146"/>
      <c r="I114" s="146"/>
      <c r="J114" s="146"/>
      <c r="K114" s="146"/>
      <c r="L114" s="153"/>
      <c r="M114" s="145"/>
      <c r="O114" s="138"/>
    </row>
    <row r="115" spans="3:15" x14ac:dyDescent="0.25">
      <c r="C115" s="148"/>
      <c r="D115" s="146"/>
      <c r="E115" s="146"/>
      <c r="F115" s="146"/>
      <c r="G115" s="155"/>
      <c r="H115" s="146"/>
      <c r="I115" s="146"/>
      <c r="J115" s="146"/>
      <c r="K115" s="146"/>
      <c r="L115" s="153"/>
      <c r="M115" s="145"/>
      <c r="O115" s="138"/>
    </row>
    <row r="116" spans="3:15" x14ac:dyDescent="0.25">
      <c r="C116" s="148"/>
      <c r="D116" s="146"/>
      <c r="E116" s="146"/>
      <c r="F116" s="146"/>
      <c r="G116" s="155"/>
      <c r="H116" s="146"/>
      <c r="I116" s="146"/>
      <c r="J116" s="146"/>
      <c r="K116" s="146"/>
      <c r="L116" s="153"/>
      <c r="M116" s="145"/>
      <c r="O116" s="138"/>
    </row>
    <row r="117" spans="3:15" x14ac:dyDescent="0.25">
      <c r="C117" s="148"/>
      <c r="D117" s="146"/>
      <c r="E117" s="146"/>
      <c r="F117" s="146"/>
      <c r="G117" s="155"/>
      <c r="H117" s="146"/>
      <c r="I117" s="146"/>
      <c r="J117" s="146"/>
      <c r="K117" s="146"/>
      <c r="L117" s="153"/>
      <c r="M117" s="145"/>
      <c r="O117" s="138"/>
    </row>
    <row r="118" spans="3:15" x14ac:dyDescent="0.25">
      <c r="C118" s="148"/>
      <c r="D118" s="147"/>
      <c r="E118" s="147"/>
      <c r="F118" s="147"/>
      <c r="G118" s="155"/>
      <c r="H118" s="147"/>
      <c r="I118" s="147"/>
      <c r="J118" s="147"/>
      <c r="K118" s="147"/>
      <c r="L118" s="153"/>
      <c r="M118" s="145"/>
      <c r="O118" s="138"/>
    </row>
    <row r="119" spans="3:15" x14ac:dyDescent="0.25">
      <c r="C119" s="148"/>
      <c r="D119" s="147"/>
      <c r="E119" s="147"/>
      <c r="F119" s="147"/>
      <c r="G119" s="155"/>
      <c r="H119" s="147"/>
      <c r="I119" s="147"/>
      <c r="J119" s="147"/>
      <c r="K119" s="147"/>
      <c r="L119" s="153"/>
      <c r="M119" s="145"/>
      <c r="O119" s="138"/>
    </row>
    <row r="120" spans="3:15" x14ac:dyDescent="0.25">
      <c r="C120" s="148"/>
      <c r="D120" s="147"/>
      <c r="E120" s="147"/>
      <c r="F120" s="147"/>
      <c r="G120" s="155"/>
      <c r="H120" s="147"/>
      <c r="I120" s="147"/>
      <c r="J120" s="147"/>
      <c r="K120" s="147"/>
      <c r="L120" s="153"/>
      <c r="M120" s="145"/>
      <c r="O120" s="138"/>
    </row>
    <row r="121" spans="3:15" x14ac:dyDescent="0.25">
      <c r="C121" s="148"/>
      <c r="D121" s="147"/>
      <c r="E121" s="147"/>
      <c r="F121" s="147"/>
      <c r="G121" s="155"/>
      <c r="H121" s="147"/>
      <c r="I121" s="147"/>
      <c r="J121" s="147"/>
      <c r="K121" s="147"/>
      <c r="L121" s="153"/>
      <c r="M121" s="145"/>
      <c r="O121" s="138"/>
    </row>
    <row r="122" spans="3:15" x14ac:dyDescent="0.25">
      <c r="C122" s="148"/>
      <c r="D122" s="147"/>
      <c r="E122" s="147"/>
      <c r="F122" s="147"/>
      <c r="G122" s="155"/>
      <c r="H122" s="147"/>
      <c r="I122" s="147"/>
      <c r="J122" s="147"/>
      <c r="K122" s="147"/>
      <c r="L122" s="153"/>
      <c r="M122" s="145"/>
      <c r="O122" s="138"/>
    </row>
    <row r="123" spans="3:15" x14ac:dyDescent="0.25">
      <c r="C123" s="148"/>
      <c r="D123" s="147"/>
      <c r="E123" s="147"/>
      <c r="F123" s="147"/>
      <c r="G123" s="155"/>
      <c r="H123" s="147"/>
      <c r="I123" s="147"/>
      <c r="J123" s="147"/>
      <c r="K123" s="147"/>
      <c r="L123" s="153"/>
      <c r="M123" s="145"/>
      <c r="O123" s="138"/>
    </row>
    <row r="124" spans="3:15" x14ac:dyDescent="0.25">
      <c r="C124" s="148"/>
      <c r="D124" s="147"/>
      <c r="E124" s="147"/>
      <c r="F124" s="147"/>
      <c r="G124" s="155"/>
      <c r="H124" s="147"/>
      <c r="I124" s="147"/>
      <c r="J124" s="147"/>
      <c r="K124" s="147"/>
      <c r="L124" s="153"/>
      <c r="M124" s="145"/>
      <c r="O124" s="138"/>
    </row>
    <row r="125" spans="3:15" x14ac:dyDescent="0.25">
      <c r="C125" s="148"/>
      <c r="D125" s="147"/>
      <c r="E125" s="147"/>
      <c r="F125" s="147"/>
      <c r="G125" s="155"/>
      <c r="H125" s="147"/>
      <c r="I125" s="147"/>
      <c r="J125" s="147"/>
      <c r="K125" s="147"/>
      <c r="L125" s="153"/>
      <c r="M125" s="145"/>
      <c r="O125" s="138"/>
    </row>
    <row r="126" spans="3:15" x14ac:dyDescent="0.25">
      <c r="C126" s="148"/>
      <c r="D126" s="147"/>
      <c r="E126" s="147"/>
      <c r="F126" s="147"/>
      <c r="G126" s="155"/>
      <c r="H126" s="147"/>
      <c r="I126" s="147"/>
      <c r="J126" s="147"/>
      <c r="K126" s="147"/>
      <c r="L126" s="153"/>
      <c r="M126" s="145"/>
      <c r="O126" s="138"/>
    </row>
    <row r="127" spans="3:15" x14ac:dyDescent="0.25">
      <c r="C127" s="148"/>
      <c r="D127" s="146"/>
      <c r="E127" s="147"/>
      <c r="F127" s="147"/>
      <c r="G127" s="155"/>
      <c r="H127" s="147"/>
      <c r="I127" s="147"/>
      <c r="J127" s="147"/>
      <c r="K127" s="147"/>
      <c r="L127" s="153"/>
      <c r="M127" s="145"/>
      <c r="O127" s="138"/>
    </row>
    <row r="128" spans="3:15" x14ac:dyDescent="0.25">
      <c r="C128" s="148"/>
      <c r="D128" s="147"/>
      <c r="E128" s="147"/>
      <c r="F128" s="147"/>
      <c r="G128" s="155"/>
      <c r="H128" s="147"/>
      <c r="I128" s="147"/>
      <c r="J128" s="147"/>
      <c r="K128" s="147"/>
      <c r="L128" s="153"/>
      <c r="M128" s="145"/>
      <c r="O128" s="138"/>
    </row>
    <row r="129" spans="3:15" x14ac:dyDescent="0.25">
      <c r="C129" s="148"/>
      <c r="D129" s="147"/>
      <c r="E129" s="147"/>
      <c r="F129" s="147"/>
      <c r="G129" s="155"/>
      <c r="H129" s="147"/>
      <c r="I129" s="147"/>
      <c r="J129" s="147"/>
      <c r="K129" s="147"/>
      <c r="L129" s="153"/>
      <c r="M129" s="145"/>
      <c r="O129" s="138"/>
    </row>
    <row r="130" spans="3:15" x14ac:dyDescent="0.25">
      <c r="C130" s="148"/>
      <c r="D130" s="147"/>
      <c r="E130" s="147"/>
      <c r="F130" s="147"/>
      <c r="G130" s="155"/>
      <c r="H130" s="147"/>
      <c r="I130" s="147"/>
      <c r="J130" s="147"/>
      <c r="K130" s="147"/>
      <c r="L130" s="153"/>
      <c r="M130" s="145"/>
      <c r="O130" s="138"/>
    </row>
    <row r="131" spans="3:15" x14ac:dyDescent="0.25">
      <c r="C131" s="148"/>
      <c r="D131" s="147"/>
      <c r="E131" s="147"/>
      <c r="F131" s="147"/>
      <c r="G131" s="155"/>
      <c r="H131" s="147"/>
      <c r="I131" s="147"/>
      <c r="J131" s="147"/>
      <c r="K131" s="147"/>
      <c r="L131" s="153"/>
      <c r="M131" s="145"/>
      <c r="O131" s="138"/>
    </row>
    <row r="132" spans="3:15" x14ac:dyDescent="0.25">
      <c r="C132" s="148"/>
      <c r="D132" s="147"/>
      <c r="E132" s="147"/>
      <c r="F132" s="147"/>
      <c r="G132" s="155"/>
      <c r="H132" s="147"/>
      <c r="I132" s="147"/>
      <c r="J132" s="147"/>
      <c r="K132" s="147"/>
      <c r="L132" s="153"/>
      <c r="M132" s="145"/>
      <c r="O132" s="138"/>
    </row>
    <row r="133" spans="3:15" x14ac:dyDescent="0.25">
      <c r="C133" s="148"/>
      <c r="D133" s="146"/>
      <c r="E133" s="146"/>
      <c r="F133" s="146"/>
      <c r="G133" s="155"/>
      <c r="H133" s="146"/>
      <c r="I133" s="146"/>
      <c r="J133" s="146"/>
      <c r="K133" s="146"/>
      <c r="L133" s="153"/>
      <c r="M133" s="145"/>
      <c r="O133" s="138"/>
    </row>
    <row r="134" spans="3:15" x14ac:dyDescent="0.25">
      <c r="C134" s="148"/>
      <c r="D134" s="146"/>
      <c r="E134" s="146"/>
      <c r="F134" s="146"/>
      <c r="G134" s="155"/>
      <c r="H134" s="146"/>
      <c r="I134" s="146"/>
      <c r="J134" s="146"/>
      <c r="K134" s="146"/>
      <c r="L134" s="153"/>
      <c r="M134" s="145"/>
      <c r="O134" s="138"/>
    </row>
    <row r="135" spans="3:15" x14ac:dyDescent="0.25">
      <c r="C135" s="148"/>
      <c r="D135" s="146"/>
      <c r="E135" s="146"/>
      <c r="F135" s="146"/>
      <c r="G135" s="155"/>
      <c r="H135" s="146"/>
      <c r="I135" s="146"/>
      <c r="J135" s="146"/>
      <c r="K135" s="146"/>
      <c r="L135" s="153"/>
      <c r="M135" s="145"/>
      <c r="O135" s="138"/>
    </row>
    <row r="136" spans="3:15" x14ac:dyDescent="0.25">
      <c r="C136" s="148"/>
      <c r="D136" s="146"/>
      <c r="E136" s="146"/>
      <c r="F136" s="146"/>
      <c r="G136" s="155"/>
      <c r="H136" s="146"/>
      <c r="I136" s="146"/>
      <c r="J136" s="146"/>
      <c r="K136" s="146"/>
      <c r="L136" s="153"/>
      <c r="M136" s="145"/>
      <c r="O136" s="138"/>
    </row>
    <row r="137" spans="3:15" x14ac:dyDescent="0.25">
      <c r="C137" s="148"/>
      <c r="D137" s="147"/>
      <c r="E137" s="147"/>
      <c r="F137" s="147"/>
      <c r="G137" s="155"/>
      <c r="H137" s="147"/>
      <c r="I137" s="147"/>
      <c r="J137" s="146"/>
      <c r="K137" s="146"/>
      <c r="L137" s="153"/>
      <c r="M137" s="145"/>
      <c r="O137" s="138"/>
    </row>
    <row r="138" spans="3:15" x14ac:dyDescent="0.25">
      <c r="C138" s="148"/>
      <c r="D138" s="147"/>
      <c r="E138" s="147"/>
      <c r="F138" s="147"/>
      <c r="G138" s="155"/>
      <c r="H138" s="147"/>
      <c r="I138" s="147"/>
      <c r="J138" s="146"/>
      <c r="K138" s="146"/>
      <c r="L138" s="153"/>
      <c r="M138" s="145"/>
      <c r="O138" s="138"/>
    </row>
    <row r="139" spans="3:15" x14ac:dyDescent="0.25">
      <c r="C139" s="148"/>
      <c r="D139" s="147"/>
      <c r="E139" s="147"/>
      <c r="F139" s="147"/>
      <c r="G139" s="155"/>
      <c r="H139" s="147"/>
      <c r="I139" s="147"/>
      <c r="J139" s="146"/>
      <c r="K139" s="146"/>
      <c r="L139" s="153"/>
      <c r="M139" s="145"/>
      <c r="O139" s="138"/>
    </row>
    <row r="140" spans="3:15" x14ac:dyDescent="0.25">
      <c r="C140" s="148"/>
      <c r="D140" s="147"/>
      <c r="E140" s="147"/>
      <c r="F140" s="147"/>
      <c r="G140" s="155"/>
      <c r="H140" s="147"/>
      <c r="I140" s="147"/>
      <c r="J140" s="146"/>
      <c r="K140" s="146"/>
      <c r="L140" s="153"/>
      <c r="M140" s="145"/>
      <c r="O140" s="138"/>
    </row>
    <row r="141" spans="3:15" x14ac:dyDescent="0.25">
      <c r="C141" s="148"/>
      <c r="D141" s="147"/>
      <c r="E141" s="147"/>
      <c r="F141" s="147"/>
      <c r="G141" s="155"/>
      <c r="H141" s="147"/>
      <c r="I141" s="147"/>
      <c r="J141" s="146"/>
      <c r="K141" s="146"/>
      <c r="L141" s="153"/>
      <c r="M141" s="145"/>
      <c r="O141" s="138"/>
    </row>
    <row r="142" spans="3:15" x14ac:dyDescent="0.25">
      <c r="C142" s="148"/>
      <c r="D142" s="147"/>
      <c r="E142" s="147"/>
      <c r="F142" s="147"/>
      <c r="G142" s="155"/>
      <c r="H142" s="147"/>
      <c r="I142" s="147"/>
      <c r="J142" s="146"/>
      <c r="K142" s="146"/>
      <c r="L142" s="153"/>
      <c r="M142" s="145"/>
      <c r="O142" s="138"/>
    </row>
    <row r="143" spans="3:15" x14ac:dyDescent="0.25">
      <c r="C143" s="148"/>
      <c r="D143" s="147"/>
      <c r="E143" s="147"/>
      <c r="F143" s="147"/>
      <c r="G143" s="155"/>
      <c r="H143" s="147"/>
      <c r="I143" s="147"/>
      <c r="J143" s="146"/>
      <c r="K143" s="146"/>
      <c r="L143" s="153"/>
      <c r="M143" s="145"/>
      <c r="O143" s="138"/>
    </row>
    <row r="144" spans="3:15" x14ac:dyDescent="0.25">
      <c r="C144" s="148"/>
      <c r="D144" s="147"/>
      <c r="E144" s="147"/>
      <c r="F144" s="147"/>
      <c r="G144" s="155"/>
      <c r="H144" s="147"/>
      <c r="I144" s="147"/>
      <c r="J144" s="146"/>
      <c r="K144" s="146"/>
      <c r="L144" s="153"/>
      <c r="M144" s="145"/>
      <c r="O144" s="138"/>
    </row>
    <row r="145" spans="3:15" x14ac:dyDescent="0.25">
      <c r="C145" s="148"/>
      <c r="D145" s="147"/>
      <c r="E145" s="147"/>
      <c r="F145" s="147"/>
      <c r="G145" s="155"/>
      <c r="H145" s="147"/>
      <c r="I145" s="147"/>
      <c r="J145" s="146"/>
      <c r="K145" s="146"/>
      <c r="L145" s="153"/>
      <c r="M145" s="145"/>
      <c r="O145" s="138"/>
    </row>
    <row r="146" spans="3:15" x14ac:dyDescent="0.25">
      <c r="C146" s="148"/>
      <c r="D146" s="147"/>
      <c r="E146" s="147"/>
      <c r="F146" s="147"/>
      <c r="G146" s="155"/>
      <c r="H146" s="147"/>
      <c r="I146" s="147"/>
      <c r="J146" s="146"/>
      <c r="K146" s="146"/>
      <c r="L146" s="153"/>
      <c r="M146" s="145"/>
      <c r="O146" s="138"/>
    </row>
    <row r="147" spans="3:15" x14ac:dyDescent="0.25">
      <c r="C147" s="148"/>
      <c r="D147" s="147"/>
      <c r="E147" s="147"/>
      <c r="F147" s="147"/>
      <c r="G147" s="155"/>
      <c r="H147" s="147"/>
      <c r="I147" s="147"/>
      <c r="J147" s="146"/>
      <c r="K147" s="146"/>
      <c r="L147" s="153"/>
      <c r="M147" s="145"/>
      <c r="O147" s="138"/>
    </row>
    <row r="148" spans="3:15" x14ac:dyDescent="0.25">
      <c r="C148" s="148"/>
      <c r="D148" s="147"/>
      <c r="E148" s="147"/>
      <c r="F148" s="147"/>
      <c r="G148" s="155"/>
      <c r="H148" s="147"/>
      <c r="I148" s="147"/>
      <c r="J148" s="146"/>
      <c r="K148" s="146"/>
      <c r="L148" s="153"/>
      <c r="M148" s="145"/>
      <c r="O148" s="138"/>
    </row>
    <row r="149" spans="3:15" x14ac:dyDescent="0.25">
      <c r="C149" s="148"/>
      <c r="D149" s="147"/>
      <c r="E149" s="147"/>
      <c r="F149" s="147"/>
      <c r="G149" s="155"/>
      <c r="H149" s="147"/>
      <c r="I149" s="147"/>
      <c r="J149" s="146"/>
      <c r="K149" s="146"/>
      <c r="L149" s="153"/>
      <c r="M149" s="145"/>
      <c r="O149" s="138"/>
    </row>
    <row r="150" spans="3:15" x14ac:dyDescent="0.25">
      <c r="C150" s="148"/>
      <c r="D150" s="147"/>
      <c r="E150" s="147"/>
      <c r="F150" s="147"/>
      <c r="G150" s="155"/>
      <c r="H150" s="147"/>
      <c r="I150" s="147"/>
      <c r="J150" s="146"/>
      <c r="K150" s="146"/>
      <c r="L150" s="153"/>
      <c r="M150" s="145"/>
      <c r="O150" s="138"/>
    </row>
    <row r="151" spans="3:15" x14ac:dyDescent="0.25">
      <c r="C151" s="148"/>
      <c r="D151" s="147"/>
      <c r="E151" s="147"/>
      <c r="F151" s="147"/>
      <c r="G151" s="155"/>
      <c r="H151" s="147"/>
      <c r="I151" s="147"/>
      <c r="J151" s="146"/>
      <c r="K151" s="146"/>
      <c r="L151" s="153"/>
      <c r="M151" s="145"/>
      <c r="O151" s="138"/>
    </row>
    <row r="152" spans="3:15" x14ac:dyDescent="0.25">
      <c r="C152" s="148"/>
      <c r="D152" s="147"/>
      <c r="E152" s="147"/>
      <c r="F152" s="147"/>
      <c r="G152" s="155"/>
      <c r="H152" s="147"/>
      <c r="I152" s="147"/>
      <c r="J152" s="146"/>
      <c r="K152" s="146"/>
      <c r="L152" s="153"/>
      <c r="M152" s="145"/>
      <c r="O152" s="138"/>
    </row>
    <row r="153" spans="3:15" x14ac:dyDescent="0.25">
      <c r="C153" s="148"/>
      <c r="D153" s="147"/>
      <c r="E153" s="147"/>
      <c r="F153" s="147"/>
      <c r="G153" s="155"/>
      <c r="H153" s="147"/>
      <c r="I153" s="147"/>
      <c r="J153" s="146"/>
      <c r="K153" s="146"/>
      <c r="L153" s="153"/>
      <c r="M153" s="145"/>
      <c r="O153" s="138"/>
    </row>
    <row r="154" spans="3:15" x14ac:dyDescent="0.25">
      <c r="C154" s="148"/>
      <c r="D154" s="147"/>
      <c r="E154" s="147"/>
      <c r="F154" s="147"/>
      <c r="G154" s="155"/>
      <c r="H154" s="147"/>
      <c r="I154" s="147"/>
      <c r="J154" s="146"/>
      <c r="K154" s="146"/>
      <c r="L154" s="153"/>
      <c r="M154" s="145"/>
      <c r="O154" s="138"/>
    </row>
    <row r="155" spans="3:15" x14ac:dyDescent="0.25">
      <c r="C155" s="148"/>
      <c r="D155" s="147"/>
      <c r="E155" s="147"/>
      <c r="F155" s="147"/>
      <c r="G155" s="155"/>
      <c r="H155" s="147"/>
      <c r="I155" s="147"/>
      <c r="J155" s="146"/>
      <c r="K155" s="146"/>
      <c r="L155" s="153"/>
      <c r="M155" s="145"/>
      <c r="O155" s="138"/>
    </row>
    <row r="156" spans="3:15" x14ac:dyDescent="0.25">
      <c r="C156" s="148"/>
      <c r="D156" s="147"/>
      <c r="E156" s="147"/>
      <c r="F156" s="147"/>
      <c r="G156" s="155"/>
      <c r="H156" s="147"/>
      <c r="I156" s="147"/>
      <c r="J156" s="146"/>
      <c r="K156" s="146"/>
      <c r="L156" s="153"/>
      <c r="M156" s="145"/>
      <c r="O156" s="138"/>
    </row>
    <row r="157" spans="3:15" x14ac:dyDescent="0.25">
      <c r="C157" s="148"/>
      <c r="D157" s="147"/>
      <c r="E157" s="147"/>
      <c r="F157" s="147"/>
      <c r="G157" s="155"/>
      <c r="H157" s="147"/>
      <c r="I157" s="147"/>
      <c r="J157" s="146"/>
      <c r="K157" s="146"/>
      <c r="L157" s="153"/>
      <c r="M157" s="145"/>
      <c r="O157" s="138"/>
    </row>
    <row r="158" spans="3:15" x14ac:dyDescent="0.25">
      <c r="C158" s="144"/>
      <c r="D158" s="143"/>
      <c r="E158" s="143"/>
      <c r="F158" s="147"/>
      <c r="G158" s="155"/>
      <c r="H158" s="143"/>
      <c r="I158" s="143"/>
      <c r="J158" s="143"/>
      <c r="K158" s="143"/>
      <c r="L158" s="153"/>
      <c r="M158" s="142"/>
      <c r="O158" s="138"/>
    </row>
    <row r="159" spans="3:15" x14ac:dyDescent="0.25">
      <c r="C159" s="125"/>
      <c r="D159" s="139"/>
      <c r="E159" s="139"/>
      <c r="F159" s="139"/>
      <c r="G159" s="154"/>
      <c r="H159" s="139"/>
      <c r="I159" s="139"/>
      <c r="J159" s="139"/>
      <c r="K159" s="139"/>
      <c r="L159" s="153"/>
      <c r="M159" s="141"/>
      <c r="O159" s="138"/>
    </row>
    <row r="160" spans="3:15" x14ac:dyDescent="0.25">
      <c r="C160" s="125"/>
      <c r="D160" s="139"/>
      <c r="E160" s="139"/>
      <c r="F160" s="139"/>
      <c r="G160" s="154"/>
      <c r="H160" s="139"/>
      <c r="I160" s="139"/>
      <c r="J160" s="139"/>
      <c r="K160" s="139"/>
      <c r="L160" s="153"/>
      <c r="M160" s="141"/>
      <c r="O160" s="138"/>
    </row>
    <row r="161" spans="3:15" x14ac:dyDescent="0.25">
      <c r="C161" s="125"/>
      <c r="D161" s="139"/>
      <c r="E161" s="139"/>
      <c r="F161" s="139"/>
      <c r="G161" s="154"/>
      <c r="H161" s="139"/>
      <c r="I161" s="139"/>
      <c r="J161" s="139"/>
      <c r="K161" s="139"/>
      <c r="L161" s="153"/>
      <c r="M161" s="141"/>
      <c r="O161" s="138"/>
    </row>
    <row r="162" spans="3:15" x14ac:dyDescent="0.25">
      <c r="C162" s="125"/>
      <c r="D162" s="139"/>
      <c r="E162" s="139"/>
      <c r="F162" s="139"/>
      <c r="G162" s="154"/>
      <c r="H162" s="139"/>
      <c r="I162" s="139"/>
      <c r="J162" s="139"/>
      <c r="K162" s="139"/>
      <c r="L162" s="153"/>
      <c r="M162" s="141"/>
      <c r="O162" s="138"/>
    </row>
    <row r="163" spans="3:15" x14ac:dyDescent="0.25">
      <c r="C163" s="125"/>
      <c r="D163" s="139"/>
      <c r="E163" s="139"/>
      <c r="F163" s="139"/>
      <c r="G163" s="154"/>
      <c r="H163" s="139"/>
      <c r="I163" s="139"/>
      <c r="J163" s="139"/>
      <c r="K163" s="139"/>
      <c r="L163" s="153"/>
      <c r="M163" s="141"/>
      <c r="O163" s="138"/>
    </row>
    <row r="164" spans="3:15" x14ac:dyDescent="0.25">
      <c r="C164" s="125"/>
      <c r="D164" s="139"/>
      <c r="E164" s="139"/>
      <c r="F164" s="139"/>
      <c r="G164" s="154"/>
      <c r="H164" s="139"/>
      <c r="I164" s="139"/>
      <c r="J164" s="139"/>
      <c r="K164" s="139"/>
      <c r="L164" s="153"/>
      <c r="M164" s="141"/>
      <c r="O164" s="138"/>
    </row>
    <row r="165" spans="3:15" x14ac:dyDescent="0.25">
      <c r="C165" s="125"/>
      <c r="D165" s="139"/>
      <c r="E165" s="139"/>
      <c r="F165" s="139"/>
      <c r="G165" s="154"/>
      <c r="H165" s="139"/>
      <c r="I165" s="139"/>
      <c r="J165" s="139"/>
      <c r="K165" s="139"/>
      <c r="L165" s="153"/>
      <c r="M165" s="141"/>
      <c r="O165" s="138"/>
    </row>
    <row r="166" spans="3:15" x14ac:dyDescent="0.25">
      <c r="C166" s="125"/>
      <c r="D166" s="139"/>
      <c r="E166" s="139"/>
      <c r="F166" s="139"/>
      <c r="G166" s="154"/>
      <c r="H166" s="139"/>
      <c r="I166" s="139"/>
      <c r="J166" s="139"/>
      <c r="K166" s="139"/>
      <c r="L166" s="153"/>
      <c r="O166" s="138"/>
    </row>
    <row r="167" spans="3:15" x14ac:dyDescent="0.25">
      <c r="C167" s="125"/>
      <c r="D167" s="139"/>
      <c r="E167" s="139"/>
      <c r="F167" s="139"/>
      <c r="G167" s="154"/>
      <c r="H167" s="139"/>
      <c r="I167" s="139"/>
      <c r="J167" s="139"/>
      <c r="K167" s="139"/>
      <c r="L167" s="153"/>
    </row>
    <row r="168" spans="3:15" x14ac:dyDescent="0.25">
      <c r="C168" s="125"/>
      <c r="D168" s="146"/>
      <c r="E168" s="146"/>
      <c r="F168" s="146"/>
      <c r="G168" s="154"/>
      <c r="H168" s="146"/>
      <c r="I168" s="146"/>
      <c r="J168" s="146"/>
      <c r="K168" s="146"/>
      <c r="L168" s="153"/>
      <c r="M168" s="146"/>
    </row>
    <row r="169" spans="3:15" x14ac:dyDescent="0.25">
      <c r="C169" s="125"/>
      <c r="D169" s="146"/>
      <c r="E169" s="146"/>
      <c r="F169" s="146"/>
      <c r="G169" s="154"/>
      <c r="H169" s="146"/>
      <c r="I169" s="146"/>
      <c r="J169" s="146"/>
      <c r="K169" s="146"/>
      <c r="L169" s="153"/>
      <c r="M169" s="146"/>
    </row>
    <row r="170" spans="3:15" x14ac:dyDescent="0.25">
      <c r="C170" s="125"/>
      <c r="D170" s="146"/>
      <c r="E170" s="146"/>
      <c r="F170" s="146"/>
      <c r="G170" s="154"/>
      <c r="H170" s="146"/>
      <c r="I170" s="146"/>
      <c r="J170" s="146"/>
      <c r="K170" s="146"/>
      <c r="L170" s="153"/>
      <c r="M170" s="146"/>
    </row>
  </sheetData>
  <hyperlinks>
    <hyperlink ref="A2" r:id="rId1" location="?response=Favorable--Unfavorable&amp;aRange=twoYear"/>
  </hyperlinks>
  <pageMargins left="0.7" right="0.7" top="0.75" bottom="0.75" header="0.3" footer="0.3"/>
  <pageSetup orientation="portrait" horizontalDpi="4294967292" verticalDpi="4294967292" r:id="rId2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zoomScale="130" zoomScaleNormal="130" workbookViewId="0">
      <selection activeCell="P15" sqref="P15"/>
    </sheetView>
  </sheetViews>
  <sheetFormatPr defaultColWidth="8.85546875" defaultRowHeight="15" x14ac:dyDescent="0.25"/>
  <cols>
    <col min="1" max="16384" width="8.85546875" style="93"/>
  </cols>
  <sheetData/>
  <pageMargins left="0.7" right="0.7" top="0.75" bottom="0.75" header="0.3" footer="0.3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13"/>
  <sheetViews>
    <sheetView topLeftCell="A281" zoomScale="85" zoomScaleNormal="85" workbookViewId="0">
      <selection activeCell="E314" sqref="E314"/>
    </sheetView>
  </sheetViews>
  <sheetFormatPr defaultColWidth="8.85546875" defaultRowHeight="15" x14ac:dyDescent="0.25"/>
  <cols>
    <col min="1" max="1" width="23.140625" style="93" bestFit="1" customWidth="1"/>
    <col min="2" max="3" width="8.85546875" style="93"/>
    <col min="4" max="4" width="8.85546875" style="93" customWidth="1"/>
    <col min="5" max="5" width="17.85546875" style="93" customWidth="1"/>
    <col min="6" max="6" width="10.85546875" style="210" bestFit="1" customWidth="1"/>
    <col min="7" max="7" width="12.42578125" style="210" bestFit="1" customWidth="1"/>
    <col min="8" max="8" width="9.42578125" style="210" bestFit="1" customWidth="1"/>
    <col min="9" max="9" width="8.85546875" style="93"/>
    <col min="10" max="10" width="10.85546875" style="93" bestFit="1" customWidth="1"/>
    <col min="12" max="13" width="8.85546875" style="93"/>
    <col min="14" max="14" width="13.7109375" style="93" bestFit="1" customWidth="1"/>
    <col min="15" max="15" width="9.7109375" style="93" bestFit="1" customWidth="1"/>
    <col min="16" max="16" width="18.42578125" style="93" customWidth="1"/>
    <col min="17" max="16384" width="8.85546875" style="93"/>
  </cols>
  <sheetData>
    <row r="1" spans="1:15" ht="15.75" thickBot="1" x14ac:dyDescent="0.3">
      <c r="A1" s="122" t="s">
        <v>252</v>
      </c>
      <c r="E1" s="212" t="s">
        <v>3</v>
      </c>
      <c r="F1" s="168" t="s">
        <v>250</v>
      </c>
      <c r="G1" s="168" t="s">
        <v>249</v>
      </c>
      <c r="H1" s="167" t="s">
        <v>248</v>
      </c>
      <c r="K1" s="93"/>
    </row>
    <row r="2" spans="1:15" ht="16.5" thickTop="1" thickBot="1" x14ac:dyDescent="0.3">
      <c r="A2" s="113" t="s">
        <v>251</v>
      </c>
      <c r="E2" s="123">
        <v>37988</v>
      </c>
      <c r="F2" s="210">
        <v>0.32</v>
      </c>
      <c r="G2" s="210">
        <v>0.4</v>
      </c>
      <c r="H2" s="210">
        <v>0.28000000000000003</v>
      </c>
      <c r="L2" s="212">
        <v>4</v>
      </c>
      <c r="M2" s="93">
        <v>16</v>
      </c>
      <c r="N2" s="220" t="s">
        <v>288</v>
      </c>
      <c r="O2" s="222">
        <f t="shared" ref="O2:O65" si="0">DATE(N2,L2,M2)</f>
        <v>38093</v>
      </c>
    </row>
    <row r="3" spans="1:15" ht="16.5" thickTop="1" thickBot="1" x14ac:dyDescent="0.3">
      <c r="E3" s="123">
        <v>37995</v>
      </c>
      <c r="F3" s="210">
        <v>0.33</v>
      </c>
      <c r="G3" s="210">
        <v>0.35</v>
      </c>
      <c r="H3" s="210">
        <v>0.31</v>
      </c>
      <c r="L3" s="93">
        <v>4</v>
      </c>
      <c r="M3" s="93">
        <v>5</v>
      </c>
      <c r="N3" s="220">
        <v>2004</v>
      </c>
      <c r="O3" s="222">
        <f t="shared" si="0"/>
        <v>38082</v>
      </c>
    </row>
    <row r="4" spans="1:15" ht="16.5" thickTop="1" thickBot="1" x14ac:dyDescent="0.3">
      <c r="E4" s="123">
        <v>37998</v>
      </c>
      <c r="F4" s="210">
        <v>0.32</v>
      </c>
      <c r="G4" s="210">
        <v>0.33</v>
      </c>
      <c r="H4" s="210">
        <v>0.34</v>
      </c>
      <c r="L4" s="93">
        <v>8</v>
      </c>
      <c r="M4" s="93">
        <v>23</v>
      </c>
      <c r="N4" s="220">
        <v>2004</v>
      </c>
      <c r="O4" s="222">
        <f t="shared" si="0"/>
        <v>38222</v>
      </c>
    </row>
    <row r="5" spans="1:15" ht="16.5" thickTop="1" thickBot="1" x14ac:dyDescent="0.3">
      <c r="E5" s="123">
        <v>38015</v>
      </c>
      <c r="F5" s="210">
        <v>0.31</v>
      </c>
      <c r="G5" s="210">
        <v>0.35</v>
      </c>
      <c r="H5" s="210">
        <v>0.33</v>
      </c>
      <c r="L5" s="93">
        <v>8</v>
      </c>
      <c r="M5" s="93">
        <v>9</v>
      </c>
      <c r="N5" s="220">
        <v>2004</v>
      </c>
      <c r="O5" s="222">
        <f t="shared" si="0"/>
        <v>38208</v>
      </c>
    </row>
    <row r="6" spans="1:15" ht="16.5" thickTop="1" thickBot="1" x14ac:dyDescent="0.3">
      <c r="E6" s="123">
        <v>38023</v>
      </c>
      <c r="F6" s="210">
        <v>0.33</v>
      </c>
      <c r="G6" s="210">
        <v>0.36</v>
      </c>
      <c r="H6" s="210">
        <v>0.3</v>
      </c>
      <c r="L6" s="93">
        <v>12</v>
      </c>
      <c r="M6" s="93">
        <v>17</v>
      </c>
      <c r="N6" s="220">
        <v>2004</v>
      </c>
      <c r="O6" s="222">
        <f t="shared" si="0"/>
        <v>38338</v>
      </c>
    </row>
    <row r="7" spans="1:15" ht="16.5" thickTop="1" thickBot="1" x14ac:dyDescent="0.3">
      <c r="E7" s="123">
        <v>38026</v>
      </c>
      <c r="F7" s="210">
        <v>0.32</v>
      </c>
      <c r="G7" s="210">
        <v>0.35</v>
      </c>
      <c r="H7" s="210">
        <v>0.32</v>
      </c>
      <c r="L7" s="93">
        <v>12</v>
      </c>
      <c r="M7" s="93">
        <v>5</v>
      </c>
      <c r="N7" s="220">
        <v>2004</v>
      </c>
      <c r="O7" s="222">
        <f t="shared" si="0"/>
        <v>38326</v>
      </c>
    </row>
    <row r="8" spans="1:15" ht="16.5" thickTop="1" thickBot="1" x14ac:dyDescent="0.3">
      <c r="E8" s="123">
        <v>38033</v>
      </c>
      <c r="F8" s="210">
        <v>0.3</v>
      </c>
      <c r="G8" s="210">
        <v>0.39</v>
      </c>
      <c r="H8" s="210">
        <v>0.31</v>
      </c>
      <c r="L8" s="93">
        <v>2</v>
      </c>
      <c r="M8" s="93">
        <v>16</v>
      </c>
      <c r="N8" s="220">
        <v>2004</v>
      </c>
      <c r="O8" s="222">
        <f t="shared" si="0"/>
        <v>38033</v>
      </c>
    </row>
    <row r="9" spans="1:15" ht="16.5" thickTop="1" thickBot="1" x14ac:dyDescent="0.3">
      <c r="E9" s="123">
        <v>38051</v>
      </c>
      <c r="F9" s="210">
        <v>0.33</v>
      </c>
      <c r="G9" s="210">
        <v>0.31</v>
      </c>
      <c r="H9" s="210">
        <v>0.35</v>
      </c>
      <c r="L9" s="93">
        <v>2</v>
      </c>
      <c r="M9" s="93">
        <v>6</v>
      </c>
      <c r="N9" s="220">
        <v>2004</v>
      </c>
      <c r="O9" s="222">
        <f t="shared" si="0"/>
        <v>38023</v>
      </c>
    </row>
    <row r="10" spans="1:15" ht="16.5" thickTop="1" thickBot="1" x14ac:dyDescent="0.3">
      <c r="E10" s="123">
        <v>38054</v>
      </c>
      <c r="F10" s="210">
        <v>0.31</v>
      </c>
      <c r="G10" s="210">
        <v>0.35</v>
      </c>
      <c r="H10" s="210">
        <v>0.33</v>
      </c>
      <c r="L10" s="93">
        <v>2</v>
      </c>
      <c r="M10" s="93">
        <v>9</v>
      </c>
      <c r="N10" s="220">
        <v>2004</v>
      </c>
      <c r="O10" s="222">
        <f t="shared" si="0"/>
        <v>38026</v>
      </c>
    </row>
    <row r="11" spans="1:15" ht="16.5" thickTop="1" thickBot="1" x14ac:dyDescent="0.3">
      <c r="E11" s="123">
        <v>38072</v>
      </c>
      <c r="F11" s="210">
        <v>0.36</v>
      </c>
      <c r="G11" s="210">
        <v>0.3</v>
      </c>
      <c r="H11" s="210">
        <v>0.32</v>
      </c>
      <c r="L11" s="93">
        <v>1</v>
      </c>
      <c r="M11" s="93">
        <v>12</v>
      </c>
      <c r="N11" s="220">
        <v>2004</v>
      </c>
      <c r="O11" s="222">
        <f t="shared" si="0"/>
        <v>37998</v>
      </c>
    </row>
    <row r="12" spans="1:15" ht="16.5" thickTop="1" thickBot="1" x14ac:dyDescent="0.3">
      <c r="E12" s="123">
        <v>38082</v>
      </c>
      <c r="F12" s="210">
        <v>0.34</v>
      </c>
      <c r="G12" s="210">
        <v>0.3</v>
      </c>
      <c r="H12" s="210">
        <v>0.34</v>
      </c>
      <c r="L12" s="93">
        <v>1</v>
      </c>
      <c r="M12" s="93">
        <v>2</v>
      </c>
      <c r="N12" s="220">
        <v>2004</v>
      </c>
      <c r="O12" s="222">
        <f t="shared" si="0"/>
        <v>37988</v>
      </c>
    </row>
    <row r="13" spans="1:15" ht="16.5" thickTop="1" thickBot="1" x14ac:dyDescent="0.3">
      <c r="E13" s="123">
        <v>38093</v>
      </c>
      <c r="F13" s="210">
        <v>0.32</v>
      </c>
      <c r="G13" s="210">
        <v>0.32</v>
      </c>
      <c r="H13" s="210">
        <v>0.34</v>
      </c>
      <c r="L13" s="93">
        <v>1</v>
      </c>
      <c r="M13" s="93">
        <v>29</v>
      </c>
      <c r="N13" s="220">
        <v>2004</v>
      </c>
      <c r="O13" s="222">
        <f t="shared" si="0"/>
        <v>38015</v>
      </c>
    </row>
    <row r="14" spans="1:15" ht="16.5" thickTop="1" thickBot="1" x14ac:dyDescent="0.3">
      <c r="E14" s="123">
        <v>38109</v>
      </c>
      <c r="F14" s="210">
        <v>0.32</v>
      </c>
      <c r="G14" s="210">
        <v>0.31</v>
      </c>
      <c r="H14" s="210">
        <v>0.36</v>
      </c>
      <c r="L14" s="93">
        <v>1</v>
      </c>
      <c r="M14" s="93">
        <v>9</v>
      </c>
      <c r="N14" s="220">
        <v>2004</v>
      </c>
      <c r="O14" s="222">
        <f t="shared" si="0"/>
        <v>37995</v>
      </c>
    </row>
    <row r="15" spans="1:15" ht="16.5" thickTop="1" thickBot="1" x14ac:dyDescent="0.3">
      <c r="E15" s="123">
        <v>38114</v>
      </c>
      <c r="F15" s="210">
        <v>0.32</v>
      </c>
      <c r="G15" s="210">
        <v>0.32</v>
      </c>
      <c r="H15" s="210">
        <v>0.33</v>
      </c>
      <c r="L15" s="93">
        <v>7</v>
      </c>
      <c r="M15" s="93">
        <v>19</v>
      </c>
      <c r="N15" s="220">
        <v>2004</v>
      </c>
      <c r="O15" s="222">
        <f t="shared" si="0"/>
        <v>38187</v>
      </c>
    </row>
    <row r="16" spans="1:15" ht="16.5" thickTop="1" thickBot="1" x14ac:dyDescent="0.3">
      <c r="E16" s="123">
        <v>38128</v>
      </c>
      <c r="F16" s="210">
        <v>0.33</v>
      </c>
      <c r="G16" s="210">
        <v>0.31</v>
      </c>
      <c r="H16" s="210">
        <v>0.34</v>
      </c>
      <c r="L16" s="93">
        <v>7</v>
      </c>
      <c r="M16" s="93">
        <v>30</v>
      </c>
      <c r="N16" s="220">
        <v>2004</v>
      </c>
      <c r="O16" s="222">
        <f t="shared" si="0"/>
        <v>38198</v>
      </c>
    </row>
    <row r="17" spans="5:15" ht="16.5" thickTop="1" thickBot="1" x14ac:dyDescent="0.3">
      <c r="E17" s="123">
        <v>38141</v>
      </c>
      <c r="F17" s="210">
        <v>0.33</v>
      </c>
      <c r="G17" s="210">
        <v>0.31</v>
      </c>
      <c r="H17" s="210">
        <v>0.35</v>
      </c>
      <c r="L17" s="93">
        <v>7</v>
      </c>
      <c r="M17" s="93">
        <v>8</v>
      </c>
      <c r="N17" s="220">
        <v>2004</v>
      </c>
      <c r="O17" s="222">
        <f t="shared" si="0"/>
        <v>38176</v>
      </c>
    </row>
    <row r="18" spans="5:15" ht="16.5" thickTop="1" thickBot="1" x14ac:dyDescent="0.3">
      <c r="E18" s="123">
        <v>38159</v>
      </c>
      <c r="F18" s="210">
        <v>0.32</v>
      </c>
      <c r="G18" s="210">
        <v>0.33</v>
      </c>
      <c r="H18" s="210">
        <v>0.34</v>
      </c>
      <c r="L18" s="93">
        <v>6</v>
      </c>
      <c r="M18" s="93">
        <v>21</v>
      </c>
      <c r="N18" s="220">
        <v>2004</v>
      </c>
      <c r="O18" s="222">
        <f t="shared" si="0"/>
        <v>38159</v>
      </c>
    </row>
    <row r="19" spans="5:15" ht="16.5" thickTop="1" thickBot="1" x14ac:dyDescent="0.3">
      <c r="E19" s="123">
        <v>38176</v>
      </c>
      <c r="F19" s="210">
        <v>0.35</v>
      </c>
      <c r="G19" s="210">
        <v>0.27</v>
      </c>
      <c r="H19" s="210">
        <v>0.36</v>
      </c>
      <c r="L19" s="93">
        <v>6</v>
      </c>
      <c r="M19" s="93">
        <v>3</v>
      </c>
      <c r="N19" s="220">
        <v>2004</v>
      </c>
      <c r="O19" s="222">
        <f t="shared" si="0"/>
        <v>38141</v>
      </c>
    </row>
    <row r="20" spans="5:15" ht="16.5" thickTop="1" thickBot="1" x14ac:dyDescent="0.3">
      <c r="E20" s="123">
        <v>38187</v>
      </c>
      <c r="F20" s="210">
        <v>0.37</v>
      </c>
      <c r="G20" s="210">
        <v>0.28000000000000003</v>
      </c>
      <c r="H20" s="210">
        <v>0.34</v>
      </c>
      <c r="L20" s="93">
        <v>3</v>
      </c>
      <c r="M20" s="93">
        <v>26</v>
      </c>
      <c r="N20" s="220">
        <v>2004</v>
      </c>
      <c r="O20" s="222">
        <f t="shared" si="0"/>
        <v>38072</v>
      </c>
    </row>
    <row r="21" spans="5:15" ht="16.5" thickTop="1" thickBot="1" x14ac:dyDescent="0.3">
      <c r="E21" s="123">
        <v>38198</v>
      </c>
      <c r="F21" s="210">
        <v>0.35</v>
      </c>
      <c r="G21" s="210">
        <v>0.28000000000000003</v>
      </c>
      <c r="H21" s="210">
        <v>0.36</v>
      </c>
      <c r="L21" s="93">
        <v>3</v>
      </c>
      <c r="M21" s="93">
        <v>5</v>
      </c>
      <c r="N21" s="220">
        <v>2004</v>
      </c>
      <c r="O21" s="222">
        <f t="shared" si="0"/>
        <v>38051</v>
      </c>
    </row>
    <row r="22" spans="5:15" ht="16.5" thickTop="1" thickBot="1" x14ac:dyDescent="0.3">
      <c r="E22" s="123">
        <v>38208</v>
      </c>
      <c r="F22" s="210">
        <v>0.36</v>
      </c>
      <c r="G22" s="210">
        <v>0.28999999999999998</v>
      </c>
      <c r="H22" s="210">
        <v>0.34</v>
      </c>
      <c r="L22" s="93">
        <v>3</v>
      </c>
      <c r="M22" s="93">
        <v>8</v>
      </c>
      <c r="N22" s="220">
        <v>2004</v>
      </c>
      <c r="O22" s="222">
        <f t="shared" si="0"/>
        <v>38054</v>
      </c>
    </row>
    <row r="23" spans="5:15" ht="16.5" thickTop="1" thickBot="1" x14ac:dyDescent="0.3">
      <c r="E23" s="123">
        <v>38222</v>
      </c>
      <c r="F23" s="210">
        <v>0.35</v>
      </c>
      <c r="G23" s="210">
        <v>0.32</v>
      </c>
      <c r="H23" s="210">
        <v>0.32</v>
      </c>
      <c r="L23" s="93">
        <v>5</v>
      </c>
      <c r="M23" s="93">
        <v>2</v>
      </c>
      <c r="N23" s="220">
        <v>2004</v>
      </c>
      <c r="O23" s="222">
        <f t="shared" si="0"/>
        <v>38109</v>
      </c>
    </row>
    <row r="24" spans="5:15" ht="16.5" thickTop="1" thickBot="1" x14ac:dyDescent="0.3">
      <c r="E24" s="123">
        <v>38233</v>
      </c>
      <c r="F24" s="210">
        <v>0.37</v>
      </c>
      <c r="G24" s="210">
        <v>0.28999999999999998</v>
      </c>
      <c r="H24" s="210">
        <v>0.34</v>
      </c>
      <c r="L24" s="93">
        <v>5</v>
      </c>
      <c r="M24" s="93">
        <v>21</v>
      </c>
      <c r="N24" s="220">
        <v>2004</v>
      </c>
      <c r="O24" s="222">
        <f t="shared" si="0"/>
        <v>38128</v>
      </c>
    </row>
    <row r="25" spans="5:15" ht="16.5" thickTop="1" thickBot="1" x14ac:dyDescent="0.3">
      <c r="E25" s="123">
        <v>38243</v>
      </c>
      <c r="F25" s="219">
        <v>0.37</v>
      </c>
      <c r="G25" s="219">
        <v>0.28999999999999998</v>
      </c>
      <c r="H25" s="210">
        <v>0.33</v>
      </c>
      <c r="L25" s="93">
        <v>5</v>
      </c>
      <c r="M25" s="93">
        <v>7</v>
      </c>
      <c r="N25" s="220">
        <v>2004</v>
      </c>
      <c r="O25" s="222">
        <f t="shared" si="0"/>
        <v>38114</v>
      </c>
    </row>
    <row r="26" spans="5:15" ht="16.5" thickTop="1" thickBot="1" x14ac:dyDescent="0.3">
      <c r="E26" s="123">
        <v>38254</v>
      </c>
      <c r="F26" s="210">
        <v>0.39</v>
      </c>
      <c r="G26" s="210">
        <v>0.28000000000000003</v>
      </c>
      <c r="H26" s="210">
        <v>0.31</v>
      </c>
      <c r="L26" s="93">
        <v>11</v>
      </c>
      <c r="M26" s="93">
        <v>19</v>
      </c>
      <c r="N26" s="220">
        <v>2004</v>
      </c>
      <c r="O26" s="222">
        <f t="shared" si="0"/>
        <v>38310</v>
      </c>
    </row>
    <row r="27" spans="5:15" ht="16.5" thickTop="1" thickBot="1" x14ac:dyDescent="0.3">
      <c r="E27" s="123">
        <v>38261</v>
      </c>
      <c r="F27" s="210">
        <v>0.36</v>
      </c>
      <c r="G27" s="210">
        <v>0.27</v>
      </c>
      <c r="H27" s="210">
        <v>0.37</v>
      </c>
      <c r="L27" s="93">
        <v>11</v>
      </c>
      <c r="M27" s="93">
        <v>7</v>
      </c>
      <c r="N27" s="220">
        <v>2004</v>
      </c>
      <c r="O27" s="222">
        <f t="shared" si="0"/>
        <v>38298</v>
      </c>
    </row>
    <row r="28" spans="5:15" ht="16.5" thickTop="1" thickBot="1" x14ac:dyDescent="0.3">
      <c r="E28" s="123">
        <v>38269</v>
      </c>
      <c r="F28" s="210">
        <v>0.35</v>
      </c>
      <c r="G28" s="210">
        <v>0.3</v>
      </c>
      <c r="H28" s="210">
        <v>0.34</v>
      </c>
      <c r="L28" s="93">
        <v>10</v>
      </c>
      <c r="M28" s="93">
        <v>1</v>
      </c>
      <c r="N28" s="220">
        <v>2004</v>
      </c>
      <c r="O28" s="222">
        <f t="shared" si="0"/>
        <v>38261</v>
      </c>
    </row>
    <row r="29" spans="5:15" ht="16.5" thickTop="1" thickBot="1" x14ac:dyDescent="0.3">
      <c r="E29" s="123">
        <v>38271</v>
      </c>
      <c r="F29" s="210">
        <v>0.33</v>
      </c>
      <c r="G29" s="210">
        <v>0.32</v>
      </c>
      <c r="H29" s="210">
        <v>0.35</v>
      </c>
      <c r="L29" s="93">
        <v>10</v>
      </c>
      <c r="M29" s="93">
        <v>11</v>
      </c>
      <c r="N29" s="220">
        <v>2004</v>
      </c>
      <c r="O29" s="222">
        <f t="shared" si="0"/>
        <v>38271</v>
      </c>
    </row>
    <row r="30" spans="5:15" ht="16.5" thickTop="1" thickBot="1" x14ac:dyDescent="0.3">
      <c r="E30" s="123">
        <v>38274</v>
      </c>
      <c r="F30" s="210">
        <v>0.38</v>
      </c>
      <c r="G30" s="210">
        <v>0.28999999999999998</v>
      </c>
      <c r="H30" s="210">
        <v>0.33</v>
      </c>
      <c r="L30" s="93">
        <v>10</v>
      </c>
      <c r="M30" s="93">
        <v>14</v>
      </c>
      <c r="N30" s="220">
        <v>2004</v>
      </c>
      <c r="O30" s="222">
        <f t="shared" si="0"/>
        <v>38274</v>
      </c>
    </row>
    <row r="31" spans="5:15" ht="16.5" thickTop="1" thickBot="1" x14ac:dyDescent="0.3">
      <c r="E31" s="123">
        <v>38282</v>
      </c>
      <c r="F31" s="210">
        <v>0.35</v>
      </c>
      <c r="G31" s="210">
        <v>0.28999999999999998</v>
      </c>
      <c r="H31" s="210">
        <v>0.36</v>
      </c>
      <c r="L31" s="93">
        <v>10</v>
      </c>
      <c r="M31" s="93">
        <v>22</v>
      </c>
      <c r="N31" s="220">
        <v>2004</v>
      </c>
      <c r="O31" s="222">
        <f t="shared" si="0"/>
        <v>38282</v>
      </c>
    </row>
    <row r="32" spans="5:15" ht="16.5" thickTop="1" thickBot="1" x14ac:dyDescent="0.3">
      <c r="E32" s="123">
        <v>38289</v>
      </c>
      <c r="F32" s="210">
        <v>0.34</v>
      </c>
      <c r="G32" s="210">
        <v>0.27</v>
      </c>
      <c r="H32" s="210">
        <v>0.37</v>
      </c>
      <c r="L32" s="93">
        <v>10</v>
      </c>
      <c r="M32" s="93">
        <v>29</v>
      </c>
      <c r="N32" s="220">
        <v>2004</v>
      </c>
      <c r="O32" s="222">
        <f t="shared" si="0"/>
        <v>38289</v>
      </c>
    </row>
    <row r="33" spans="5:15" ht="16.5" thickTop="1" thickBot="1" x14ac:dyDescent="0.3">
      <c r="E33" s="123">
        <v>38298</v>
      </c>
      <c r="F33" s="210">
        <v>0.38</v>
      </c>
      <c r="G33" s="210">
        <v>0.27</v>
      </c>
      <c r="H33" s="210">
        <v>0.35</v>
      </c>
      <c r="L33" s="93">
        <v>10</v>
      </c>
      <c r="M33" s="93">
        <v>9</v>
      </c>
      <c r="N33" s="220">
        <v>2004</v>
      </c>
      <c r="O33" s="222">
        <f t="shared" si="0"/>
        <v>38269</v>
      </c>
    </row>
    <row r="34" spans="5:15" ht="16.5" thickTop="1" thickBot="1" x14ac:dyDescent="0.3">
      <c r="E34" s="123">
        <v>38310</v>
      </c>
      <c r="F34" s="210">
        <v>0.38</v>
      </c>
      <c r="G34" s="210">
        <v>0.31</v>
      </c>
      <c r="H34" s="210">
        <v>0.3</v>
      </c>
      <c r="L34" s="93">
        <v>9</v>
      </c>
      <c r="M34" s="93">
        <v>13</v>
      </c>
      <c r="N34" s="220">
        <v>2004</v>
      </c>
      <c r="O34" s="222">
        <f t="shared" si="0"/>
        <v>38243</v>
      </c>
    </row>
    <row r="35" spans="5:15" ht="16.5" thickTop="1" thickBot="1" x14ac:dyDescent="0.3">
      <c r="E35" s="123">
        <v>38326</v>
      </c>
      <c r="F35" s="210">
        <v>0.37</v>
      </c>
      <c r="G35" s="210">
        <v>0.28999999999999998</v>
      </c>
      <c r="H35" s="210">
        <v>0.32</v>
      </c>
      <c r="L35" s="93">
        <v>9</v>
      </c>
      <c r="M35" s="93">
        <v>24</v>
      </c>
      <c r="N35" s="220">
        <v>2004</v>
      </c>
      <c r="O35" s="222">
        <f t="shared" si="0"/>
        <v>38254</v>
      </c>
    </row>
    <row r="36" spans="5:15" ht="16.5" thickTop="1" thickBot="1" x14ac:dyDescent="0.3">
      <c r="E36" s="123">
        <v>38338</v>
      </c>
      <c r="F36" s="210">
        <v>0.33</v>
      </c>
      <c r="G36" s="210">
        <v>0.3</v>
      </c>
      <c r="H36" s="210">
        <v>0.35</v>
      </c>
      <c r="L36" s="93">
        <v>9</v>
      </c>
      <c r="M36" s="93">
        <v>3</v>
      </c>
      <c r="N36" s="220">
        <v>2004</v>
      </c>
      <c r="O36" s="222">
        <f t="shared" si="0"/>
        <v>38233</v>
      </c>
    </row>
    <row r="37" spans="5:15" ht="16.5" thickTop="1" thickBot="1" x14ac:dyDescent="0.3">
      <c r="E37" s="123">
        <v>38355</v>
      </c>
      <c r="F37" s="210">
        <v>0.37</v>
      </c>
      <c r="G37" s="210">
        <v>0.27</v>
      </c>
      <c r="H37" s="210">
        <v>0.35</v>
      </c>
      <c r="L37" s="93">
        <v>4</v>
      </c>
      <c r="M37" s="93">
        <v>1</v>
      </c>
      <c r="N37" s="220">
        <v>2005</v>
      </c>
      <c r="O37" s="222">
        <f t="shared" si="0"/>
        <v>38443</v>
      </c>
    </row>
    <row r="38" spans="5:15" ht="16.5" thickTop="1" thickBot="1" x14ac:dyDescent="0.3">
      <c r="E38" s="123">
        <v>38359</v>
      </c>
      <c r="F38" s="210">
        <v>0.35</v>
      </c>
      <c r="G38" s="210">
        <v>0.28999999999999998</v>
      </c>
      <c r="H38" s="210">
        <v>0.36</v>
      </c>
      <c r="L38" s="93">
        <v>4</v>
      </c>
      <c r="M38" s="93">
        <v>18</v>
      </c>
      <c r="N38" s="220">
        <v>2005</v>
      </c>
      <c r="O38" s="222">
        <f t="shared" si="0"/>
        <v>38460</v>
      </c>
    </row>
    <row r="39" spans="5:15" ht="16.5" thickTop="1" thickBot="1" x14ac:dyDescent="0.3">
      <c r="E39" s="123">
        <v>38366</v>
      </c>
      <c r="F39" s="210">
        <v>0.33</v>
      </c>
      <c r="G39" s="210">
        <v>0.36</v>
      </c>
      <c r="H39" s="210">
        <v>0.3</v>
      </c>
      <c r="L39" s="93">
        <v>4</v>
      </c>
      <c r="M39" s="93">
        <v>29</v>
      </c>
      <c r="N39" s="220">
        <v>2005</v>
      </c>
      <c r="O39" s="222">
        <f t="shared" si="0"/>
        <v>38471</v>
      </c>
    </row>
    <row r="40" spans="5:15" ht="16.5" thickTop="1" thickBot="1" x14ac:dyDescent="0.3">
      <c r="E40" s="123">
        <v>38387</v>
      </c>
      <c r="F40" s="210">
        <v>0.37</v>
      </c>
      <c r="G40" s="210">
        <v>0.35</v>
      </c>
      <c r="H40" s="210">
        <v>0.28000000000000003</v>
      </c>
      <c r="L40" s="93">
        <v>8</v>
      </c>
      <c r="M40" s="93">
        <v>22</v>
      </c>
      <c r="N40" s="220">
        <v>2005</v>
      </c>
      <c r="O40" s="222">
        <f t="shared" si="0"/>
        <v>38586</v>
      </c>
    </row>
    <row r="41" spans="5:15" ht="16.5" thickTop="1" thickBot="1" x14ac:dyDescent="0.3">
      <c r="E41" s="123">
        <v>38390</v>
      </c>
      <c r="F41" s="210">
        <v>0.34</v>
      </c>
      <c r="G41" s="210">
        <v>0.3</v>
      </c>
      <c r="H41" s="210">
        <v>0.35</v>
      </c>
      <c r="L41" s="93">
        <v>8</v>
      </c>
      <c r="M41" s="93">
        <v>28</v>
      </c>
      <c r="N41" s="220">
        <v>2005</v>
      </c>
      <c r="O41" s="222">
        <f t="shared" si="0"/>
        <v>38592</v>
      </c>
    </row>
    <row r="42" spans="5:15" ht="16.5" thickTop="1" thickBot="1" x14ac:dyDescent="0.3">
      <c r="E42" s="123">
        <v>38404</v>
      </c>
      <c r="F42" s="210">
        <v>0.37</v>
      </c>
      <c r="G42" s="210">
        <v>0.31</v>
      </c>
      <c r="H42" s="210">
        <v>0.28999999999999998</v>
      </c>
      <c r="L42" s="93">
        <v>8</v>
      </c>
      <c r="M42" s="93">
        <v>5</v>
      </c>
      <c r="N42" s="220">
        <v>2005</v>
      </c>
      <c r="O42" s="222">
        <f t="shared" si="0"/>
        <v>38569</v>
      </c>
    </row>
    <row r="43" spans="5:15" ht="16.5" thickTop="1" thickBot="1" x14ac:dyDescent="0.3">
      <c r="E43" s="123">
        <v>38408</v>
      </c>
      <c r="F43" s="210">
        <v>0.38</v>
      </c>
      <c r="G43" s="210">
        <v>0.27</v>
      </c>
      <c r="H43" s="210">
        <v>0.34</v>
      </c>
      <c r="L43" s="93">
        <v>8</v>
      </c>
      <c r="M43" s="93">
        <v>8</v>
      </c>
      <c r="N43" s="220">
        <v>2005</v>
      </c>
      <c r="O43" s="222">
        <f t="shared" si="0"/>
        <v>38572</v>
      </c>
    </row>
    <row r="44" spans="5:15" ht="16.5" thickTop="1" thickBot="1" x14ac:dyDescent="0.3">
      <c r="E44" s="123">
        <v>38418</v>
      </c>
      <c r="F44" s="210">
        <v>0.35</v>
      </c>
      <c r="G44" s="210">
        <v>0.31</v>
      </c>
      <c r="H44" s="210">
        <v>0.32</v>
      </c>
      <c r="L44" s="93">
        <v>12</v>
      </c>
      <c r="M44" s="93">
        <v>16</v>
      </c>
      <c r="N44" s="220">
        <v>2005</v>
      </c>
      <c r="O44" s="222">
        <f t="shared" si="0"/>
        <v>38702</v>
      </c>
    </row>
    <row r="45" spans="5:15" ht="16.5" thickTop="1" thickBot="1" x14ac:dyDescent="0.3">
      <c r="E45" s="123">
        <v>38429</v>
      </c>
      <c r="F45" s="210">
        <v>0.35</v>
      </c>
      <c r="G45" s="210">
        <v>0.31</v>
      </c>
      <c r="H45" s="210">
        <v>0.32</v>
      </c>
      <c r="L45" s="93">
        <v>12</v>
      </c>
      <c r="M45" s="93">
        <v>19</v>
      </c>
      <c r="N45" s="220">
        <v>2005</v>
      </c>
      <c r="O45" s="222">
        <f t="shared" si="0"/>
        <v>38705</v>
      </c>
    </row>
    <row r="46" spans="5:15" ht="16.5" thickTop="1" thickBot="1" x14ac:dyDescent="0.3">
      <c r="E46" s="123">
        <v>38432</v>
      </c>
      <c r="F46" s="210">
        <v>0.32</v>
      </c>
      <c r="G46" s="210">
        <v>0.28999999999999998</v>
      </c>
      <c r="H46" s="210">
        <v>0.37</v>
      </c>
      <c r="L46" s="93">
        <v>12</v>
      </c>
      <c r="M46" s="93">
        <v>5</v>
      </c>
      <c r="N46" s="220">
        <v>2005</v>
      </c>
      <c r="O46" s="222">
        <f t="shared" si="0"/>
        <v>38691</v>
      </c>
    </row>
    <row r="47" spans="5:15" ht="16.5" thickTop="1" thickBot="1" x14ac:dyDescent="0.3">
      <c r="E47" s="123">
        <v>38443</v>
      </c>
      <c r="F47" s="210">
        <v>0.35</v>
      </c>
      <c r="G47" s="210">
        <v>0.33</v>
      </c>
      <c r="H47" s="210">
        <v>0.31</v>
      </c>
      <c r="L47" s="93">
        <v>12</v>
      </c>
      <c r="M47" s="93">
        <v>9</v>
      </c>
      <c r="N47" s="220">
        <v>2005</v>
      </c>
      <c r="O47" s="222">
        <f t="shared" si="0"/>
        <v>38695</v>
      </c>
    </row>
    <row r="48" spans="5:15" ht="16.5" thickTop="1" thickBot="1" x14ac:dyDescent="0.3">
      <c r="E48" s="123">
        <v>38460</v>
      </c>
      <c r="F48" s="210">
        <v>0.35</v>
      </c>
      <c r="G48" s="210">
        <v>0.28999999999999998</v>
      </c>
      <c r="H48" s="210">
        <v>0.35</v>
      </c>
      <c r="L48" s="93">
        <v>2</v>
      </c>
      <c r="M48" s="93">
        <v>21</v>
      </c>
      <c r="N48" s="220">
        <v>2005</v>
      </c>
      <c r="O48" s="222">
        <f t="shared" si="0"/>
        <v>38404</v>
      </c>
    </row>
    <row r="49" spans="5:15" ht="16.5" thickTop="1" thickBot="1" x14ac:dyDescent="0.3">
      <c r="E49" s="123">
        <v>38471</v>
      </c>
      <c r="F49" s="210">
        <v>0.34</v>
      </c>
      <c r="G49" s="210">
        <v>0.34</v>
      </c>
      <c r="H49" s="210">
        <v>0.31</v>
      </c>
      <c r="L49" s="93">
        <v>2</v>
      </c>
      <c r="M49" s="93">
        <v>25</v>
      </c>
      <c r="N49" s="220">
        <v>2005</v>
      </c>
      <c r="O49" s="222">
        <f t="shared" si="0"/>
        <v>38408</v>
      </c>
    </row>
    <row r="50" spans="5:15" ht="16.5" thickTop="1" thickBot="1" x14ac:dyDescent="0.3">
      <c r="E50" s="123">
        <v>38474</v>
      </c>
      <c r="F50" s="210">
        <v>0.35</v>
      </c>
      <c r="G50" s="210">
        <v>0.3</v>
      </c>
      <c r="H50" s="210">
        <v>0.34</v>
      </c>
      <c r="L50" s="93">
        <v>2</v>
      </c>
      <c r="M50" s="93">
        <v>4</v>
      </c>
      <c r="N50" s="220">
        <v>2005</v>
      </c>
      <c r="O50" s="222">
        <f t="shared" si="0"/>
        <v>38387</v>
      </c>
    </row>
    <row r="51" spans="5:15" ht="16.5" thickTop="1" thickBot="1" x14ac:dyDescent="0.3">
      <c r="E51" s="123">
        <v>38492</v>
      </c>
      <c r="F51" s="210">
        <v>0.28999999999999998</v>
      </c>
      <c r="G51" s="210">
        <v>0.33</v>
      </c>
      <c r="H51" s="210">
        <v>0.36</v>
      </c>
      <c r="L51" s="93">
        <v>2</v>
      </c>
      <c r="M51" s="93">
        <v>7</v>
      </c>
      <c r="N51" s="220">
        <v>2005</v>
      </c>
      <c r="O51" s="222">
        <f t="shared" si="0"/>
        <v>38390</v>
      </c>
    </row>
    <row r="52" spans="5:15" ht="16.5" thickTop="1" thickBot="1" x14ac:dyDescent="0.3">
      <c r="E52" s="123">
        <v>38495</v>
      </c>
      <c r="F52" s="210">
        <v>0.33</v>
      </c>
      <c r="G52" s="210">
        <v>0.34</v>
      </c>
      <c r="H52" s="210">
        <v>0.31</v>
      </c>
      <c r="L52" s="93">
        <v>1</v>
      </c>
      <c r="M52" s="93">
        <v>14</v>
      </c>
      <c r="N52" s="220">
        <v>2005</v>
      </c>
      <c r="O52" s="222">
        <f t="shared" si="0"/>
        <v>38366</v>
      </c>
    </row>
    <row r="53" spans="5:15" ht="16.5" thickTop="1" thickBot="1" x14ac:dyDescent="0.3">
      <c r="E53" s="123">
        <v>38509</v>
      </c>
      <c r="F53" s="210">
        <v>0.33</v>
      </c>
      <c r="G53" s="210">
        <v>0.34</v>
      </c>
      <c r="H53" s="210">
        <v>0.31</v>
      </c>
      <c r="L53" s="93">
        <v>1</v>
      </c>
      <c r="M53" s="93">
        <v>3</v>
      </c>
      <c r="N53" s="220">
        <v>2005</v>
      </c>
      <c r="O53" s="222">
        <f t="shared" si="0"/>
        <v>38355</v>
      </c>
    </row>
    <row r="54" spans="5:15" ht="16.5" thickTop="1" thickBot="1" x14ac:dyDescent="0.3">
      <c r="E54" s="123">
        <v>38519</v>
      </c>
      <c r="F54" s="210">
        <v>0.33</v>
      </c>
      <c r="G54" s="210">
        <v>0.31</v>
      </c>
      <c r="H54" s="210">
        <v>0.34</v>
      </c>
      <c r="L54" s="93">
        <v>1</v>
      </c>
      <c r="M54" s="93">
        <v>7</v>
      </c>
      <c r="N54" s="220">
        <v>2005</v>
      </c>
      <c r="O54" s="222">
        <f t="shared" si="0"/>
        <v>38359</v>
      </c>
    </row>
    <row r="55" spans="5:15" ht="16.5" thickTop="1" thickBot="1" x14ac:dyDescent="0.3">
      <c r="E55" s="123">
        <v>38527</v>
      </c>
      <c r="F55" s="210">
        <v>0.33</v>
      </c>
      <c r="G55" s="210">
        <v>0.32</v>
      </c>
      <c r="H55" s="210">
        <v>0.34</v>
      </c>
      <c r="L55" s="93">
        <v>7</v>
      </c>
      <c r="M55" s="93">
        <v>22</v>
      </c>
      <c r="N55" s="220">
        <v>2005</v>
      </c>
      <c r="O55" s="222">
        <f t="shared" si="0"/>
        <v>38555</v>
      </c>
    </row>
    <row r="56" spans="5:15" ht="16.5" thickTop="1" thickBot="1" x14ac:dyDescent="0.3">
      <c r="E56" s="123">
        <v>38532</v>
      </c>
      <c r="F56" s="210">
        <v>0.28999999999999998</v>
      </c>
      <c r="G56" s="210">
        <v>0.31</v>
      </c>
      <c r="H56" s="210">
        <v>0.38</v>
      </c>
      <c r="L56" s="93">
        <v>7</v>
      </c>
      <c r="M56" s="93">
        <v>25</v>
      </c>
      <c r="N56" s="220">
        <v>2005</v>
      </c>
      <c r="O56" s="222">
        <f t="shared" si="0"/>
        <v>38558</v>
      </c>
    </row>
    <row r="57" spans="5:15" ht="16.5" thickTop="1" thickBot="1" x14ac:dyDescent="0.3">
      <c r="E57" s="123">
        <v>38540</v>
      </c>
      <c r="F57" s="210">
        <v>0.3</v>
      </c>
      <c r="G57" s="210">
        <v>0.33</v>
      </c>
      <c r="H57" s="210">
        <v>0.35</v>
      </c>
      <c r="L57" s="93">
        <v>7</v>
      </c>
      <c r="M57" s="93">
        <v>7</v>
      </c>
      <c r="N57" s="220">
        <v>2005</v>
      </c>
      <c r="O57" s="222">
        <f t="shared" si="0"/>
        <v>38540</v>
      </c>
    </row>
    <row r="58" spans="5:15" ht="16.5" thickTop="1" thickBot="1" x14ac:dyDescent="0.3">
      <c r="E58" s="123">
        <v>38555</v>
      </c>
      <c r="F58" s="210">
        <v>0.32</v>
      </c>
      <c r="G58" s="210">
        <v>0.31</v>
      </c>
      <c r="H58" s="210">
        <v>0.36</v>
      </c>
      <c r="L58" s="93">
        <v>6</v>
      </c>
      <c r="M58" s="93">
        <v>16</v>
      </c>
      <c r="N58" s="220">
        <v>2005</v>
      </c>
      <c r="O58" s="222">
        <f t="shared" si="0"/>
        <v>38519</v>
      </c>
    </row>
    <row r="59" spans="5:15" ht="16.5" thickTop="1" thickBot="1" x14ac:dyDescent="0.3">
      <c r="E59" s="123">
        <v>38558</v>
      </c>
      <c r="F59" s="210">
        <v>0.28000000000000003</v>
      </c>
      <c r="G59" s="210">
        <v>0.37</v>
      </c>
      <c r="H59" s="210">
        <v>0.33</v>
      </c>
      <c r="L59" s="93">
        <v>6</v>
      </c>
      <c r="M59" s="93">
        <v>24</v>
      </c>
      <c r="N59" s="220">
        <v>2005</v>
      </c>
      <c r="O59" s="222">
        <f t="shared" si="0"/>
        <v>38527</v>
      </c>
    </row>
    <row r="60" spans="5:15" ht="16.5" thickTop="1" thickBot="1" x14ac:dyDescent="0.3">
      <c r="E60" s="123">
        <v>38569</v>
      </c>
      <c r="F60" s="210">
        <v>0.33</v>
      </c>
      <c r="G60" s="210">
        <v>0.35</v>
      </c>
      <c r="H60" s="210">
        <v>0.31</v>
      </c>
      <c r="L60" s="93">
        <v>6</v>
      </c>
      <c r="M60" s="93">
        <v>29</v>
      </c>
      <c r="N60" s="220">
        <v>2005</v>
      </c>
      <c r="O60" s="222">
        <f t="shared" si="0"/>
        <v>38532</v>
      </c>
    </row>
    <row r="61" spans="5:15" ht="16.5" thickTop="1" thickBot="1" x14ac:dyDescent="0.3">
      <c r="E61" s="123">
        <v>38572</v>
      </c>
      <c r="F61" s="210">
        <v>0.33</v>
      </c>
      <c r="G61" s="210">
        <v>0.3</v>
      </c>
      <c r="H61" s="210">
        <v>0.35</v>
      </c>
      <c r="L61" s="93">
        <v>6</v>
      </c>
      <c r="M61" s="93">
        <v>6</v>
      </c>
      <c r="N61" s="220">
        <v>2005</v>
      </c>
      <c r="O61" s="222">
        <f t="shared" si="0"/>
        <v>38509</v>
      </c>
    </row>
    <row r="62" spans="5:15" ht="16.5" thickTop="1" thickBot="1" x14ac:dyDescent="0.3">
      <c r="E62" s="123">
        <v>38586</v>
      </c>
      <c r="F62" s="210">
        <v>0.28999999999999998</v>
      </c>
      <c r="G62" s="210">
        <v>0.34</v>
      </c>
      <c r="H62" s="210">
        <v>0.35</v>
      </c>
      <c r="L62" s="93">
        <v>3</v>
      </c>
      <c r="M62" s="93">
        <v>18</v>
      </c>
      <c r="N62" s="220">
        <v>2005</v>
      </c>
      <c r="O62" s="222">
        <f t="shared" si="0"/>
        <v>38429</v>
      </c>
    </row>
    <row r="63" spans="5:15" ht="16.5" thickTop="1" thickBot="1" x14ac:dyDescent="0.3">
      <c r="E63" s="123">
        <v>38592</v>
      </c>
      <c r="F63" s="210">
        <v>0.32</v>
      </c>
      <c r="G63" s="210">
        <v>0.32</v>
      </c>
      <c r="H63" s="210">
        <v>0.35</v>
      </c>
      <c r="L63" s="93">
        <v>3</v>
      </c>
      <c r="M63" s="93">
        <v>21</v>
      </c>
      <c r="N63" s="220">
        <v>2005</v>
      </c>
      <c r="O63" s="222">
        <f t="shared" si="0"/>
        <v>38432</v>
      </c>
    </row>
    <row r="64" spans="5:15" ht="16.5" thickTop="1" thickBot="1" x14ac:dyDescent="0.3">
      <c r="E64" s="123">
        <v>38603</v>
      </c>
      <c r="F64" s="210">
        <v>0.33</v>
      </c>
      <c r="G64" s="210">
        <v>0.34</v>
      </c>
      <c r="H64" s="210">
        <v>0.32</v>
      </c>
      <c r="L64" s="93">
        <v>3</v>
      </c>
      <c r="M64" s="93">
        <v>7</v>
      </c>
      <c r="N64" s="220">
        <v>2005</v>
      </c>
      <c r="O64" s="222">
        <f t="shared" si="0"/>
        <v>38418</v>
      </c>
    </row>
    <row r="65" spans="5:15" ht="16.5" thickTop="1" thickBot="1" x14ac:dyDescent="0.3">
      <c r="E65" s="123">
        <v>38607</v>
      </c>
      <c r="F65" s="210">
        <v>0.3</v>
      </c>
      <c r="G65" s="210">
        <v>0.37</v>
      </c>
      <c r="H65" s="210">
        <v>0.31</v>
      </c>
      <c r="L65" s="93">
        <v>5</v>
      </c>
      <c r="M65" s="93">
        <v>2</v>
      </c>
      <c r="N65" s="220">
        <v>2005</v>
      </c>
      <c r="O65" s="222">
        <f t="shared" si="0"/>
        <v>38474</v>
      </c>
    </row>
    <row r="66" spans="5:15" ht="16.5" thickTop="1" thickBot="1" x14ac:dyDescent="0.3">
      <c r="E66" s="123">
        <v>38611</v>
      </c>
      <c r="F66" s="210">
        <v>0.3</v>
      </c>
      <c r="G66" s="210">
        <v>0.33</v>
      </c>
      <c r="H66" s="210">
        <v>0.36</v>
      </c>
      <c r="L66" s="93">
        <v>5</v>
      </c>
      <c r="M66" s="93">
        <v>20</v>
      </c>
      <c r="N66" s="220">
        <v>2005</v>
      </c>
      <c r="O66" s="222">
        <f t="shared" ref="O66:O129" si="1">DATE(N66,L66,M66)</f>
        <v>38492</v>
      </c>
    </row>
    <row r="67" spans="5:15" ht="16.5" thickTop="1" thickBot="1" x14ac:dyDescent="0.3">
      <c r="E67" s="123">
        <v>38621</v>
      </c>
      <c r="F67" s="210">
        <v>0.32</v>
      </c>
      <c r="G67" s="210">
        <v>0.34</v>
      </c>
      <c r="H67" s="210">
        <v>0.33</v>
      </c>
      <c r="L67" s="93">
        <v>5</v>
      </c>
      <c r="M67" s="93">
        <v>23</v>
      </c>
      <c r="N67" s="220">
        <v>2005</v>
      </c>
      <c r="O67" s="222">
        <f t="shared" si="1"/>
        <v>38495</v>
      </c>
    </row>
    <row r="68" spans="5:15" ht="16.5" thickTop="1" thickBot="1" x14ac:dyDescent="0.3">
      <c r="E68" s="123">
        <v>38638</v>
      </c>
      <c r="F68" s="210">
        <v>0.3</v>
      </c>
      <c r="G68" s="210">
        <v>0.33</v>
      </c>
      <c r="H68" s="210">
        <v>0.36</v>
      </c>
      <c r="L68" s="93">
        <v>11</v>
      </c>
      <c r="M68" s="93">
        <v>11</v>
      </c>
      <c r="N68" s="220">
        <v>2005</v>
      </c>
      <c r="O68" s="222">
        <f t="shared" si="1"/>
        <v>38667</v>
      </c>
    </row>
    <row r="69" spans="5:15" ht="16.5" thickTop="1" thickBot="1" x14ac:dyDescent="0.3">
      <c r="E69" s="123">
        <v>38646</v>
      </c>
      <c r="F69" s="210">
        <v>0.34</v>
      </c>
      <c r="G69" s="210">
        <v>0.33</v>
      </c>
      <c r="H69" s="210">
        <v>0.33</v>
      </c>
      <c r="L69" s="93">
        <v>11</v>
      </c>
      <c r="M69" s="93">
        <v>17</v>
      </c>
      <c r="N69" s="220">
        <v>2005</v>
      </c>
      <c r="O69" s="222">
        <f t="shared" si="1"/>
        <v>38673</v>
      </c>
    </row>
    <row r="70" spans="5:15" ht="16.5" thickTop="1" thickBot="1" x14ac:dyDescent="0.3">
      <c r="E70" s="123">
        <v>38649</v>
      </c>
      <c r="F70" s="210">
        <v>0.33</v>
      </c>
      <c r="G70" s="210">
        <v>0.3</v>
      </c>
      <c r="H70" s="210">
        <v>0.35</v>
      </c>
      <c r="L70" s="93">
        <v>11</v>
      </c>
      <c r="M70" s="93">
        <v>7</v>
      </c>
      <c r="N70" s="220">
        <v>2005</v>
      </c>
      <c r="O70" s="222">
        <f t="shared" si="1"/>
        <v>38663</v>
      </c>
    </row>
    <row r="71" spans="5:15" ht="16.5" thickTop="1" thickBot="1" x14ac:dyDescent="0.3">
      <c r="E71" s="123">
        <v>38653</v>
      </c>
      <c r="F71" s="210">
        <v>0.32</v>
      </c>
      <c r="G71" s="210">
        <v>0.37</v>
      </c>
      <c r="H71" s="210">
        <v>0.3</v>
      </c>
      <c r="L71" s="93">
        <v>10</v>
      </c>
      <c r="M71" s="93">
        <v>13</v>
      </c>
      <c r="N71" s="220">
        <v>2005</v>
      </c>
      <c r="O71" s="222">
        <f t="shared" si="1"/>
        <v>38638</v>
      </c>
    </row>
    <row r="72" spans="5:15" ht="16.5" thickTop="1" thickBot="1" x14ac:dyDescent="0.3">
      <c r="E72" s="123">
        <v>38663</v>
      </c>
      <c r="F72" s="210">
        <v>0.32</v>
      </c>
      <c r="G72" s="210">
        <v>0.33</v>
      </c>
      <c r="H72" s="210">
        <v>0.33</v>
      </c>
      <c r="L72" s="93">
        <v>10</v>
      </c>
      <c r="M72" s="93">
        <v>21</v>
      </c>
      <c r="N72" s="220">
        <v>2005</v>
      </c>
      <c r="O72" s="222">
        <f t="shared" si="1"/>
        <v>38646</v>
      </c>
    </row>
    <row r="73" spans="5:15" ht="16.5" thickTop="1" thickBot="1" x14ac:dyDescent="0.3">
      <c r="E73" s="123">
        <v>38667</v>
      </c>
      <c r="F73" s="210">
        <v>0.31</v>
      </c>
      <c r="G73" s="210">
        <v>0.34</v>
      </c>
      <c r="H73" s="210">
        <v>0.34</v>
      </c>
      <c r="L73" s="93">
        <v>10</v>
      </c>
      <c r="M73" s="93">
        <v>24</v>
      </c>
      <c r="N73" s="220">
        <v>2005</v>
      </c>
      <c r="O73" s="222">
        <f t="shared" si="1"/>
        <v>38649</v>
      </c>
    </row>
    <row r="74" spans="5:15" ht="16.5" thickTop="1" thickBot="1" x14ac:dyDescent="0.3">
      <c r="E74" s="123">
        <v>38673</v>
      </c>
      <c r="F74" s="210">
        <v>0.33</v>
      </c>
      <c r="G74" s="210">
        <v>0.3</v>
      </c>
      <c r="H74" s="210">
        <v>0.34</v>
      </c>
      <c r="L74" s="93">
        <v>10</v>
      </c>
      <c r="M74" s="93">
        <v>28</v>
      </c>
      <c r="N74" s="220">
        <v>2005</v>
      </c>
      <c r="O74" s="222">
        <f t="shared" si="1"/>
        <v>38653</v>
      </c>
    </row>
    <row r="75" spans="5:15" ht="16.5" thickTop="1" thickBot="1" x14ac:dyDescent="0.3">
      <c r="E75" s="123">
        <v>38691</v>
      </c>
      <c r="F75" s="210">
        <v>0.36</v>
      </c>
      <c r="G75" s="210">
        <v>0.31</v>
      </c>
      <c r="H75" s="210">
        <v>0.31</v>
      </c>
      <c r="L75" s="93">
        <v>9</v>
      </c>
      <c r="M75" s="93">
        <v>12</v>
      </c>
      <c r="N75" s="220">
        <v>2005</v>
      </c>
      <c r="O75" s="222">
        <f t="shared" si="1"/>
        <v>38607</v>
      </c>
    </row>
    <row r="76" spans="5:15" ht="16.5" thickTop="1" thickBot="1" x14ac:dyDescent="0.3">
      <c r="E76" s="123">
        <v>38695</v>
      </c>
      <c r="F76" s="210">
        <v>0.3</v>
      </c>
      <c r="G76" s="210">
        <v>0.38</v>
      </c>
      <c r="H76" s="210">
        <v>0.31</v>
      </c>
      <c r="L76" s="93">
        <v>9</v>
      </c>
      <c r="M76" s="93">
        <v>16</v>
      </c>
      <c r="N76" s="220">
        <v>2005</v>
      </c>
      <c r="O76" s="222">
        <f t="shared" si="1"/>
        <v>38611</v>
      </c>
    </row>
    <row r="77" spans="5:15" ht="16.5" thickTop="1" thickBot="1" x14ac:dyDescent="0.3">
      <c r="E77" s="123">
        <v>38702</v>
      </c>
      <c r="F77" s="210">
        <v>0.31</v>
      </c>
      <c r="G77" s="210">
        <v>0.36</v>
      </c>
      <c r="H77" s="210">
        <v>0.32</v>
      </c>
      <c r="L77" s="93">
        <v>9</v>
      </c>
      <c r="M77" s="93">
        <v>26</v>
      </c>
      <c r="N77" s="220">
        <v>2005</v>
      </c>
      <c r="O77" s="222">
        <f t="shared" si="1"/>
        <v>38621</v>
      </c>
    </row>
    <row r="78" spans="5:15" ht="16.5" thickTop="1" thickBot="1" x14ac:dyDescent="0.3">
      <c r="E78" s="123">
        <v>38705</v>
      </c>
      <c r="F78" s="210">
        <v>0.28999999999999998</v>
      </c>
      <c r="G78" s="210">
        <v>0.36</v>
      </c>
      <c r="H78" s="210">
        <v>0.32</v>
      </c>
      <c r="L78" s="93">
        <v>9</v>
      </c>
      <c r="M78" s="93">
        <v>8</v>
      </c>
      <c r="N78" s="220">
        <v>2005</v>
      </c>
      <c r="O78" s="222">
        <f t="shared" si="1"/>
        <v>38603</v>
      </c>
    </row>
    <row r="79" spans="5:15" ht="16.5" thickTop="1" thickBot="1" x14ac:dyDescent="0.3">
      <c r="E79" s="123">
        <v>38723</v>
      </c>
      <c r="F79" s="210">
        <v>0.34</v>
      </c>
      <c r="G79" s="210">
        <v>0.33</v>
      </c>
      <c r="H79" s="210">
        <v>0.32</v>
      </c>
      <c r="L79" s="93">
        <v>4</v>
      </c>
      <c r="M79" s="93">
        <v>10</v>
      </c>
      <c r="N79" s="220">
        <v>2006</v>
      </c>
      <c r="O79" s="222">
        <f t="shared" si="1"/>
        <v>38817</v>
      </c>
    </row>
    <row r="80" spans="5:15" ht="16.5" thickTop="1" thickBot="1" x14ac:dyDescent="0.3">
      <c r="E80" s="123">
        <v>38726</v>
      </c>
      <c r="F80" s="210">
        <v>0.34</v>
      </c>
      <c r="G80" s="210">
        <v>0.34</v>
      </c>
      <c r="H80" s="210">
        <v>0.31</v>
      </c>
      <c r="L80" s="93">
        <v>4</v>
      </c>
      <c r="M80" s="93">
        <v>28</v>
      </c>
      <c r="N80" s="220">
        <v>2006</v>
      </c>
      <c r="O80" s="222">
        <f t="shared" si="1"/>
        <v>38835</v>
      </c>
    </row>
    <row r="81" spans="5:15" ht="16.5" thickTop="1" thickBot="1" x14ac:dyDescent="0.3">
      <c r="E81" s="123">
        <v>38737</v>
      </c>
      <c r="F81" s="210">
        <v>0.32</v>
      </c>
      <c r="G81" s="210">
        <v>0.32</v>
      </c>
      <c r="H81" s="210">
        <v>0.34</v>
      </c>
      <c r="L81" s="93">
        <v>4</v>
      </c>
      <c r="M81" s="93">
        <v>7</v>
      </c>
      <c r="N81" s="220">
        <v>2006</v>
      </c>
      <c r="O81" s="222">
        <f t="shared" si="1"/>
        <v>38814</v>
      </c>
    </row>
    <row r="82" spans="5:15" ht="16.5" thickTop="1" thickBot="1" x14ac:dyDescent="0.3">
      <c r="E82" s="123">
        <v>38754</v>
      </c>
      <c r="F82" s="210">
        <v>0.33</v>
      </c>
      <c r="G82" s="210">
        <v>0.34</v>
      </c>
      <c r="H82" s="210">
        <v>0.3</v>
      </c>
      <c r="L82" s="93">
        <v>8</v>
      </c>
      <c r="M82" s="93">
        <v>18</v>
      </c>
      <c r="N82" s="220">
        <v>2006</v>
      </c>
      <c r="O82" s="222">
        <f t="shared" si="1"/>
        <v>38947</v>
      </c>
    </row>
    <row r="83" spans="5:15" ht="16.5" thickTop="1" thickBot="1" x14ac:dyDescent="0.3">
      <c r="E83" s="123">
        <v>38757</v>
      </c>
      <c r="F83" s="210">
        <v>0.3</v>
      </c>
      <c r="G83" s="210">
        <v>0.39</v>
      </c>
      <c r="H83" s="210">
        <v>0.31</v>
      </c>
      <c r="L83" s="93">
        <v>8</v>
      </c>
      <c r="M83" s="93">
        <v>7</v>
      </c>
      <c r="N83" s="220">
        <v>2006</v>
      </c>
      <c r="O83" s="222">
        <f t="shared" si="1"/>
        <v>38936</v>
      </c>
    </row>
    <row r="84" spans="5:15" ht="16.5" thickTop="1" thickBot="1" x14ac:dyDescent="0.3">
      <c r="E84" s="123">
        <v>38776</v>
      </c>
      <c r="F84" s="210">
        <v>0.32</v>
      </c>
      <c r="G84" s="210">
        <v>0.31</v>
      </c>
      <c r="H84" s="210">
        <v>0.35</v>
      </c>
      <c r="L84" s="93">
        <v>12</v>
      </c>
      <c r="M84" s="93">
        <v>11</v>
      </c>
      <c r="N84" s="220">
        <v>2006</v>
      </c>
      <c r="O84" s="222">
        <f t="shared" si="1"/>
        <v>39062</v>
      </c>
    </row>
    <row r="85" spans="5:15" ht="16.5" thickTop="1" thickBot="1" x14ac:dyDescent="0.3">
      <c r="E85" s="123">
        <v>38786</v>
      </c>
      <c r="F85" s="210">
        <v>0.32</v>
      </c>
      <c r="G85" s="210">
        <v>0.33</v>
      </c>
      <c r="H85" s="210">
        <v>0.34</v>
      </c>
      <c r="L85" s="93">
        <v>12</v>
      </c>
      <c r="M85" s="93">
        <v>8</v>
      </c>
      <c r="N85" s="220">
        <v>2006</v>
      </c>
      <c r="O85" s="222">
        <f t="shared" si="1"/>
        <v>39059</v>
      </c>
    </row>
    <row r="86" spans="5:15" ht="16.5" thickTop="1" thickBot="1" x14ac:dyDescent="0.3">
      <c r="E86" s="123">
        <v>38789</v>
      </c>
      <c r="F86" s="210">
        <v>0.28000000000000003</v>
      </c>
      <c r="G86" s="210">
        <v>0.36</v>
      </c>
      <c r="H86" s="210">
        <v>0.33</v>
      </c>
      <c r="L86" s="93">
        <v>2</v>
      </c>
      <c r="M86" s="93">
        <v>28</v>
      </c>
      <c r="N86" s="220">
        <v>2006</v>
      </c>
      <c r="O86" s="222">
        <f t="shared" si="1"/>
        <v>38776</v>
      </c>
    </row>
    <row r="87" spans="5:15" ht="16.5" thickTop="1" thickBot="1" x14ac:dyDescent="0.3">
      <c r="E87" s="123">
        <v>38814</v>
      </c>
      <c r="F87" s="210">
        <v>0.31</v>
      </c>
      <c r="G87" s="210">
        <v>0.33</v>
      </c>
      <c r="H87" s="210">
        <v>0.35</v>
      </c>
      <c r="L87" s="93">
        <v>2</v>
      </c>
      <c r="M87" s="93">
        <v>6</v>
      </c>
      <c r="N87" s="220">
        <v>2006</v>
      </c>
      <c r="O87" s="222">
        <f t="shared" si="1"/>
        <v>38754</v>
      </c>
    </row>
    <row r="88" spans="5:15" ht="16.5" thickTop="1" thickBot="1" x14ac:dyDescent="0.3">
      <c r="E88" s="123">
        <v>38817</v>
      </c>
      <c r="F88" s="210">
        <v>0.31</v>
      </c>
      <c r="G88" s="210">
        <v>0.33</v>
      </c>
      <c r="H88" s="210">
        <v>0.35</v>
      </c>
      <c r="L88" s="93">
        <v>2</v>
      </c>
      <c r="M88" s="93">
        <v>9</v>
      </c>
      <c r="N88" s="220">
        <v>2006</v>
      </c>
      <c r="O88" s="222">
        <f t="shared" si="1"/>
        <v>38757</v>
      </c>
    </row>
    <row r="89" spans="5:15" ht="16.5" thickTop="1" thickBot="1" x14ac:dyDescent="0.3">
      <c r="E89" s="123">
        <v>38835</v>
      </c>
      <c r="F89" s="210">
        <v>0.3</v>
      </c>
      <c r="G89" s="210">
        <v>0.35</v>
      </c>
      <c r="H89" s="210">
        <v>0.34</v>
      </c>
      <c r="L89" s="93">
        <v>1</v>
      </c>
      <c r="M89" s="93">
        <v>20</v>
      </c>
      <c r="N89" s="220">
        <v>2006</v>
      </c>
      <c r="O89" s="222">
        <f t="shared" si="1"/>
        <v>38737</v>
      </c>
    </row>
    <row r="90" spans="5:15" ht="16.5" thickTop="1" thickBot="1" x14ac:dyDescent="0.3">
      <c r="E90" s="123">
        <v>38842</v>
      </c>
      <c r="F90" s="210">
        <v>0.28999999999999998</v>
      </c>
      <c r="G90" s="210">
        <v>0.37</v>
      </c>
      <c r="H90" s="210">
        <v>0.32</v>
      </c>
      <c r="L90" s="93">
        <v>1</v>
      </c>
      <c r="M90" s="93">
        <v>6</v>
      </c>
      <c r="N90" s="220">
        <v>2006</v>
      </c>
      <c r="O90" s="222">
        <f t="shared" si="1"/>
        <v>38723</v>
      </c>
    </row>
    <row r="91" spans="5:15" ht="16.5" thickTop="1" thickBot="1" x14ac:dyDescent="0.3">
      <c r="E91" s="123">
        <v>38845</v>
      </c>
      <c r="F91" s="210">
        <v>0.28999999999999998</v>
      </c>
      <c r="G91" s="210">
        <v>0.35</v>
      </c>
      <c r="H91" s="210">
        <v>0.34</v>
      </c>
      <c r="L91" s="93">
        <v>1</v>
      </c>
      <c r="M91" s="93">
        <v>9</v>
      </c>
      <c r="N91" s="220">
        <v>2006</v>
      </c>
      <c r="O91" s="222">
        <f t="shared" si="1"/>
        <v>38726</v>
      </c>
    </row>
    <row r="92" spans="5:15" ht="16.5" thickTop="1" thickBot="1" x14ac:dyDescent="0.3">
      <c r="E92" s="123">
        <v>38849</v>
      </c>
      <c r="F92" s="210">
        <v>0.3</v>
      </c>
      <c r="G92" s="210">
        <v>0.36</v>
      </c>
      <c r="H92" s="210">
        <v>0.34</v>
      </c>
      <c r="L92" s="93">
        <v>7</v>
      </c>
      <c r="M92" s="93">
        <v>21</v>
      </c>
      <c r="N92" s="220">
        <v>2006</v>
      </c>
      <c r="O92" s="222">
        <f t="shared" si="1"/>
        <v>38919</v>
      </c>
    </row>
    <row r="93" spans="5:15" ht="16.5" thickTop="1" thickBot="1" x14ac:dyDescent="0.3">
      <c r="E93" s="123">
        <v>38869</v>
      </c>
      <c r="F93" s="210">
        <v>0.3</v>
      </c>
      <c r="G93" s="210">
        <v>0.35</v>
      </c>
      <c r="H93" s="210">
        <v>0.34</v>
      </c>
      <c r="L93" s="93">
        <v>7</v>
      </c>
      <c r="M93" s="93">
        <v>28</v>
      </c>
      <c r="N93" s="220">
        <v>2006</v>
      </c>
      <c r="O93" s="222">
        <f t="shared" si="1"/>
        <v>38926</v>
      </c>
    </row>
    <row r="94" spans="5:15" ht="16.5" thickTop="1" thickBot="1" x14ac:dyDescent="0.3">
      <c r="E94" s="123">
        <v>38877</v>
      </c>
      <c r="F94" s="210">
        <v>0.35</v>
      </c>
      <c r="G94" s="210">
        <v>0.27</v>
      </c>
      <c r="H94" s="210">
        <v>0.37</v>
      </c>
      <c r="L94" s="93">
        <v>7</v>
      </c>
      <c r="M94" s="93">
        <v>6</v>
      </c>
      <c r="N94" s="220">
        <v>2006</v>
      </c>
      <c r="O94" s="222">
        <f t="shared" si="1"/>
        <v>38904</v>
      </c>
    </row>
    <row r="95" spans="5:15" ht="16.5" thickTop="1" thickBot="1" x14ac:dyDescent="0.3">
      <c r="E95" s="123">
        <v>38891</v>
      </c>
      <c r="F95" s="210">
        <v>0.26</v>
      </c>
      <c r="G95" s="210">
        <v>0.36</v>
      </c>
      <c r="H95" s="210">
        <v>0.37</v>
      </c>
      <c r="L95" s="93">
        <v>6</v>
      </c>
      <c r="M95" s="93">
        <v>1</v>
      </c>
      <c r="N95" s="220">
        <v>2006</v>
      </c>
      <c r="O95" s="222">
        <f t="shared" si="1"/>
        <v>38869</v>
      </c>
    </row>
    <row r="96" spans="5:15" ht="16.5" thickTop="1" thickBot="1" x14ac:dyDescent="0.3">
      <c r="E96" s="123">
        <v>38904</v>
      </c>
      <c r="F96" s="210">
        <v>0.31</v>
      </c>
      <c r="G96" s="210">
        <v>0.33</v>
      </c>
      <c r="H96" s="210">
        <v>0.34</v>
      </c>
      <c r="L96" s="93">
        <v>6</v>
      </c>
      <c r="M96" s="93">
        <v>23</v>
      </c>
      <c r="N96" s="220">
        <v>2006</v>
      </c>
      <c r="O96" s="222">
        <f t="shared" si="1"/>
        <v>38891</v>
      </c>
    </row>
    <row r="97" spans="5:15" ht="16.5" thickTop="1" thickBot="1" x14ac:dyDescent="0.3">
      <c r="E97" s="123">
        <v>38919</v>
      </c>
      <c r="F97" s="210">
        <v>0.28999999999999998</v>
      </c>
      <c r="G97" s="210">
        <v>0.37</v>
      </c>
      <c r="H97" s="210">
        <v>0.33</v>
      </c>
      <c r="L97" s="93">
        <v>6</v>
      </c>
      <c r="M97" s="93">
        <v>9</v>
      </c>
      <c r="N97" s="220">
        <v>2006</v>
      </c>
      <c r="O97" s="222">
        <f t="shared" si="1"/>
        <v>38877</v>
      </c>
    </row>
    <row r="98" spans="5:15" ht="16.5" thickTop="1" thickBot="1" x14ac:dyDescent="0.3">
      <c r="E98" s="123">
        <v>38926</v>
      </c>
      <c r="F98" s="210">
        <v>0.32</v>
      </c>
      <c r="G98" s="210">
        <v>0.28999999999999998</v>
      </c>
      <c r="H98" s="210">
        <v>0.38</v>
      </c>
      <c r="L98" s="93">
        <v>3</v>
      </c>
      <c r="M98" s="93">
        <v>10</v>
      </c>
      <c r="N98" s="220">
        <v>2006</v>
      </c>
      <c r="O98" s="222">
        <f t="shared" si="1"/>
        <v>38786</v>
      </c>
    </row>
    <row r="99" spans="5:15" ht="16.5" thickTop="1" thickBot="1" x14ac:dyDescent="0.3">
      <c r="E99" s="123">
        <v>38936</v>
      </c>
      <c r="F99" s="210">
        <v>0.31</v>
      </c>
      <c r="G99" s="210">
        <v>0.31</v>
      </c>
      <c r="H99" s="210">
        <v>0.36</v>
      </c>
      <c r="L99" s="93">
        <v>3</v>
      </c>
      <c r="M99" s="93">
        <v>13</v>
      </c>
      <c r="N99" s="220">
        <v>2006</v>
      </c>
      <c r="O99" s="222">
        <f t="shared" si="1"/>
        <v>38789</v>
      </c>
    </row>
    <row r="100" spans="5:15" ht="16.5" thickTop="1" thickBot="1" x14ac:dyDescent="0.3">
      <c r="E100" s="123">
        <v>38947</v>
      </c>
      <c r="F100" s="210">
        <v>0.33</v>
      </c>
      <c r="G100" s="210">
        <v>0.32</v>
      </c>
      <c r="H100" s="210">
        <v>0.34</v>
      </c>
      <c r="L100" s="93">
        <v>5</v>
      </c>
      <c r="M100" s="93">
        <v>12</v>
      </c>
      <c r="N100" s="220">
        <v>2006</v>
      </c>
      <c r="O100" s="222">
        <f t="shared" si="1"/>
        <v>38849</v>
      </c>
    </row>
    <row r="101" spans="5:15" ht="16.5" thickTop="1" thickBot="1" x14ac:dyDescent="0.3">
      <c r="E101" s="123">
        <v>38967</v>
      </c>
      <c r="F101" s="210">
        <v>0.3</v>
      </c>
      <c r="G101" s="210">
        <v>0.33</v>
      </c>
      <c r="H101" s="210">
        <v>0.35</v>
      </c>
      <c r="L101" s="93">
        <v>5</v>
      </c>
      <c r="M101" s="93">
        <v>5</v>
      </c>
      <c r="N101" s="220">
        <v>2006</v>
      </c>
      <c r="O101" s="222">
        <f t="shared" si="1"/>
        <v>38842</v>
      </c>
    </row>
    <row r="102" spans="5:15" ht="16.5" thickTop="1" thickBot="1" x14ac:dyDescent="0.3">
      <c r="E102" s="123">
        <v>38975</v>
      </c>
      <c r="F102" s="210">
        <v>0.31</v>
      </c>
      <c r="G102" s="210">
        <v>0.34</v>
      </c>
      <c r="H102" s="210">
        <v>0.34</v>
      </c>
      <c r="L102" s="93">
        <v>5</v>
      </c>
      <c r="M102" s="93">
        <v>8</v>
      </c>
      <c r="N102" s="220">
        <v>2006</v>
      </c>
      <c r="O102" s="222">
        <f t="shared" si="1"/>
        <v>38845</v>
      </c>
    </row>
    <row r="103" spans="5:15" ht="16.5" thickTop="1" thickBot="1" x14ac:dyDescent="0.3">
      <c r="E103" s="123">
        <v>38996</v>
      </c>
      <c r="F103" s="210">
        <v>0.28999999999999998</v>
      </c>
      <c r="G103" s="210">
        <v>0.31</v>
      </c>
      <c r="H103" s="210">
        <v>0.38</v>
      </c>
      <c r="L103" s="93">
        <v>11</v>
      </c>
      <c r="M103" s="93">
        <v>2</v>
      </c>
      <c r="N103" s="220">
        <v>2006</v>
      </c>
      <c r="O103" s="222">
        <f t="shared" si="1"/>
        <v>39023</v>
      </c>
    </row>
    <row r="104" spans="5:15" ht="16.5" thickTop="1" thickBot="1" x14ac:dyDescent="0.3">
      <c r="E104" s="123">
        <v>38999</v>
      </c>
      <c r="F104" s="210">
        <v>0.28000000000000003</v>
      </c>
      <c r="G104" s="210">
        <v>0.35</v>
      </c>
      <c r="H104" s="210">
        <v>0.34</v>
      </c>
      <c r="L104" s="93">
        <v>11</v>
      </c>
      <c r="M104" s="93">
        <v>9</v>
      </c>
      <c r="N104" s="220">
        <v>2006</v>
      </c>
      <c r="O104" s="222">
        <f t="shared" si="1"/>
        <v>39030</v>
      </c>
    </row>
    <row r="105" spans="5:15" ht="16.5" thickTop="1" thickBot="1" x14ac:dyDescent="0.3">
      <c r="E105" s="123">
        <v>39010</v>
      </c>
      <c r="F105" s="210">
        <v>0.28999999999999998</v>
      </c>
      <c r="G105" s="210">
        <v>0.34</v>
      </c>
      <c r="H105" s="210">
        <v>0.35</v>
      </c>
      <c r="L105" s="93">
        <v>10</v>
      </c>
      <c r="M105" s="93">
        <v>20</v>
      </c>
      <c r="N105" s="220">
        <v>2006</v>
      </c>
      <c r="O105" s="222">
        <f t="shared" si="1"/>
        <v>39010</v>
      </c>
    </row>
    <row r="106" spans="5:15" ht="16.5" thickTop="1" thickBot="1" x14ac:dyDescent="0.3">
      <c r="E106" s="123">
        <v>39023</v>
      </c>
      <c r="F106" s="210">
        <v>0.31</v>
      </c>
      <c r="G106" s="210">
        <v>0.32</v>
      </c>
      <c r="H106" s="210">
        <v>0.34</v>
      </c>
      <c r="L106" s="93">
        <v>10</v>
      </c>
      <c r="M106" s="93">
        <v>6</v>
      </c>
      <c r="N106" s="220">
        <v>2006</v>
      </c>
      <c r="O106" s="222">
        <f t="shared" si="1"/>
        <v>38996</v>
      </c>
    </row>
    <row r="107" spans="5:15" ht="16.5" thickTop="1" thickBot="1" x14ac:dyDescent="0.3">
      <c r="E107" s="123">
        <v>39030</v>
      </c>
      <c r="F107" s="210">
        <v>0.24</v>
      </c>
      <c r="G107" s="210">
        <v>0.4</v>
      </c>
      <c r="H107" s="210">
        <v>0.35</v>
      </c>
      <c r="L107" s="93">
        <v>10</v>
      </c>
      <c r="M107" s="93">
        <v>9</v>
      </c>
      <c r="N107" s="220">
        <v>2006</v>
      </c>
      <c r="O107" s="222">
        <f t="shared" si="1"/>
        <v>38999</v>
      </c>
    </row>
    <row r="108" spans="5:15" ht="16.5" thickTop="1" thickBot="1" x14ac:dyDescent="0.3">
      <c r="E108" s="123">
        <v>39059</v>
      </c>
      <c r="F108" s="210">
        <v>0.28999999999999998</v>
      </c>
      <c r="G108" s="210">
        <v>0.36</v>
      </c>
      <c r="H108" s="210">
        <v>0.34</v>
      </c>
      <c r="L108" s="93">
        <v>9</v>
      </c>
      <c r="M108" s="93">
        <v>15</v>
      </c>
      <c r="N108" s="220">
        <v>2006</v>
      </c>
      <c r="O108" s="222">
        <f t="shared" si="1"/>
        <v>38975</v>
      </c>
    </row>
    <row r="109" spans="5:15" ht="16.5" thickTop="1" thickBot="1" x14ac:dyDescent="0.3">
      <c r="E109" s="123">
        <v>39062</v>
      </c>
      <c r="F109" s="210">
        <v>0.3</v>
      </c>
      <c r="G109" s="210">
        <v>0.34</v>
      </c>
      <c r="H109" s="210">
        <v>0.35</v>
      </c>
      <c r="L109" s="93">
        <v>9</v>
      </c>
      <c r="M109" s="93">
        <v>7</v>
      </c>
      <c r="N109" s="220">
        <v>2006</v>
      </c>
      <c r="O109" s="222">
        <f t="shared" si="1"/>
        <v>38967</v>
      </c>
    </row>
    <row r="110" spans="5:15" ht="16.5" thickTop="1" thickBot="1" x14ac:dyDescent="0.3">
      <c r="E110" s="123">
        <v>39087</v>
      </c>
      <c r="F110" s="210">
        <v>0.27</v>
      </c>
      <c r="G110" s="210">
        <v>0.42</v>
      </c>
      <c r="H110" s="210">
        <v>0.31</v>
      </c>
      <c r="L110" s="93">
        <v>4</v>
      </c>
      <c r="M110" s="93">
        <v>13</v>
      </c>
      <c r="N110" s="220">
        <v>2007</v>
      </c>
      <c r="O110" s="222">
        <f t="shared" si="1"/>
        <v>39185</v>
      </c>
    </row>
    <row r="111" spans="5:15" ht="16.5" thickTop="1" thickBot="1" x14ac:dyDescent="0.3">
      <c r="E111" s="123">
        <v>39094</v>
      </c>
      <c r="F111" s="210">
        <v>0.28000000000000003</v>
      </c>
      <c r="G111" s="210">
        <v>0.4</v>
      </c>
      <c r="H111" s="210">
        <v>0.32</v>
      </c>
      <c r="L111" s="93">
        <v>4</v>
      </c>
      <c r="M111" s="93">
        <v>2</v>
      </c>
      <c r="N111" s="220">
        <v>2007</v>
      </c>
      <c r="O111" s="222">
        <f t="shared" si="1"/>
        <v>39174</v>
      </c>
    </row>
    <row r="112" spans="5:15" ht="16.5" thickTop="1" thickBot="1" x14ac:dyDescent="0.3">
      <c r="E112" s="123">
        <v>39097</v>
      </c>
      <c r="F112" s="210">
        <v>0.3</v>
      </c>
      <c r="G112" s="210">
        <v>0.32</v>
      </c>
      <c r="H112" s="210">
        <v>0.36</v>
      </c>
      <c r="L112" s="93">
        <v>8</v>
      </c>
      <c r="M112" s="93">
        <v>13</v>
      </c>
      <c r="N112" s="220">
        <v>2007</v>
      </c>
      <c r="O112" s="222">
        <f t="shared" si="1"/>
        <v>39307</v>
      </c>
    </row>
    <row r="113" spans="5:15" ht="16.5" thickTop="1" thickBot="1" x14ac:dyDescent="0.3">
      <c r="E113" s="123">
        <v>39114</v>
      </c>
      <c r="F113" s="210">
        <v>0.26</v>
      </c>
      <c r="G113" s="210">
        <v>0.37</v>
      </c>
      <c r="H113" s="210">
        <v>0.35</v>
      </c>
      <c r="L113" s="93">
        <v>8</v>
      </c>
      <c r="M113" s="93">
        <v>3</v>
      </c>
      <c r="N113" s="220">
        <v>2007</v>
      </c>
      <c r="O113" s="222">
        <f t="shared" si="1"/>
        <v>39297</v>
      </c>
    </row>
    <row r="114" spans="5:15" ht="16.5" thickTop="1" thickBot="1" x14ac:dyDescent="0.3">
      <c r="E114" s="123">
        <v>39122</v>
      </c>
      <c r="F114" s="210">
        <v>0.26</v>
      </c>
      <c r="G114" s="210">
        <v>0.41</v>
      </c>
      <c r="H114" s="210">
        <v>0.32</v>
      </c>
      <c r="L114" s="93">
        <v>12</v>
      </c>
      <c r="M114" s="93">
        <v>14</v>
      </c>
      <c r="N114" s="220">
        <v>2007</v>
      </c>
      <c r="O114" s="222">
        <f t="shared" si="1"/>
        <v>39430</v>
      </c>
    </row>
    <row r="115" spans="5:15" ht="16.5" thickTop="1" thickBot="1" x14ac:dyDescent="0.3">
      <c r="E115" s="123">
        <v>39143</v>
      </c>
      <c r="F115" s="210">
        <v>0.27</v>
      </c>
      <c r="G115" s="210">
        <v>0.37</v>
      </c>
      <c r="H115" s="210">
        <v>0.35</v>
      </c>
      <c r="L115" s="93">
        <v>12</v>
      </c>
      <c r="M115" s="93">
        <v>6</v>
      </c>
      <c r="N115" s="220">
        <v>2007</v>
      </c>
      <c r="O115" s="222">
        <f t="shared" si="1"/>
        <v>39422</v>
      </c>
    </row>
    <row r="116" spans="5:15" ht="16.5" thickTop="1" thickBot="1" x14ac:dyDescent="0.3">
      <c r="E116" s="123">
        <v>39152</v>
      </c>
      <c r="F116" s="210">
        <v>0.31</v>
      </c>
      <c r="G116" s="210">
        <v>0.35</v>
      </c>
      <c r="H116" s="210">
        <v>0.32</v>
      </c>
      <c r="L116" s="93">
        <v>2</v>
      </c>
      <c r="M116" s="93">
        <v>1</v>
      </c>
      <c r="N116" s="220">
        <v>2007</v>
      </c>
      <c r="O116" s="222">
        <f t="shared" si="1"/>
        <v>39114</v>
      </c>
    </row>
    <row r="117" spans="5:15" ht="16.5" thickTop="1" thickBot="1" x14ac:dyDescent="0.3">
      <c r="E117" s="123">
        <v>39164</v>
      </c>
      <c r="F117" s="210">
        <v>0.28999999999999998</v>
      </c>
      <c r="G117" s="210">
        <v>0.36</v>
      </c>
      <c r="H117" s="210">
        <v>0.33</v>
      </c>
      <c r="L117" s="93">
        <v>2</v>
      </c>
      <c r="M117" s="93">
        <v>9</v>
      </c>
      <c r="N117" s="220">
        <v>2007</v>
      </c>
      <c r="O117" s="222">
        <f t="shared" si="1"/>
        <v>39122</v>
      </c>
    </row>
    <row r="118" spans="5:15" ht="16.5" thickTop="1" thickBot="1" x14ac:dyDescent="0.3">
      <c r="E118" s="123">
        <v>39174</v>
      </c>
      <c r="F118" s="210">
        <v>0.3</v>
      </c>
      <c r="G118" s="210">
        <v>0.36</v>
      </c>
      <c r="H118" s="210">
        <v>0.34</v>
      </c>
      <c r="L118" s="93">
        <v>1</v>
      </c>
      <c r="M118" s="93">
        <v>12</v>
      </c>
      <c r="N118" s="220">
        <v>2007</v>
      </c>
      <c r="O118" s="222">
        <f t="shared" si="1"/>
        <v>39094</v>
      </c>
    </row>
    <row r="119" spans="5:15" ht="16.5" thickTop="1" thickBot="1" x14ac:dyDescent="0.3">
      <c r="E119" s="123">
        <v>39185</v>
      </c>
      <c r="F119" s="210">
        <v>0.28999999999999998</v>
      </c>
      <c r="G119" s="210">
        <v>0.36</v>
      </c>
      <c r="H119" s="210">
        <v>0.34</v>
      </c>
      <c r="L119" s="93">
        <v>1</v>
      </c>
      <c r="M119" s="93">
        <v>15</v>
      </c>
      <c r="N119" s="220">
        <v>2007</v>
      </c>
      <c r="O119" s="222">
        <f t="shared" si="1"/>
        <v>39097</v>
      </c>
    </row>
    <row r="120" spans="5:15" ht="16.5" thickTop="1" thickBot="1" x14ac:dyDescent="0.3">
      <c r="E120" s="123">
        <v>39206</v>
      </c>
      <c r="F120" s="210">
        <v>0.27</v>
      </c>
      <c r="G120" s="210">
        <v>0.4</v>
      </c>
      <c r="H120" s="210">
        <v>0.33</v>
      </c>
      <c r="L120" s="93">
        <v>1</v>
      </c>
      <c r="M120" s="93">
        <v>5</v>
      </c>
      <c r="N120" s="220">
        <v>2007</v>
      </c>
      <c r="O120" s="222">
        <f t="shared" si="1"/>
        <v>39087</v>
      </c>
    </row>
    <row r="121" spans="5:15" ht="16.5" thickTop="1" thickBot="1" x14ac:dyDescent="0.3">
      <c r="E121" s="123">
        <v>39212</v>
      </c>
      <c r="F121" s="210">
        <v>0.27</v>
      </c>
      <c r="G121" s="210">
        <v>0.38</v>
      </c>
      <c r="H121" s="210">
        <v>0.34</v>
      </c>
      <c r="L121" s="93">
        <v>7</v>
      </c>
      <c r="M121" s="93">
        <v>12</v>
      </c>
      <c r="N121" s="220">
        <v>2007</v>
      </c>
      <c r="O121" s="222">
        <f t="shared" si="1"/>
        <v>39275</v>
      </c>
    </row>
    <row r="122" spans="5:15" ht="16.5" thickTop="1" thickBot="1" x14ac:dyDescent="0.3">
      <c r="E122" s="123">
        <v>39234</v>
      </c>
      <c r="F122" s="210">
        <v>0.31</v>
      </c>
      <c r="G122" s="210">
        <v>0.36</v>
      </c>
      <c r="H122" s="210">
        <v>0.31</v>
      </c>
      <c r="L122" s="93">
        <v>7</v>
      </c>
      <c r="M122" s="93">
        <v>6</v>
      </c>
      <c r="N122" s="220">
        <v>2007</v>
      </c>
      <c r="O122" s="222">
        <f t="shared" si="1"/>
        <v>39269</v>
      </c>
    </row>
    <row r="123" spans="5:15" ht="16.5" thickTop="1" thickBot="1" x14ac:dyDescent="0.3">
      <c r="E123" s="123">
        <v>39244</v>
      </c>
      <c r="F123" s="210">
        <v>0.27</v>
      </c>
      <c r="G123" s="210">
        <v>0.38</v>
      </c>
      <c r="H123" s="210">
        <v>0.34</v>
      </c>
      <c r="L123" s="93">
        <v>6</v>
      </c>
      <c r="M123" s="93">
        <v>1</v>
      </c>
      <c r="N123" s="220">
        <v>2007</v>
      </c>
      <c r="O123" s="222">
        <f t="shared" si="1"/>
        <v>39234</v>
      </c>
    </row>
    <row r="124" spans="5:15" ht="16.5" thickTop="1" thickBot="1" x14ac:dyDescent="0.3">
      <c r="E124" s="123">
        <v>39269</v>
      </c>
      <c r="F124" s="210">
        <v>0.25</v>
      </c>
      <c r="G124" s="210">
        <v>0.43</v>
      </c>
      <c r="H124" s="210">
        <v>0.31</v>
      </c>
      <c r="L124" s="93">
        <v>6</v>
      </c>
      <c r="M124" s="93">
        <v>11</v>
      </c>
      <c r="N124" s="220">
        <v>2007</v>
      </c>
      <c r="O124" s="222">
        <f t="shared" si="1"/>
        <v>39244</v>
      </c>
    </row>
    <row r="125" spans="5:15" ht="16.5" thickTop="1" thickBot="1" x14ac:dyDescent="0.3">
      <c r="E125" s="123">
        <v>39275</v>
      </c>
      <c r="F125" s="210">
        <v>0.28999999999999998</v>
      </c>
      <c r="G125" s="210">
        <v>0.37</v>
      </c>
      <c r="H125" s="210">
        <v>0.32</v>
      </c>
      <c r="L125" s="93">
        <v>3</v>
      </c>
      <c r="M125" s="93">
        <v>11</v>
      </c>
      <c r="N125" s="220">
        <v>2007</v>
      </c>
      <c r="O125" s="222">
        <f t="shared" si="1"/>
        <v>39152</v>
      </c>
    </row>
    <row r="126" spans="5:15" ht="16.5" thickTop="1" thickBot="1" x14ac:dyDescent="0.3">
      <c r="E126" s="123">
        <v>39297</v>
      </c>
      <c r="F126" s="210">
        <v>0.27</v>
      </c>
      <c r="G126" s="210">
        <v>0.43</v>
      </c>
      <c r="H126" s="210">
        <v>0.3</v>
      </c>
      <c r="L126" s="93">
        <v>3</v>
      </c>
      <c r="M126" s="93">
        <v>2</v>
      </c>
      <c r="N126" s="220">
        <v>2007</v>
      </c>
      <c r="O126" s="222">
        <f t="shared" si="1"/>
        <v>39143</v>
      </c>
    </row>
    <row r="127" spans="5:15" ht="16.5" thickTop="1" thickBot="1" x14ac:dyDescent="0.3">
      <c r="E127" s="123">
        <v>39307</v>
      </c>
      <c r="F127" s="210">
        <v>0.28000000000000003</v>
      </c>
      <c r="G127" s="210">
        <v>0.4</v>
      </c>
      <c r="H127" s="210">
        <v>0.3</v>
      </c>
      <c r="L127" s="93">
        <v>3</v>
      </c>
      <c r="M127" s="93">
        <v>23</v>
      </c>
      <c r="N127" s="220">
        <v>2007</v>
      </c>
      <c r="O127" s="222">
        <f t="shared" si="1"/>
        <v>39164</v>
      </c>
    </row>
    <row r="128" spans="5:15" ht="16.5" thickTop="1" thickBot="1" x14ac:dyDescent="0.3">
      <c r="E128" s="123">
        <v>39332</v>
      </c>
      <c r="F128" s="210">
        <v>0.26</v>
      </c>
      <c r="G128" s="210">
        <v>0.41</v>
      </c>
      <c r="H128" s="210">
        <v>0.32</v>
      </c>
      <c r="L128" s="93">
        <v>5</v>
      </c>
      <c r="M128" s="93">
        <v>10</v>
      </c>
      <c r="N128" s="220">
        <v>2007</v>
      </c>
      <c r="O128" s="222">
        <f t="shared" si="1"/>
        <v>39212</v>
      </c>
    </row>
    <row r="129" spans="5:15" ht="16.5" thickTop="1" thickBot="1" x14ac:dyDescent="0.3">
      <c r="E129" s="123">
        <v>39339</v>
      </c>
      <c r="F129" s="210">
        <v>0.28000000000000003</v>
      </c>
      <c r="G129" s="210">
        <v>0.38</v>
      </c>
      <c r="H129" s="210">
        <v>0.33</v>
      </c>
      <c r="L129" s="93">
        <v>5</v>
      </c>
      <c r="M129" s="93">
        <v>4</v>
      </c>
      <c r="N129" s="220">
        <v>2007</v>
      </c>
      <c r="O129" s="222">
        <f t="shared" si="1"/>
        <v>39206</v>
      </c>
    </row>
    <row r="130" spans="5:15" ht="16.5" thickTop="1" thickBot="1" x14ac:dyDescent="0.3">
      <c r="E130" s="123">
        <v>39359</v>
      </c>
      <c r="F130" s="210">
        <v>0.28000000000000003</v>
      </c>
      <c r="G130" s="210">
        <v>0.38</v>
      </c>
      <c r="H130" s="210">
        <v>0.32</v>
      </c>
      <c r="L130" s="93">
        <v>11</v>
      </c>
      <c r="M130" s="93">
        <v>11</v>
      </c>
      <c r="N130" s="220">
        <v>2007</v>
      </c>
      <c r="O130" s="222">
        <f t="shared" ref="O130:O193" si="2">DATE(N130,L130,M130)</f>
        <v>39397</v>
      </c>
    </row>
    <row r="131" spans="5:15" ht="16.5" thickTop="1" thickBot="1" x14ac:dyDescent="0.3">
      <c r="E131" s="123">
        <v>39367</v>
      </c>
      <c r="F131" s="210">
        <v>0.24</v>
      </c>
      <c r="G131" s="210">
        <v>0.43</v>
      </c>
      <c r="H131" s="210">
        <v>0.31</v>
      </c>
      <c r="L131" s="93">
        <v>11</v>
      </c>
      <c r="M131" s="93">
        <v>2</v>
      </c>
      <c r="N131" s="220">
        <v>2007</v>
      </c>
      <c r="O131" s="222">
        <f t="shared" si="2"/>
        <v>39388</v>
      </c>
    </row>
    <row r="132" spans="5:15" ht="16.5" thickTop="1" thickBot="1" x14ac:dyDescent="0.3">
      <c r="E132" s="123">
        <v>39388</v>
      </c>
      <c r="F132" s="210">
        <v>0.25</v>
      </c>
      <c r="G132" s="210">
        <v>0.41</v>
      </c>
      <c r="H132" s="210">
        <v>0.34</v>
      </c>
      <c r="L132" s="93">
        <v>11</v>
      </c>
      <c r="M132" s="93">
        <v>30</v>
      </c>
      <c r="N132" s="220">
        <v>2007</v>
      </c>
      <c r="O132" s="222">
        <f t="shared" si="2"/>
        <v>39416</v>
      </c>
    </row>
    <row r="133" spans="5:15" ht="16.5" thickTop="1" thickBot="1" x14ac:dyDescent="0.3">
      <c r="E133" s="123">
        <v>39397</v>
      </c>
      <c r="F133" s="210">
        <v>0.27</v>
      </c>
      <c r="G133" s="210">
        <v>0.38</v>
      </c>
      <c r="H133" s="210">
        <v>0.33</v>
      </c>
      <c r="L133" s="93">
        <v>10</v>
      </c>
      <c r="M133" s="93">
        <v>12</v>
      </c>
      <c r="N133" s="220">
        <v>2007</v>
      </c>
      <c r="O133" s="222">
        <f t="shared" si="2"/>
        <v>39367</v>
      </c>
    </row>
    <row r="134" spans="5:15" ht="16.5" thickTop="1" thickBot="1" x14ac:dyDescent="0.3">
      <c r="E134" s="123">
        <v>39416</v>
      </c>
      <c r="F134" s="210">
        <v>0.28000000000000003</v>
      </c>
      <c r="G134" s="210">
        <v>0.41</v>
      </c>
      <c r="H134" s="210">
        <v>0.31</v>
      </c>
      <c r="L134" s="93">
        <v>10</v>
      </c>
      <c r="M134" s="93">
        <v>4</v>
      </c>
      <c r="N134" s="220">
        <v>2007</v>
      </c>
      <c r="O134" s="222">
        <f t="shared" si="2"/>
        <v>39359</v>
      </c>
    </row>
    <row r="135" spans="5:15" ht="16.5" thickTop="1" thickBot="1" x14ac:dyDescent="0.3">
      <c r="E135" s="123">
        <v>39422</v>
      </c>
      <c r="F135" s="210">
        <v>0.3</v>
      </c>
      <c r="G135" s="210">
        <v>0.36</v>
      </c>
      <c r="H135" s="210">
        <v>0.32</v>
      </c>
      <c r="L135" s="93">
        <v>9</v>
      </c>
      <c r="M135" s="93">
        <v>14</v>
      </c>
      <c r="N135" s="220">
        <v>2007</v>
      </c>
      <c r="O135" s="222">
        <f t="shared" si="2"/>
        <v>39339</v>
      </c>
    </row>
    <row r="136" spans="5:15" ht="16.5" thickTop="1" thickBot="1" x14ac:dyDescent="0.3">
      <c r="E136" s="123">
        <v>39430</v>
      </c>
      <c r="F136" s="210">
        <v>0.27</v>
      </c>
      <c r="G136" s="210">
        <v>0.39</v>
      </c>
      <c r="H136" s="210">
        <v>0.33</v>
      </c>
      <c r="L136" s="93">
        <v>9</v>
      </c>
      <c r="M136" s="93">
        <v>7</v>
      </c>
      <c r="N136" s="220">
        <v>2007</v>
      </c>
      <c r="O136" s="222">
        <f t="shared" si="2"/>
        <v>39332</v>
      </c>
    </row>
    <row r="137" spans="5:15" ht="16.5" thickTop="1" thickBot="1" x14ac:dyDescent="0.3">
      <c r="E137" s="123">
        <v>39451</v>
      </c>
      <c r="F137" s="210">
        <v>0.3</v>
      </c>
      <c r="G137" s="210">
        <v>0.35</v>
      </c>
      <c r="H137" s="210">
        <v>0.34</v>
      </c>
      <c r="L137" s="93">
        <v>4</v>
      </c>
      <c r="M137" s="93">
        <v>18</v>
      </c>
      <c r="N137" s="220">
        <v>2008</v>
      </c>
      <c r="O137" s="222">
        <f t="shared" si="2"/>
        <v>39556</v>
      </c>
    </row>
    <row r="138" spans="5:15" ht="16.5" thickTop="1" thickBot="1" x14ac:dyDescent="0.3">
      <c r="E138" s="123">
        <v>39457</v>
      </c>
      <c r="F138" s="210">
        <v>0.28000000000000003</v>
      </c>
      <c r="G138" s="210">
        <v>0.38</v>
      </c>
      <c r="H138" s="210">
        <v>0.34</v>
      </c>
      <c r="L138" s="93">
        <v>4</v>
      </c>
      <c r="M138" s="93">
        <v>6</v>
      </c>
      <c r="N138" s="220">
        <v>2008</v>
      </c>
      <c r="O138" s="222">
        <f t="shared" si="2"/>
        <v>39544</v>
      </c>
    </row>
    <row r="139" spans="5:15" ht="16.5" thickTop="1" thickBot="1" x14ac:dyDescent="0.3">
      <c r="E139" s="123">
        <v>39477</v>
      </c>
      <c r="F139" s="210">
        <v>0.28999999999999998</v>
      </c>
      <c r="G139" s="210">
        <v>0.36</v>
      </c>
      <c r="H139" s="210">
        <v>0.35</v>
      </c>
      <c r="L139" s="93">
        <v>8</v>
      </c>
      <c r="M139" s="93">
        <v>21</v>
      </c>
      <c r="N139" s="220">
        <v>2008</v>
      </c>
      <c r="O139" s="222">
        <f t="shared" si="2"/>
        <v>39681</v>
      </c>
    </row>
    <row r="140" spans="5:15" ht="16.5" thickTop="1" thickBot="1" x14ac:dyDescent="0.3">
      <c r="E140" s="123">
        <v>39486</v>
      </c>
      <c r="F140" s="210">
        <v>0.28000000000000003</v>
      </c>
      <c r="G140" s="210">
        <v>0.34</v>
      </c>
      <c r="H140" s="210">
        <v>0.37</v>
      </c>
      <c r="L140" s="93">
        <v>8</v>
      </c>
      <c r="M140" s="93">
        <v>7</v>
      </c>
      <c r="N140" s="220">
        <v>2008</v>
      </c>
      <c r="O140" s="222">
        <f t="shared" si="2"/>
        <v>39667</v>
      </c>
    </row>
    <row r="141" spans="5:15" ht="16.5" thickTop="1" thickBot="1" x14ac:dyDescent="0.3">
      <c r="E141" s="123">
        <v>39489</v>
      </c>
      <c r="F141" s="210">
        <v>0.26</v>
      </c>
      <c r="G141" s="210">
        <v>0.34</v>
      </c>
      <c r="H141" s="210">
        <v>0.4</v>
      </c>
      <c r="L141" s="93">
        <v>12</v>
      </c>
      <c r="M141" s="93">
        <v>12</v>
      </c>
      <c r="N141" s="220">
        <v>2008</v>
      </c>
      <c r="O141" s="222">
        <f t="shared" si="2"/>
        <v>39794</v>
      </c>
    </row>
    <row r="142" spans="5:15" ht="16.5" thickTop="1" thickBot="1" x14ac:dyDescent="0.3">
      <c r="E142" s="123">
        <v>39499</v>
      </c>
      <c r="F142" s="210">
        <v>0.28999999999999998</v>
      </c>
      <c r="G142" s="210">
        <v>0.34</v>
      </c>
      <c r="H142" s="210">
        <v>0.36</v>
      </c>
      <c r="L142" s="93">
        <v>12</v>
      </c>
      <c r="M142" s="93">
        <v>4</v>
      </c>
      <c r="N142" s="220">
        <v>2008</v>
      </c>
      <c r="O142" s="222">
        <f t="shared" si="2"/>
        <v>39786</v>
      </c>
    </row>
    <row r="143" spans="5:15" ht="16.5" thickTop="1" thickBot="1" x14ac:dyDescent="0.3">
      <c r="E143" s="123">
        <v>39513</v>
      </c>
      <c r="F143" s="210">
        <v>0.28000000000000003</v>
      </c>
      <c r="G143" s="210">
        <v>0.37</v>
      </c>
      <c r="H143" s="210">
        <v>0.34</v>
      </c>
      <c r="L143" s="93">
        <v>2</v>
      </c>
      <c r="M143" s="93">
        <v>11</v>
      </c>
      <c r="N143" s="220">
        <v>2008</v>
      </c>
      <c r="O143" s="222">
        <f t="shared" si="2"/>
        <v>39489</v>
      </c>
    </row>
    <row r="144" spans="5:15" ht="16.5" thickTop="1" thickBot="1" x14ac:dyDescent="0.3">
      <c r="E144" s="123">
        <v>39521</v>
      </c>
      <c r="F144" s="210">
        <v>0.28999999999999998</v>
      </c>
      <c r="G144" s="210">
        <v>0.33</v>
      </c>
      <c r="H144" s="210">
        <v>0.38</v>
      </c>
      <c r="L144" s="93">
        <v>2</v>
      </c>
      <c r="M144" s="93">
        <v>21</v>
      </c>
      <c r="N144" s="220">
        <v>2008</v>
      </c>
      <c r="O144" s="222">
        <f t="shared" si="2"/>
        <v>39499</v>
      </c>
    </row>
    <row r="145" spans="5:15" ht="16.5" thickTop="1" thickBot="1" x14ac:dyDescent="0.3">
      <c r="E145" s="123">
        <v>39544</v>
      </c>
      <c r="F145" s="210">
        <v>0.26</v>
      </c>
      <c r="G145" s="210">
        <v>0.35</v>
      </c>
      <c r="H145" s="210">
        <v>0.37</v>
      </c>
      <c r="L145" s="93">
        <v>2</v>
      </c>
      <c r="M145" s="93">
        <v>8</v>
      </c>
      <c r="N145" s="220">
        <v>2008</v>
      </c>
      <c r="O145" s="222">
        <f t="shared" si="2"/>
        <v>39486</v>
      </c>
    </row>
    <row r="146" spans="5:15" ht="16.5" thickTop="1" thickBot="1" x14ac:dyDescent="0.3">
      <c r="E146" s="123">
        <v>39556</v>
      </c>
      <c r="F146" s="210">
        <v>0.25</v>
      </c>
      <c r="G146" s="210">
        <v>0.38</v>
      </c>
      <c r="H146" s="210">
        <v>0.36</v>
      </c>
      <c r="L146" s="93">
        <v>1</v>
      </c>
      <c r="M146" s="93">
        <v>10</v>
      </c>
      <c r="N146" s="220">
        <v>2008</v>
      </c>
      <c r="O146" s="222">
        <f t="shared" si="2"/>
        <v>39457</v>
      </c>
    </row>
    <row r="147" spans="5:15" ht="16.5" thickTop="1" thickBot="1" x14ac:dyDescent="0.3">
      <c r="E147" s="123">
        <v>39569</v>
      </c>
      <c r="F147" s="210">
        <v>0.27</v>
      </c>
      <c r="G147" s="210">
        <v>0.37</v>
      </c>
      <c r="H147" s="210">
        <v>0.36</v>
      </c>
      <c r="L147" s="93">
        <v>1</v>
      </c>
      <c r="M147" s="93">
        <v>30</v>
      </c>
      <c r="N147" s="220">
        <v>2008</v>
      </c>
      <c r="O147" s="222">
        <f t="shared" si="2"/>
        <v>39477</v>
      </c>
    </row>
    <row r="148" spans="5:15" ht="16.5" thickTop="1" thickBot="1" x14ac:dyDescent="0.3">
      <c r="E148" s="123">
        <v>39576</v>
      </c>
      <c r="F148" s="210">
        <v>0.27</v>
      </c>
      <c r="G148" s="210">
        <v>0.35</v>
      </c>
      <c r="H148" s="210">
        <v>0.37</v>
      </c>
      <c r="L148" s="93">
        <v>1</v>
      </c>
      <c r="M148" s="93">
        <v>4</v>
      </c>
      <c r="N148" s="220">
        <v>2008</v>
      </c>
      <c r="O148" s="222">
        <f t="shared" si="2"/>
        <v>39451</v>
      </c>
    </row>
    <row r="149" spans="5:15" ht="16.5" thickTop="1" thickBot="1" x14ac:dyDescent="0.3">
      <c r="E149" s="123">
        <v>39598</v>
      </c>
      <c r="F149" s="210">
        <v>0.26</v>
      </c>
      <c r="G149" s="210">
        <v>0.36</v>
      </c>
      <c r="H149" s="210">
        <v>0.37</v>
      </c>
      <c r="L149" s="93">
        <v>7</v>
      </c>
      <c r="M149" s="93">
        <v>10</v>
      </c>
      <c r="N149" s="220">
        <v>2008</v>
      </c>
      <c r="O149" s="222">
        <f t="shared" si="2"/>
        <v>39639</v>
      </c>
    </row>
    <row r="150" spans="5:15" ht="16.5" thickTop="1" thickBot="1" x14ac:dyDescent="0.3">
      <c r="E150" s="123">
        <v>39608</v>
      </c>
      <c r="F150" s="210">
        <v>0.28999999999999998</v>
      </c>
      <c r="G150" s="210">
        <v>0.36</v>
      </c>
      <c r="H150" s="210">
        <v>0.33</v>
      </c>
      <c r="L150" s="93">
        <v>7</v>
      </c>
      <c r="M150" s="93">
        <v>25</v>
      </c>
      <c r="N150" s="220">
        <v>2008</v>
      </c>
      <c r="O150" s="222">
        <f t="shared" si="2"/>
        <v>39654</v>
      </c>
    </row>
    <row r="151" spans="5:15" ht="16.5" thickTop="1" thickBot="1" x14ac:dyDescent="0.3">
      <c r="E151" s="123">
        <v>39614</v>
      </c>
      <c r="F151" s="210">
        <v>0.3</v>
      </c>
      <c r="G151" s="210">
        <v>0.35</v>
      </c>
      <c r="H151" s="210">
        <v>0.34</v>
      </c>
      <c r="L151" s="93">
        <v>6</v>
      </c>
      <c r="M151" s="93">
        <v>15</v>
      </c>
      <c r="N151" s="220">
        <v>2008</v>
      </c>
      <c r="O151" s="222">
        <f t="shared" si="2"/>
        <v>39614</v>
      </c>
    </row>
    <row r="152" spans="5:15" ht="16.5" thickTop="1" thickBot="1" x14ac:dyDescent="0.3">
      <c r="E152" s="123">
        <v>39639</v>
      </c>
      <c r="F152" s="210">
        <v>0.27</v>
      </c>
      <c r="G152" s="210">
        <v>0.35</v>
      </c>
      <c r="H152" s="210">
        <v>0.35</v>
      </c>
      <c r="L152" s="93">
        <v>6</v>
      </c>
      <c r="M152" s="93">
        <v>9</v>
      </c>
      <c r="N152" s="220">
        <v>2008</v>
      </c>
      <c r="O152" s="222">
        <f t="shared" si="2"/>
        <v>39608</v>
      </c>
    </row>
    <row r="153" spans="5:15" ht="16.5" thickTop="1" thickBot="1" x14ac:dyDescent="0.3">
      <c r="E153" s="123">
        <v>39654</v>
      </c>
      <c r="F153" s="210">
        <v>0.28999999999999998</v>
      </c>
      <c r="G153" s="210">
        <v>0.33</v>
      </c>
      <c r="H153" s="210">
        <v>0.36</v>
      </c>
      <c r="L153" s="93">
        <v>3</v>
      </c>
      <c r="M153" s="93">
        <v>14</v>
      </c>
      <c r="N153" s="220">
        <v>2008</v>
      </c>
      <c r="O153" s="222">
        <f t="shared" si="2"/>
        <v>39521</v>
      </c>
    </row>
    <row r="154" spans="5:15" ht="16.5" thickTop="1" thickBot="1" x14ac:dyDescent="0.3">
      <c r="E154" s="123">
        <v>39667</v>
      </c>
      <c r="F154" s="210">
        <v>0.31</v>
      </c>
      <c r="G154" s="210">
        <v>0.32</v>
      </c>
      <c r="H154" s="210">
        <v>0.35</v>
      </c>
      <c r="L154" s="93">
        <v>3</v>
      </c>
      <c r="M154" s="93">
        <v>6</v>
      </c>
      <c r="N154" s="220">
        <v>2008</v>
      </c>
      <c r="O154" s="222">
        <f t="shared" si="2"/>
        <v>39513</v>
      </c>
    </row>
    <row r="155" spans="5:15" ht="16.5" thickTop="1" thickBot="1" x14ac:dyDescent="0.3">
      <c r="E155" s="123">
        <v>39681</v>
      </c>
      <c r="F155" s="210">
        <v>0.27</v>
      </c>
      <c r="G155" s="210">
        <v>0.37</v>
      </c>
      <c r="H155" s="210">
        <v>0.36</v>
      </c>
      <c r="L155" s="93">
        <v>5</v>
      </c>
      <c r="M155" s="93">
        <v>1</v>
      </c>
      <c r="N155" s="220">
        <v>2008</v>
      </c>
      <c r="O155" s="222">
        <f t="shared" si="2"/>
        <v>39569</v>
      </c>
    </row>
    <row r="156" spans="5:15" ht="16.5" thickTop="1" thickBot="1" x14ac:dyDescent="0.3">
      <c r="E156" s="123">
        <v>39696</v>
      </c>
      <c r="F156" s="210">
        <v>0.3</v>
      </c>
      <c r="G156" s="210">
        <v>0.34</v>
      </c>
      <c r="H156" s="210">
        <v>0.35</v>
      </c>
      <c r="L156" s="93">
        <v>5</v>
      </c>
      <c r="M156" s="93">
        <v>30</v>
      </c>
      <c r="N156" s="220">
        <v>2008</v>
      </c>
      <c r="O156" s="222">
        <f t="shared" si="2"/>
        <v>39598</v>
      </c>
    </row>
    <row r="157" spans="5:15" ht="16.5" thickTop="1" thickBot="1" x14ac:dyDescent="0.3">
      <c r="E157" s="123">
        <v>39699</v>
      </c>
      <c r="F157" s="210">
        <v>0.32</v>
      </c>
      <c r="G157" s="210">
        <v>0.31</v>
      </c>
      <c r="H157" s="210">
        <v>0.35</v>
      </c>
      <c r="L157" s="93">
        <v>5</v>
      </c>
      <c r="M157" s="93">
        <v>8</v>
      </c>
      <c r="N157" s="220">
        <v>2008</v>
      </c>
      <c r="O157" s="222">
        <f t="shared" si="2"/>
        <v>39576</v>
      </c>
    </row>
    <row r="158" spans="5:15" ht="16.5" thickTop="1" thickBot="1" x14ac:dyDescent="0.3">
      <c r="E158" s="123">
        <v>39717</v>
      </c>
      <c r="F158" s="210">
        <v>0.28000000000000003</v>
      </c>
      <c r="G158" s="210">
        <v>0.35</v>
      </c>
      <c r="H158" s="210">
        <v>0.35</v>
      </c>
      <c r="L158" s="93">
        <v>11</v>
      </c>
      <c r="M158" s="93">
        <v>13</v>
      </c>
      <c r="N158" s="220">
        <v>2008</v>
      </c>
      <c r="O158" s="222">
        <f t="shared" si="2"/>
        <v>39765</v>
      </c>
    </row>
    <row r="159" spans="5:15" ht="16.5" thickTop="1" thickBot="1" x14ac:dyDescent="0.3">
      <c r="E159" s="123">
        <v>39724</v>
      </c>
      <c r="F159" s="210">
        <v>0.27</v>
      </c>
      <c r="G159" s="210">
        <v>0.38</v>
      </c>
      <c r="H159" s="210">
        <v>0.33</v>
      </c>
      <c r="L159" s="93">
        <v>11</v>
      </c>
      <c r="M159" s="93">
        <v>7</v>
      </c>
      <c r="N159" s="220">
        <v>2008</v>
      </c>
      <c r="O159" s="222">
        <f t="shared" si="2"/>
        <v>39759</v>
      </c>
    </row>
    <row r="160" spans="5:15" ht="16.5" thickTop="1" thickBot="1" x14ac:dyDescent="0.3">
      <c r="E160" s="123">
        <v>39731</v>
      </c>
      <c r="F160" s="210">
        <v>0.3</v>
      </c>
      <c r="G160" s="210">
        <v>0.33</v>
      </c>
      <c r="H160" s="210">
        <v>0.35</v>
      </c>
      <c r="L160" s="93">
        <v>10</v>
      </c>
      <c r="M160" s="93">
        <v>10</v>
      </c>
      <c r="N160" s="220">
        <v>2008</v>
      </c>
      <c r="O160" s="222">
        <f t="shared" si="2"/>
        <v>39731</v>
      </c>
    </row>
    <row r="161" spans="5:15" ht="16.5" thickTop="1" thickBot="1" x14ac:dyDescent="0.3">
      <c r="E161" s="123">
        <v>39744</v>
      </c>
      <c r="F161" s="210">
        <v>0.33</v>
      </c>
      <c r="G161" s="210">
        <v>0.32</v>
      </c>
      <c r="H161" s="210">
        <v>0.34</v>
      </c>
      <c r="L161" s="93">
        <v>10</v>
      </c>
      <c r="M161" s="93">
        <v>23</v>
      </c>
      <c r="N161" s="220">
        <v>2008</v>
      </c>
      <c r="O161" s="222">
        <f t="shared" si="2"/>
        <v>39744</v>
      </c>
    </row>
    <row r="162" spans="5:15" ht="16.5" thickTop="1" thickBot="1" x14ac:dyDescent="0.3">
      <c r="E162" s="123">
        <v>39759</v>
      </c>
      <c r="F162" s="210">
        <v>0.28000000000000003</v>
      </c>
      <c r="G162" s="210">
        <v>0.37</v>
      </c>
      <c r="H162" s="210">
        <v>0.33</v>
      </c>
      <c r="L162" s="93">
        <v>10</v>
      </c>
      <c r="M162" s="93">
        <v>3</v>
      </c>
      <c r="N162" s="220">
        <v>2008</v>
      </c>
      <c r="O162" s="222">
        <f t="shared" si="2"/>
        <v>39724</v>
      </c>
    </row>
    <row r="163" spans="5:15" ht="16.5" thickTop="1" thickBot="1" x14ac:dyDescent="0.3">
      <c r="E163" s="123">
        <v>39765</v>
      </c>
      <c r="F163" s="210">
        <v>0.26</v>
      </c>
      <c r="G163" s="210">
        <v>0.35</v>
      </c>
      <c r="H163" s="210">
        <v>0.39</v>
      </c>
      <c r="L163" s="93">
        <v>9</v>
      </c>
      <c r="M163" s="93">
        <v>26</v>
      </c>
      <c r="N163" s="220">
        <v>2008</v>
      </c>
      <c r="O163" s="222">
        <f t="shared" si="2"/>
        <v>39717</v>
      </c>
    </row>
    <row r="164" spans="5:15" ht="16.5" thickTop="1" thickBot="1" x14ac:dyDescent="0.3">
      <c r="E164" s="123">
        <v>39786</v>
      </c>
      <c r="F164" s="210">
        <v>0.27</v>
      </c>
      <c r="G164" s="210">
        <v>0.33</v>
      </c>
      <c r="H164" s="210">
        <v>0.37</v>
      </c>
      <c r="L164" s="93">
        <v>9</v>
      </c>
      <c r="M164" s="93">
        <v>5</v>
      </c>
      <c r="N164" s="220">
        <v>2008</v>
      </c>
      <c r="O164" s="222">
        <f t="shared" si="2"/>
        <v>39696</v>
      </c>
    </row>
    <row r="165" spans="5:15" ht="16.5" thickTop="1" thickBot="1" x14ac:dyDescent="0.3">
      <c r="E165" s="123">
        <v>39794</v>
      </c>
      <c r="F165" s="210">
        <v>0.26</v>
      </c>
      <c r="G165" s="210">
        <v>0.35</v>
      </c>
      <c r="H165" s="210">
        <v>0.37</v>
      </c>
      <c r="L165" s="93">
        <v>9</v>
      </c>
      <c r="M165" s="93">
        <v>8</v>
      </c>
      <c r="N165" s="220">
        <v>2008</v>
      </c>
      <c r="O165" s="222">
        <f t="shared" si="2"/>
        <v>39699</v>
      </c>
    </row>
    <row r="166" spans="5:15" ht="16.5" thickTop="1" thickBot="1" x14ac:dyDescent="0.3">
      <c r="E166" s="123">
        <v>39822</v>
      </c>
      <c r="F166" s="210">
        <v>0.3</v>
      </c>
      <c r="G166" s="210">
        <v>0.33</v>
      </c>
      <c r="H166" s="210">
        <v>0.36</v>
      </c>
      <c r="L166" s="93">
        <v>4</v>
      </c>
      <c r="M166" s="93">
        <v>20</v>
      </c>
      <c r="N166" s="220">
        <v>2009</v>
      </c>
      <c r="O166" s="222">
        <f t="shared" si="2"/>
        <v>39923</v>
      </c>
    </row>
    <row r="167" spans="5:15" ht="16.5" thickTop="1" thickBot="1" x14ac:dyDescent="0.3">
      <c r="E167" s="123">
        <v>39843</v>
      </c>
      <c r="F167" s="210">
        <v>0.27</v>
      </c>
      <c r="G167" s="210">
        <v>0.35</v>
      </c>
      <c r="H167" s="210">
        <v>0.36</v>
      </c>
      <c r="L167" s="93">
        <v>4</v>
      </c>
      <c r="M167" s="93">
        <v>6</v>
      </c>
      <c r="N167" s="220">
        <v>2009</v>
      </c>
      <c r="O167" s="222">
        <f t="shared" si="2"/>
        <v>39909</v>
      </c>
    </row>
    <row r="168" spans="5:15" ht="16.5" thickTop="1" thickBot="1" x14ac:dyDescent="0.3">
      <c r="E168" s="123">
        <v>39853</v>
      </c>
      <c r="F168" s="210">
        <v>0.28999999999999998</v>
      </c>
      <c r="G168" s="210">
        <v>0.36</v>
      </c>
      <c r="H168" s="210">
        <v>0.33</v>
      </c>
      <c r="L168" s="93">
        <v>8</v>
      </c>
      <c r="M168" s="93">
        <v>31</v>
      </c>
      <c r="N168" s="220">
        <v>2009</v>
      </c>
      <c r="O168" s="222">
        <f t="shared" si="2"/>
        <v>40056</v>
      </c>
    </row>
    <row r="169" spans="5:15" ht="16.5" thickTop="1" thickBot="1" x14ac:dyDescent="0.3">
      <c r="E169" s="123">
        <v>39864</v>
      </c>
      <c r="F169" s="210">
        <v>0.27</v>
      </c>
      <c r="G169" s="210">
        <v>0.36</v>
      </c>
      <c r="H169" s="210">
        <v>0.34</v>
      </c>
      <c r="L169" s="93">
        <v>8</v>
      </c>
      <c r="M169" s="93">
        <v>6</v>
      </c>
      <c r="N169" s="220">
        <v>2009</v>
      </c>
      <c r="O169" s="222">
        <f t="shared" si="2"/>
        <v>40031</v>
      </c>
    </row>
    <row r="170" spans="5:15" ht="16.5" thickTop="1" thickBot="1" x14ac:dyDescent="0.3">
      <c r="E170" s="123">
        <v>39877</v>
      </c>
      <c r="F170" s="210">
        <v>0.25</v>
      </c>
      <c r="G170" s="210">
        <v>0.35</v>
      </c>
      <c r="H170" s="210">
        <v>0.38</v>
      </c>
      <c r="L170" s="93">
        <v>12</v>
      </c>
      <c r="M170" s="93">
        <v>11</v>
      </c>
      <c r="N170" s="220">
        <v>2009</v>
      </c>
      <c r="O170" s="222">
        <f t="shared" si="2"/>
        <v>40158</v>
      </c>
    </row>
    <row r="171" spans="5:15" ht="16.5" thickTop="1" thickBot="1" x14ac:dyDescent="0.3">
      <c r="E171" s="123">
        <v>39899</v>
      </c>
      <c r="F171" s="210">
        <v>0.28000000000000003</v>
      </c>
      <c r="G171" s="210">
        <v>0.35</v>
      </c>
      <c r="H171" s="210">
        <v>0.35</v>
      </c>
      <c r="L171" s="93">
        <v>2</v>
      </c>
      <c r="M171" s="93">
        <v>20</v>
      </c>
      <c r="N171" s="220">
        <v>2009</v>
      </c>
      <c r="O171" s="222">
        <f t="shared" si="2"/>
        <v>39864</v>
      </c>
    </row>
    <row r="172" spans="5:15" ht="16.5" thickTop="1" thickBot="1" x14ac:dyDescent="0.3">
      <c r="E172" s="123">
        <v>39909</v>
      </c>
      <c r="F172" s="210">
        <v>0.24</v>
      </c>
      <c r="G172" s="210">
        <v>0.4</v>
      </c>
      <c r="H172" s="210">
        <v>0.35</v>
      </c>
      <c r="L172" s="93">
        <v>2</v>
      </c>
      <c r="M172" s="93">
        <v>9</v>
      </c>
      <c r="N172" s="220">
        <v>2009</v>
      </c>
      <c r="O172" s="222">
        <f t="shared" si="2"/>
        <v>39853</v>
      </c>
    </row>
    <row r="173" spans="5:15" ht="16.5" thickTop="1" thickBot="1" x14ac:dyDescent="0.3">
      <c r="E173" s="123">
        <v>39923</v>
      </c>
      <c r="F173" s="210">
        <v>0.27</v>
      </c>
      <c r="G173" s="210">
        <v>0.36</v>
      </c>
      <c r="H173" s="210">
        <v>0.36</v>
      </c>
      <c r="L173" s="93">
        <v>1</v>
      </c>
      <c r="M173" s="93">
        <v>30</v>
      </c>
      <c r="N173" s="220">
        <v>2009</v>
      </c>
      <c r="O173" s="222">
        <f t="shared" si="2"/>
        <v>39843</v>
      </c>
    </row>
    <row r="174" spans="5:15" ht="16.5" thickTop="1" thickBot="1" x14ac:dyDescent="0.3">
      <c r="E174" s="123">
        <v>39940</v>
      </c>
      <c r="F174" s="210">
        <v>0.32</v>
      </c>
      <c r="G174" s="210">
        <v>0.34</v>
      </c>
      <c r="H174" s="210">
        <v>0.32</v>
      </c>
      <c r="L174" s="93">
        <v>1</v>
      </c>
      <c r="M174" s="93">
        <v>9</v>
      </c>
      <c r="N174" s="220">
        <v>2009</v>
      </c>
      <c r="O174" s="222">
        <f t="shared" si="2"/>
        <v>39822</v>
      </c>
    </row>
    <row r="175" spans="5:15" ht="16.5" thickTop="1" thickBot="1" x14ac:dyDescent="0.3">
      <c r="E175" s="123">
        <v>39962</v>
      </c>
      <c r="F175" s="210">
        <v>0.26</v>
      </c>
      <c r="G175" s="210">
        <v>0.37</v>
      </c>
      <c r="H175" s="210">
        <v>0.35</v>
      </c>
      <c r="L175" s="93">
        <v>7</v>
      </c>
      <c r="M175" s="93">
        <v>10</v>
      </c>
      <c r="N175" s="220">
        <v>2009</v>
      </c>
      <c r="O175" s="222">
        <f t="shared" si="2"/>
        <v>40004</v>
      </c>
    </row>
    <row r="176" spans="5:15" ht="16.5" thickTop="1" thickBot="1" x14ac:dyDescent="0.3">
      <c r="E176" s="123">
        <v>39978</v>
      </c>
      <c r="F176" s="210">
        <v>0.28999999999999998</v>
      </c>
      <c r="G176" s="210">
        <v>0.37</v>
      </c>
      <c r="H176" s="210">
        <v>0.32</v>
      </c>
      <c r="L176" s="93">
        <v>7</v>
      </c>
      <c r="M176" s="93">
        <v>17</v>
      </c>
      <c r="N176" s="220">
        <v>2009</v>
      </c>
      <c r="O176" s="222">
        <f t="shared" si="2"/>
        <v>40011</v>
      </c>
    </row>
    <row r="177" spans="5:15" ht="16.5" thickTop="1" thickBot="1" x14ac:dyDescent="0.3">
      <c r="E177" s="123">
        <v>40004</v>
      </c>
      <c r="F177" s="210">
        <v>0.28999999999999998</v>
      </c>
      <c r="G177" s="210">
        <v>0.33</v>
      </c>
      <c r="H177" s="210">
        <v>0.37</v>
      </c>
      <c r="L177" s="93">
        <v>6</v>
      </c>
      <c r="M177" s="93">
        <v>14</v>
      </c>
      <c r="N177" s="220">
        <v>2009</v>
      </c>
      <c r="O177" s="222">
        <f t="shared" si="2"/>
        <v>39978</v>
      </c>
    </row>
    <row r="178" spans="5:15" ht="16.5" thickTop="1" thickBot="1" x14ac:dyDescent="0.3">
      <c r="E178" s="123">
        <v>40011</v>
      </c>
      <c r="F178" s="210">
        <v>0.26</v>
      </c>
      <c r="G178" s="210">
        <v>0.39</v>
      </c>
      <c r="H178" s="210">
        <v>0.33</v>
      </c>
      <c r="L178" s="93">
        <v>3</v>
      </c>
      <c r="M178" s="93">
        <v>27</v>
      </c>
      <c r="N178" s="220">
        <v>2009</v>
      </c>
      <c r="O178" s="222">
        <f t="shared" si="2"/>
        <v>39899</v>
      </c>
    </row>
    <row r="179" spans="5:15" ht="16.5" thickTop="1" thickBot="1" x14ac:dyDescent="0.3">
      <c r="E179" s="123">
        <v>40031</v>
      </c>
      <c r="F179" s="210">
        <v>0.28000000000000003</v>
      </c>
      <c r="G179" s="210">
        <v>0.35</v>
      </c>
      <c r="H179" s="210">
        <v>0.35</v>
      </c>
      <c r="L179" s="93">
        <v>3</v>
      </c>
      <c r="M179" s="93">
        <v>5</v>
      </c>
      <c r="N179" s="220">
        <v>2009</v>
      </c>
      <c r="O179" s="222">
        <f t="shared" si="2"/>
        <v>39877</v>
      </c>
    </row>
    <row r="180" spans="5:15" ht="16.5" thickTop="1" thickBot="1" x14ac:dyDescent="0.3">
      <c r="E180" s="123">
        <v>40056</v>
      </c>
      <c r="F180" s="210">
        <v>0.28000000000000003</v>
      </c>
      <c r="G180" s="210">
        <v>0.36</v>
      </c>
      <c r="H180" s="210">
        <v>0.35</v>
      </c>
      <c r="L180" s="93">
        <v>5</v>
      </c>
      <c r="M180" s="93">
        <v>29</v>
      </c>
      <c r="N180" s="220">
        <v>2009</v>
      </c>
      <c r="O180" s="222">
        <f t="shared" si="2"/>
        <v>39962</v>
      </c>
    </row>
    <row r="181" spans="5:15" ht="16.5" thickTop="1" thickBot="1" x14ac:dyDescent="0.3">
      <c r="E181" s="123">
        <v>40067</v>
      </c>
      <c r="F181" s="210">
        <v>0.26</v>
      </c>
      <c r="G181" s="210">
        <v>0.4</v>
      </c>
      <c r="H181" s="210">
        <v>0.33</v>
      </c>
      <c r="L181" s="93">
        <v>5</v>
      </c>
      <c r="M181" s="93">
        <v>7</v>
      </c>
      <c r="N181" s="220">
        <v>2009</v>
      </c>
      <c r="O181" s="222">
        <f t="shared" si="2"/>
        <v>39940</v>
      </c>
    </row>
    <row r="182" spans="5:15" ht="16.5" thickTop="1" thickBot="1" x14ac:dyDescent="0.3">
      <c r="E182" s="123">
        <v>40087</v>
      </c>
      <c r="F182" s="210">
        <v>0.27</v>
      </c>
      <c r="G182" s="210">
        <v>0.38</v>
      </c>
      <c r="H182" s="210">
        <v>0.33</v>
      </c>
      <c r="L182" s="93">
        <v>10</v>
      </c>
      <c r="M182" s="93">
        <v>1</v>
      </c>
      <c r="N182" s="220">
        <v>2009</v>
      </c>
      <c r="O182" s="222">
        <f t="shared" si="2"/>
        <v>40087</v>
      </c>
    </row>
    <row r="183" spans="5:15" ht="16.5" thickTop="1" thickBot="1" x14ac:dyDescent="0.3">
      <c r="E183" s="123">
        <v>40102</v>
      </c>
      <c r="F183" s="210">
        <v>0.25</v>
      </c>
      <c r="G183" s="210">
        <v>0.41</v>
      </c>
      <c r="H183" s="210">
        <v>0.32</v>
      </c>
      <c r="L183" s="93">
        <v>10</v>
      </c>
      <c r="M183" s="93">
        <v>16</v>
      </c>
      <c r="N183" s="220">
        <v>2009</v>
      </c>
      <c r="O183" s="222">
        <f t="shared" si="2"/>
        <v>40102</v>
      </c>
    </row>
    <row r="184" spans="5:15" ht="16.5" thickTop="1" thickBot="1" x14ac:dyDescent="0.3">
      <c r="E184" s="123">
        <v>40158</v>
      </c>
      <c r="F184" s="210">
        <v>0.28999999999999998</v>
      </c>
      <c r="G184" s="210">
        <v>0.36</v>
      </c>
      <c r="H184" s="210">
        <v>0.33</v>
      </c>
      <c r="L184" s="93">
        <v>9</v>
      </c>
      <c r="M184" s="93">
        <v>11</v>
      </c>
      <c r="N184" s="220">
        <v>2009</v>
      </c>
      <c r="O184" s="222">
        <f t="shared" si="2"/>
        <v>40067</v>
      </c>
    </row>
    <row r="185" spans="5:15" ht="16.5" thickTop="1" thickBot="1" x14ac:dyDescent="0.3">
      <c r="E185" s="123">
        <v>40186</v>
      </c>
      <c r="F185" s="210">
        <v>0.28000000000000003</v>
      </c>
      <c r="G185" s="210">
        <v>0.36</v>
      </c>
      <c r="H185" s="210">
        <v>0.34</v>
      </c>
      <c r="L185" s="93">
        <v>4</v>
      </c>
      <c r="M185" s="93">
        <v>8</v>
      </c>
      <c r="N185" s="220">
        <v>2010</v>
      </c>
      <c r="O185" s="222">
        <f t="shared" si="2"/>
        <v>40276</v>
      </c>
    </row>
    <row r="186" spans="5:15" ht="16.5" thickTop="1" thickBot="1" x14ac:dyDescent="0.3">
      <c r="E186" s="123">
        <v>40210</v>
      </c>
      <c r="F186" s="210">
        <v>0.27</v>
      </c>
      <c r="G186" s="210">
        <v>0.4</v>
      </c>
      <c r="H186" s="210">
        <v>0.33</v>
      </c>
      <c r="L186" s="93">
        <v>8</v>
      </c>
      <c r="M186" s="93">
        <v>27</v>
      </c>
      <c r="N186" s="220">
        <v>2010</v>
      </c>
      <c r="O186" s="222">
        <f t="shared" si="2"/>
        <v>40417</v>
      </c>
    </row>
    <row r="187" spans="5:15" ht="16.5" thickTop="1" thickBot="1" x14ac:dyDescent="0.3">
      <c r="E187" s="123">
        <v>40241</v>
      </c>
      <c r="F187" s="210">
        <v>0.28999999999999998</v>
      </c>
      <c r="G187" s="210">
        <v>0.39</v>
      </c>
      <c r="H187" s="210">
        <v>0.3</v>
      </c>
      <c r="L187" s="93">
        <v>8</v>
      </c>
      <c r="M187" s="93">
        <v>5</v>
      </c>
      <c r="N187" s="220">
        <v>2010</v>
      </c>
      <c r="O187" s="222">
        <f t="shared" si="2"/>
        <v>40395</v>
      </c>
    </row>
    <row r="188" spans="5:15" ht="16.5" thickTop="1" thickBot="1" x14ac:dyDescent="0.3">
      <c r="E188" s="123">
        <v>40263</v>
      </c>
      <c r="F188" s="210">
        <v>0.28000000000000003</v>
      </c>
      <c r="G188" s="210">
        <v>0.4</v>
      </c>
      <c r="H188" s="210">
        <v>0.31</v>
      </c>
      <c r="L188" s="93">
        <v>12</v>
      </c>
      <c r="M188" s="93">
        <v>10</v>
      </c>
      <c r="N188" s="220">
        <v>2010</v>
      </c>
      <c r="O188" s="222">
        <f t="shared" si="2"/>
        <v>40522</v>
      </c>
    </row>
    <row r="189" spans="5:15" ht="16.5" thickTop="1" thickBot="1" x14ac:dyDescent="0.3">
      <c r="E189" s="123">
        <v>40276</v>
      </c>
      <c r="F189" s="210">
        <v>0.26</v>
      </c>
      <c r="G189" s="210">
        <v>0.42</v>
      </c>
      <c r="H189" s="210">
        <v>0.28999999999999998</v>
      </c>
      <c r="L189" s="93">
        <v>2</v>
      </c>
      <c r="M189" s="93">
        <v>1</v>
      </c>
      <c r="N189" s="220">
        <v>2010</v>
      </c>
      <c r="O189" s="222">
        <f t="shared" si="2"/>
        <v>40210</v>
      </c>
    </row>
    <row r="190" spans="5:15" ht="16.5" thickTop="1" thickBot="1" x14ac:dyDescent="0.3">
      <c r="E190" s="123">
        <v>40301</v>
      </c>
      <c r="F190" s="210">
        <v>0.3</v>
      </c>
      <c r="G190" s="210">
        <v>0.36</v>
      </c>
      <c r="H190" s="210">
        <v>0.32</v>
      </c>
      <c r="L190" s="93">
        <v>1</v>
      </c>
      <c r="M190" s="93">
        <v>8</v>
      </c>
      <c r="N190" s="220">
        <v>2010</v>
      </c>
      <c r="O190" s="222">
        <f t="shared" si="2"/>
        <v>40186</v>
      </c>
    </row>
    <row r="191" spans="5:15" ht="16.5" thickTop="1" thickBot="1" x14ac:dyDescent="0.3">
      <c r="E191" s="123">
        <v>40322</v>
      </c>
      <c r="F191" s="210">
        <v>0.28000000000000003</v>
      </c>
      <c r="G191" s="210">
        <v>0.4</v>
      </c>
      <c r="H191" s="210">
        <v>0.3</v>
      </c>
      <c r="L191" s="93">
        <v>7</v>
      </c>
      <c r="M191" s="93">
        <v>27</v>
      </c>
      <c r="N191" s="220">
        <v>2010</v>
      </c>
      <c r="O191" s="222">
        <f t="shared" si="2"/>
        <v>40386</v>
      </c>
    </row>
    <row r="192" spans="5:15" ht="16.5" thickTop="1" thickBot="1" x14ac:dyDescent="0.3">
      <c r="E192" s="123">
        <v>40340</v>
      </c>
      <c r="F192" s="210">
        <v>0.28000000000000003</v>
      </c>
      <c r="G192" s="210">
        <v>0.33</v>
      </c>
      <c r="H192" s="210">
        <v>0.36</v>
      </c>
      <c r="L192" s="93">
        <v>7</v>
      </c>
      <c r="M192" s="93">
        <v>8</v>
      </c>
      <c r="N192" s="220">
        <v>2010</v>
      </c>
      <c r="O192" s="222">
        <f t="shared" si="2"/>
        <v>40367</v>
      </c>
    </row>
    <row r="193" spans="5:15" ht="16.5" thickTop="1" thickBot="1" x14ac:dyDescent="0.3">
      <c r="E193" s="123">
        <v>40367</v>
      </c>
      <c r="F193" s="210">
        <v>0.26</v>
      </c>
      <c r="G193" s="210">
        <v>0.4</v>
      </c>
      <c r="H193" s="210">
        <v>0.3</v>
      </c>
      <c r="L193" s="93">
        <v>6</v>
      </c>
      <c r="M193" s="93">
        <v>11</v>
      </c>
      <c r="N193" s="220">
        <v>2010</v>
      </c>
      <c r="O193" s="222">
        <f t="shared" si="2"/>
        <v>40340</v>
      </c>
    </row>
    <row r="194" spans="5:15" ht="16.5" thickTop="1" thickBot="1" x14ac:dyDescent="0.3">
      <c r="E194" s="123">
        <v>40386</v>
      </c>
      <c r="F194" s="210">
        <v>0.3</v>
      </c>
      <c r="G194" s="210">
        <v>0.37</v>
      </c>
      <c r="H194" s="210">
        <v>0.31</v>
      </c>
      <c r="L194" s="93">
        <v>3</v>
      </c>
      <c r="M194" s="93">
        <v>26</v>
      </c>
      <c r="N194" s="220">
        <v>2010</v>
      </c>
      <c r="O194" s="222">
        <f t="shared" ref="O194:O257" si="3">DATE(N194,L194,M194)</f>
        <v>40263</v>
      </c>
    </row>
    <row r="195" spans="5:15" ht="16.5" thickTop="1" thickBot="1" x14ac:dyDescent="0.3">
      <c r="E195" s="123">
        <v>40395</v>
      </c>
      <c r="F195" s="210">
        <v>0.28999999999999998</v>
      </c>
      <c r="G195" s="210">
        <v>0.4</v>
      </c>
      <c r="H195" s="210">
        <v>0.3</v>
      </c>
      <c r="L195" s="93">
        <v>3</v>
      </c>
      <c r="M195" s="93">
        <v>4</v>
      </c>
      <c r="N195" s="220">
        <v>2010</v>
      </c>
      <c r="O195" s="222">
        <f t="shared" si="3"/>
        <v>40241</v>
      </c>
    </row>
    <row r="196" spans="5:15" ht="16.5" thickTop="1" thickBot="1" x14ac:dyDescent="0.3">
      <c r="E196" s="123">
        <v>40417</v>
      </c>
      <c r="F196" s="210">
        <v>0.28000000000000003</v>
      </c>
      <c r="G196" s="210">
        <v>0.41</v>
      </c>
      <c r="H196" s="210">
        <v>0.3</v>
      </c>
      <c r="L196" s="93">
        <v>5</v>
      </c>
      <c r="M196" s="93">
        <v>24</v>
      </c>
      <c r="N196" s="220">
        <v>2010</v>
      </c>
      <c r="O196" s="222">
        <f t="shared" si="3"/>
        <v>40322</v>
      </c>
    </row>
    <row r="197" spans="5:15" ht="16.5" thickTop="1" thickBot="1" x14ac:dyDescent="0.3">
      <c r="E197" s="123">
        <v>40434</v>
      </c>
      <c r="F197" s="210">
        <v>0.3</v>
      </c>
      <c r="G197" s="210">
        <v>0.41</v>
      </c>
      <c r="H197" s="210">
        <v>0.28000000000000003</v>
      </c>
      <c r="L197" s="93">
        <v>5</v>
      </c>
      <c r="M197" s="93">
        <v>3</v>
      </c>
      <c r="N197" s="220">
        <v>2010</v>
      </c>
      <c r="O197" s="222">
        <f t="shared" si="3"/>
        <v>40301</v>
      </c>
    </row>
    <row r="198" spans="5:15" ht="16.5" thickTop="1" thickBot="1" x14ac:dyDescent="0.3">
      <c r="E198" s="123">
        <v>40444</v>
      </c>
      <c r="F198" s="210">
        <v>0.3</v>
      </c>
      <c r="G198" s="210">
        <v>0.34</v>
      </c>
      <c r="H198" s="210">
        <v>0.32</v>
      </c>
      <c r="L198" s="93">
        <v>11</v>
      </c>
      <c r="M198" s="93">
        <v>19</v>
      </c>
      <c r="N198" s="220">
        <v>2010</v>
      </c>
      <c r="O198" s="222">
        <f t="shared" si="3"/>
        <v>40501</v>
      </c>
    </row>
    <row r="199" spans="5:15" ht="16.5" thickTop="1" thickBot="1" x14ac:dyDescent="0.3">
      <c r="E199" s="123">
        <v>40451</v>
      </c>
      <c r="F199" s="210">
        <v>0.28999999999999998</v>
      </c>
      <c r="G199" s="210">
        <v>0.37</v>
      </c>
      <c r="H199" s="210">
        <v>0.3</v>
      </c>
      <c r="L199" s="93">
        <v>11</v>
      </c>
      <c r="M199" s="93">
        <v>4</v>
      </c>
      <c r="N199" s="220">
        <v>2010</v>
      </c>
      <c r="O199" s="222">
        <f t="shared" si="3"/>
        <v>40486</v>
      </c>
    </row>
    <row r="200" spans="5:15" ht="16.5" thickTop="1" thickBot="1" x14ac:dyDescent="0.3">
      <c r="E200" s="123">
        <v>40458</v>
      </c>
      <c r="F200" s="210">
        <v>0.3</v>
      </c>
      <c r="G200" s="210">
        <v>0.34</v>
      </c>
      <c r="H200" s="210">
        <v>0.33</v>
      </c>
      <c r="L200" s="93">
        <v>10</v>
      </c>
      <c r="M200" s="93">
        <v>14</v>
      </c>
      <c r="N200" s="220">
        <v>2010</v>
      </c>
      <c r="O200" s="222">
        <f t="shared" si="3"/>
        <v>40465</v>
      </c>
    </row>
    <row r="201" spans="5:15" ht="16.5" thickTop="1" thickBot="1" x14ac:dyDescent="0.3">
      <c r="E201" s="123">
        <v>40465</v>
      </c>
      <c r="F201" s="210">
        <v>0.3</v>
      </c>
      <c r="G201" s="210">
        <v>0.36</v>
      </c>
      <c r="H201" s="210">
        <v>0.3</v>
      </c>
      <c r="L201" s="93">
        <v>10</v>
      </c>
      <c r="M201" s="93">
        <v>21</v>
      </c>
      <c r="N201" s="220">
        <v>2010</v>
      </c>
      <c r="O201" s="222">
        <f t="shared" si="3"/>
        <v>40472</v>
      </c>
    </row>
    <row r="202" spans="5:15" ht="16.5" thickTop="1" thickBot="1" x14ac:dyDescent="0.3">
      <c r="E202" s="123">
        <v>40472</v>
      </c>
      <c r="F202" s="210">
        <v>0.28999999999999998</v>
      </c>
      <c r="G202" s="210">
        <v>0.34</v>
      </c>
      <c r="H202" s="210">
        <v>0.33</v>
      </c>
      <c r="L202" s="93">
        <v>10</v>
      </c>
      <c r="M202" s="93">
        <v>28</v>
      </c>
      <c r="N202" s="220">
        <v>2010</v>
      </c>
      <c r="O202" s="222">
        <f t="shared" si="3"/>
        <v>40479</v>
      </c>
    </row>
    <row r="203" spans="5:15" ht="16.5" thickTop="1" thickBot="1" x14ac:dyDescent="0.3">
      <c r="E203" s="123">
        <v>40479</v>
      </c>
      <c r="F203" s="210">
        <v>0.28999999999999998</v>
      </c>
      <c r="G203" s="210">
        <v>0.36</v>
      </c>
      <c r="H203" s="210">
        <v>0.32</v>
      </c>
      <c r="L203" s="93">
        <v>10</v>
      </c>
      <c r="M203" s="93">
        <v>7</v>
      </c>
      <c r="N203" s="220">
        <v>2010</v>
      </c>
      <c r="O203" s="222">
        <f t="shared" si="3"/>
        <v>40458</v>
      </c>
    </row>
    <row r="204" spans="5:15" ht="16.5" thickTop="1" thickBot="1" x14ac:dyDescent="0.3">
      <c r="E204" s="123">
        <v>40486</v>
      </c>
      <c r="F204" s="210">
        <v>0.26</v>
      </c>
      <c r="G204" s="210">
        <v>0.41</v>
      </c>
      <c r="H204" s="210">
        <v>0.31</v>
      </c>
      <c r="L204" s="93">
        <v>9</v>
      </c>
      <c r="M204" s="93">
        <v>13</v>
      </c>
      <c r="N204" s="220">
        <v>2010</v>
      </c>
      <c r="O204" s="222">
        <f t="shared" si="3"/>
        <v>40434</v>
      </c>
    </row>
    <row r="205" spans="5:15" ht="16.5" thickTop="1" thickBot="1" x14ac:dyDescent="0.3">
      <c r="E205" s="123">
        <v>40501</v>
      </c>
      <c r="F205" s="210">
        <v>0.28999999999999998</v>
      </c>
      <c r="G205" s="210">
        <v>0.4</v>
      </c>
      <c r="H205" s="210">
        <v>0.28999999999999998</v>
      </c>
      <c r="L205" s="93">
        <v>9</v>
      </c>
      <c r="M205" s="93">
        <v>23</v>
      </c>
      <c r="N205" s="220">
        <v>2010</v>
      </c>
      <c r="O205" s="222">
        <f t="shared" si="3"/>
        <v>40444</v>
      </c>
    </row>
    <row r="206" spans="5:15" ht="16.5" thickTop="1" thickBot="1" x14ac:dyDescent="0.3">
      <c r="E206" s="123">
        <v>40522</v>
      </c>
      <c r="F206" s="210">
        <v>0.33</v>
      </c>
      <c r="G206" s="210">
        <v>0.34</v>
      </c>
      <c r="H206" s="210">
        <v>0.32</v>
      </c>
      <c r="L206" s="93">
        <v>9</v>
      </c>
      <c r="M206" s="93">
        <v>30</v>
      </c>
      <c r="N206" s="220">
        <v>2010</v>
      </c>
      <c r="O206" s="222">
        <f t="shared" si="3"/>
        <v>40451</v>
      </c>
    </row>
    <row r="207" spans="5:15" ht="16.5" thickTop="1" thickBot="1" x14ac:dyDescent="0.3">
      <c r="E207" s="123">
        <v>40550</v>
      </c>
      <c r="F207" s="210">
        <v>0.28999999999999998</v>
      </c>
      <c r="G207" s="210">
        <v>0.37</v>
      </c>
      <c r="H207" s="210">
        <v>0.31</v>
      </c>
      <c r="L207" s="93">
        <v>4</v>
      </c>
      <c r="M207" s="93">
        <v>20</v>
      </c>
      <c r="N207" s="220">
        <v>2011</v>
      </c>
      <c r="O207" s="222">
        <f t="shared" si="3"/>
        <v>40653</v>
      </c>
    </row>
    <row r="208" spans="5:15" ht="16.5" thickTop="1" thickBot="1" x14ac:dyDescent="0.3">
      <c r="E208" s="123">
        <v>40557</v>
      </c>
      <c r="F208" s="210">
        <v>0.28000000000000003</v>
      </c>
      <c r="G208" s="210">
        <v>0.42</v>
      </c>
      <c r="H208" s="210">
        <v>0.28000000000000003</v>
      </c>
      <c r="L208" s="93">
        <v>4</v>
      </c>
      <c r="M208" s="93">
        <v>7</v>
      </c>
      <c r="N208" s="220">
        <v>2011</v>
      </c>
      <c r="O208" s="222">
        <f t="shared" si="3"/>
        <v>40640</v>
      </c>
    </row>
    <row r="209" spans="5:15" ht="16.5" thickTop="1" thickBot="1" x14ac:dyDescent="0.3">
      <c r="E209" s="123">
        <v>40576</v>
      </c>
      <c r="F209" s="210">
        <v>0.28000000000000003</v>
      </c>
      <c r="G209" s="210">
        <v>0.4</v>
      </c>
      <c r="H209" s="210">
        <v>0.31</v>
      </c>
      <c r="L209" s="93">
        <v>8</v>
      </c>
      <c r="M209" s="93">
        <v>11</v>
      </c>
      <c r="N209" s="220">
        <v>2011</v>
      </c>
      <c r="O209" s="222">
        <f t="shared" si="3"/>
        <v>40766</v>
      </c>
    </row>
    <row r="210" spans="5:15" ht="16.5" thickTop="1" thickBot="1" x14ac:dyDescent="0.3">
      <c r="E210" s="123">
        <v>40605</v>
      </c>
      <c r="F210" s="210">
        <v>0.28999999999999998</v>
      </c>
      <c r="G210" s="210">
        <v>0.39</v>
      </c>
      <c r="H210" s="210">
        <v>0.28999999999999998</v>
      </c>
      <c r="L210" s="93">
        <v>8</v>
      </c>
      <c r="M210" s="93">
        <v>4</v>
      </c>
      <c r="N210" s="220">
        <v>2011</v>
      </c>
      <c r="O210" s="222">
        <f t="shared" si="3"/>
        <v>40759</v>
      </c>
    </row>
    <row r="211" spans="5:15" ht="16.5" thickTop="1" thickBot="1" x14ac:dyDescent="0.3">
      <c r="E211" s="123">
        <v>40627</v>
      </c>
      <c r="F211" s="210">
        <v>0.25</v>
      </c>
      <c r="G211" s="210">
        <v>0.4</v>
      </c>
      <c r="H211" s="210">
        <v>0.32</v>
      </c>
      <c r="L211" s="93">
        <v>12</v>
      </c>
      <c r="M211" s="93">
        <v>15</v>
      </c>
      <c r="N211" s="220">
        <v>2011</v>
      </c>
      <c r="O211" s="222">
        <f t="shared" si="3"/>
        <v>40892</v>
      </c>
    </row>
    <row r="212" spans="5:15" ht="16.5" thickTop="1" thickBot="1" x14ac:dyDescent="0.3">
      <c r="E212" s="123">
        <v>40640</v>
      </c>
      <c r="F212" s="210">
        <v>0.26</v>
      </c>
      <c r="G212" s="210">
        <v>0.42</v>
      </c>
      <c r="H212" s="210">
        <v>0.3</v>
      </c>
      <c r="L212" s="93">
        <v>2</v>
      </c>
      <c r="M212" s="93">
        <v>2</v>
      </c>
      <c r="N212" s="220">
        <v>2011</v>
      </c>
      <c r="O212" s="222">
        <f t="shared" si="3"/>
        <v>40576</v>
      </c>
    </row>
    <row r="213" spans="5:15" ht="16.5" thickTop="1" thickBot="1" x14ac:dyDescent="0.3">
      <c r="E213" s="123">
        <v>40653</v>
      </c>
      <c r="F213" s="210">
        <v>0.31</v>
      </c>
      <c r="G213" s="210">
        <v>0.36</v>
      </c>
      <c r="H213" s="210">
        <v>0.32</v>
      </c>
      <c r="L213" s="93">
        <v>1</v>
      </c>
      <c r="M213" s="93">
        <v>14</v>
      </c>
      <c r="N213" s="220">
        <v>2011</v>
      </c>
      <c r="O213" s="222">
        <f t="shared" si="3"/>
        <v>40557</v>
      </c>
    </row>
    <row r="214" spans="5:15" ht="16.5" thickTop="1" thickBot="1" x14ac:dyDescent="0.3">
      <c r="E214" s="123">
        <v>40668</v>
      </c>
      <c r="F214" s="210">
        <v>0.28999999999999998</v>
      </c>
      <c r="G214" s="210">
        <v>0.37</v>
      </c>
      <c r="H214" s="210">
        <v>0.32</v>
      </c>
      <c r="L214" s="93">
        <v>1</v>
      </c>
      <c r="M214" s="93">
        <v>7</v>
      </c>
      <c r="N214" s="220">
        <v>2011</v>
      </c>
      <c r="O214" s="222">
        <f t="shared" si="3"/>
        <v>40550</v>
      </c>
    </row>
    <row r="215" spans="5:15" ht="16.5" thickTop="1" thickBot="1" x14ac:dyDescent="0.3">
      <c r="E215" s="123">
        <v>40703</v>
      </c>
      <c r="F215" s="210">
        <v>0.3</v>
      </c>
      <c r="G215" s="210">
        <v>0.38</v>
      </c>
      <c r="H215" s="210">
        <v>0.28999999999999998</v>
      </c>
      <c r="L215" s="93">
        <v>7</v>
      </c>
      <c r="M215" s="93">
        <v>12</v>
      </c>
      <c r="N215" s="220">
        <v>2011</v>
      </c>
      <c r="O215" s="222">
        <f t="shared" si="3"/>
        <v>40736</v>
      </c>
    </row>
    <row r="216" spans="5:15" ht="16.5" thickTop="1" thickBot="1" x14ac:dyDescent="0.3">
      <c r="E216" s="123">
        <v>40731</v>
      </c>
      <c r="F216" s="210">
        <v>0.28999999999999998</v>
      </c>
      <c r="G216" s="210">
        <v>0.39</v>
      </c>
      <c r="H216" s="210">
        <v>0.3</v>
      </c>
      <c r="L216" s="93">
        <v>7</v>
      </c>
      <c r="M216" s="93">
        <v>7</v>
      </c>
      <c r="N216" s="220">
        <v>2011</v>
      </c>
      <c r="O216" s="222">
        <f t="shared" si="3"/>
        <v>40731</v>
      </c>
    </row>
    <row r="217" spans="5:15" ht="16.5" thickTop="1" thickBot="1" x14ac:dyDescent="0.3">
      <c r="E217" s="123">
        <v>40736</v>
      </c>
      <c r="F217" s="210">
        <v>0.25</v>
      </c>
      <c r="G217" s="210">
        <v>0.42</v>
      </c>
      <c r="H217" s="210">
        <v>0.3</v>
      </c>
      <c r="L217" s="93">
        <v>6</v>
      </c>
      <c r="M217" s="93">
        <v>9</v>
      </c>
      <c r="N217" s="220">
        <v>2011</v>
      </c>
      <c r="O217" s="222">
        <f t="shared" si="3"/>
        <v>40703</v>
      </c>
    </row>
    <row r="218" spans="5:15" ht="16.5" thickTop="1" thickBot="1" x14ac:dyDescent="0.3">
      <c r="E218" s="123">
        <v>40759</v>
      </c>
      <c r="F218" s="210">
        <v>0.24</v>
      </c>
      <c r="G218" s="210">
        <v>0.42</v>
      </c>
      <c r="H218" s="210">
        <v>0.34</v>
      </c>
      <c r="L218" s="93">
        <v>3</v>
      </c>
      <c r="M218" s="93">
        <v>25</v>
      </c>
      <c r="N218" s="220">
        <v>2011</v>
      </c>
      <c r="O218" s="222">
        <f t="shared" si="3"/>
        <v>40627</v>
      </c>
    </row>
    <row r="219" spans="5:15" ht="16.5" thickTop="1" thickBot="1" x14ac:dyDescent="0.3">
      <c r="E219" s="123">
        <v>40766</v>
      </c>
      <c r="F219" s="210">
        <v>0.28000000000000003</v>
      </c>
      <c r="G219" s="210">
        <v>0.44</v>
      </c>
      <c r="H219" s="210">
        <v>0.26</v>
      </c>
      <c r="L219" s="93">
        <v>3</v>
      </c>
      <c r="M219" s="93">
        <v>3</v>
      </c>
      <c r="N219" s="220">
        <v>2011</v>
      </c>
      <c r="O219" s="222">
        <f t="shared" si="3"/>
        <v>40605</v>
      </c>
    </row>
    <row r="220" spans="5:15" ht="16.5" thickTop="1" thickBot="1" x14ac:dyDescent="0.3">
      <c r="E220" s="123">
        <v>40794</v>
      </c>
      <c r="F220" s="210">
        <v>0.25</v>
      </c>
      <c r="G220" s="210">
        <v>0.44</v>
      </c>
      <c r="H220" s="210">
        <v>0.3</v>
      </c>
      <c r="L220" s="93">
        <v>5</v>
      </c>
      <c r="M220" s="93">
        <v>5</v>
      </c>
      <c r="N220" s="220">
        <v>2011</v>
      </c>
      <c r="O220" s="222">
        <f t="shared" si="3"/>
        <v>40668</v>
      </c>
    </row>
    <row r="221" spans="5:15" ht="16.5" thickTop="1" thickBot="1" x14ac:dyDescent="0.3">
      <c r="E221" s="123">
        <v>40801</v>
      </c>
      <c r="F221" s="210">
        <v>0.21</v>
      </c>
      <c r="G221" s="210">
        <v>0.46</v>
      </c>
      <c r="H221" s="210">
        <v>0.32</v>
      </c>
      <c r="L221" s="93">
        <v>11</v>
      </c>
      <c r="M221" s="93">
        <v>28</v>
      </c>
      <c r="N221" s="220">
        <v>2011</v>
      </c>
      <c r="O221" s="222">
        <f t="shared" si="3"/>
        <v>40875</v>
      </c>
    </row>
    <row r="222" spans="5:15" ht="16.5" thickTop="1" thickBot="1" x14ac:dyDescent="0.3">
      <c r="E222" s="123">
        <v>40822</v>
      </c>
      <c r="F222" s="210">
        <v>0.26</v>
      </c>
      <c r="G222" s="210">
        <v>0.41</v>
      </c>
      <c r="H222" s="210">
        <v>0.31</v>
      </c>
      <c r="L222" s="93">
        <v>11</v>
      </c>
      <c r="M222" s="93">
        <v>3</v>
      </c>
      <c r="N222" s="220">
        <v>2011</v>
      </c>
      <c r="O222" s="222">
        <f t="shared" si="3"/>
        <v>40850</v>
      </c>
    </row>
    <row r="223" spans="5:15" ht="16.5" thickTop="1" thickBot="1" x14ac:dyDescent="0.3">
      <c r="E223" s="123">
        <v>40850</v>
      </c>
      <c r="F223" s="210">
        <v>0.27</v>
      </c>
      <c r="G223" s="210">
        <v>0.35</v>
      </c>
      <c r="H223" s="210">
        <v>0.36</v>
      </c>
      <c r="L223" s="93">
        <v>10</v>
      </c>
      <c r="M223" s="93">
        <v>6</v>
      </c>
      <c r="N223" s="220">
        <v>2011</v>
      </c>
      <c r="O223" s="222">
        <f t="shared" si="3"/>
        <v>40822</v>
      </c>
    </row>
    <row r="224" spans="5:15" ht="16.5" thickTop="1" thickBot="1" x14ac:dyDescent="0.3">
      <c r="E224" s="123">
        <v>40875</v>
      </c>
      <c r="F224" s="210">
        <v>0.25</v>
      </c>
      <c r="G224" s="210">
        <v>0.45</v>
      </c>
      <c r="H224" s="210">
        <v>0.28000000000000003</v>
      </c>
      <c r="L224" s="93">
        <v>9</v>
      </c>
      <c r="M224" s="93">
        <v>15</v>
      </c>
      <c r="N224" s="220">
        <v>2011</v>
      </c>
      <c r="O224" s="222">
        <f t="shared" si="3"/>
        <v>40801</v>
      </c>
    </row>
    <row r="225" spans="5:15" ht="16.5" thickTop="1" thickBot="1" x14ac:dyDescent="0.3">
      <c r="E225" s="123">
        <v>40892</v>
      </c>
      <c r="F225" s="210">
        <v>0.3</v>
      </c>
      <c r="G225" s="210">
        <v>0.42</v>
      </c>
      <c r="H225" s="210">
        <v>0.27</v>
      </c>
      <c r="L225" s="93">
        <v>9</v>
      </c>
      <c r="M225" s="93">
        <v>8</v>
      </c>
      <c r="N225" s="220">
        <v>2011</v>
      </c>
      <c r="O225" s="222">
        <f t="shared" si="3"/>
        <v>40794</v>
      </c>
    </row>
    <row r="226" spans="5:15" ht="16.5" thickTop="1" thickBot="1" x14ac:dyDescent="0.3">
      <c r="E226" s="123">
        <v>40913</v>
      </c>
      <c r="F226" s="210">
        <v>0.27</v>
      </c>
      <c r="G226" s="210">
        <v>0.42</v>
      </c>
      <c r="H226" s="210">
        <v>0.3</v>
      </c>
      <c r="L226" s="93">
        <v>4</v>
      </c>
      <c r="M226" s="93">
        <v>9</v>
      </c>
      <c r="N226" s="220">
        <v>2012</v>
      </c>
      <c r="O226" s="222">
        <f t="shared" si="3"/>
        <v>41008</v>
      </c>
    </row>
    <row r="227" spans="5:15" ht="16.5" thickTop="1" thickBot="1" x14ac:dyDescent="0.3">
      <c r="E227" s="123">
        <v>40941</v>
      </c>
      <c r="F227" s="210">
        <v>0.27</v>
      </c>
      <c r="G227" s="210">
        <v>0.43</v>
      </c>
      <c r="H227" s="210">
        <v>0.28999999999999998</v>
      </c>
      <c r="L227" s="93">
        <v>8</v>
      </c>
      <c r="M227" s="93">
        <v>20</v>
      </c>
      <c r="N227" s="220">
        <v>2012</v>
      </c>
      <c r="O227" s="222">
        <f t="shared" si="3"/>
        <v>41141</v>
      </c>
    </row>
    <row r="228" spans="5:15" ht="16.5" thickTop="1" thickBot="1" x14ac:dyDescent="0.3">
      <c r="E228" s="123">
        <v>40955</v>
      </c>
      <c r="F228" s="210">
        <v>0.27</v>
      </c>
      <c r="G228" s="210">
        <v>0.43</v>
      </c>
      <c r="H228" s="210">
        <v>0.28999999999999998</v>
      </c>
      <c r="L228" s="93">
        <v>8</v>
      </c>
      <c r="M228" s="93">
        <v>9</v>
      </c>
      <c r="N228" s="220">
        <v>2012</v>
      </c>
      <c r="O228" s="222">
        <f t="shared" si="3"/>
        <v>41130</v>
      </c>
    </row>
    <row r="229" spans="5:15" ht="16.5" thickTop="1" thickBot="1" x14ac:dyDescent="0.3">
      <c r="E229" s="123">
        <v>40976</v>
      </c>
      <c r="F229" s="210">
        <v>0.27</v>
      </c>
      <c r="G229" s="210">
        <v>0.42</v>
      </c>
      <c r="H229" s="210">
        <v>0.3</v>
      </c>
      <c r="L229" s="93">
        <v>12</v>
      </c>
      <c r="M229" s="93">
        <v>14</v>
      </c>
      <c r="N229" s="220">
        <v>2012</v>
      </c>
      <c r="O229" s="222">
        <f t="shared" si="3"/>
        <v>41257</v>
      </c>
    </row>
    <row r="230" spans="5:15" ht="16.5" thickTop="1" thickBot="1" x14ac:dyDescent="0.3">
      <c r="E230" s="123">
        <v>41008</v>
      </c>
      <c r="F230" s="210">
        <v>0.28999999999999998</v>
      </c>
      <c r="G230" s="210">
        <v>0.41</v>
      </c>
      <c r="H230" s="210">
        <v>0.28999999999999998</v>
      </c>
      <c r="L230" s="93">
        <v>12</v>
      </c>
      <c r="M230" s="93">
        <v>19</v>
      </c>
      <c r="N230" s="220">
        <v>2012</v>
      </c>
      <c r="O230" s="222">
        <f t="shared" si="3"/>
        <v>41262</v>
      </c>
    </row>
    <row r="231" spans="5:15" ht="16.5" thickTop="1" thickBot="1" x14ac:dyDescent="0.3">
      <c r="E231" s="123">
        <v>41032</v>
      </c>
      <c r="F231" s="210">
        <v>0.28000000000000003</v>
      </c>
      <c r="G231" s="210">
        <v>0.38</v>
      </c>
      <c r="H231" s="210">
        <v>0.32</v>
      </c>
      <c r="L231" s="93">
        <v>12</v>
      </c>
      <c r="M231" s="93">
        <v>27</v>
      </c>
      <c r="N231" s="220">
        <v>2012</v>
      </c>
      <c r="O231" s="222">
        <f t="shared" si="3"/>
        <v>41270</v>
      </c>
    </row>
    <row r="232" spans="5:15" ht="16.5" thickTop="1" thickBot="1" x14ac:dyDescent="0.3">
      <c r="E232" s="123">
        <v>41039</v>
      </c>
      <c r="F232" s="210">
        <v>0.27</v>
      </c>
      <c r="G232" s="210">
        <v>0.44</v>
      </c>
      <c r="H232" s="210">
        <v>0.28999999999999998</v>
      </c>
      <c r="L232" s="93">
        <v>2</v>
      </c>
      <c r="M232" s="93">
        <v>16</v>
      </c>
      <c r="N232" s="220">
        <v>2012</v>
      </c>
      <c r="O232" s="222">
        <f t="shared" si="3"/>
        <v>40955</v>
      </c>
    </row>
    <row r="233" spans="5:15" ht="16.5" thickTop="1" thickBot="1" x14ac:dyDescent="0.3">
      <c r="E233" s="123">
        <v>41067</v>
      </c>
      <c r="F233" s="210">
        <v>0.3</v>
      </c>
      <c r="G233" s="210">
        <v>0.39</v>
      </c>
      <c r="H233" s="210">
        <v>0.3</v>
      </c>
      <c r="L233" s="93">
        <v>2</v>
      </c>
      <c r="M233" s="93">
        <v>2</v>
      </c>
      <c r="N233" s="220">
        <v>2012</v>
      </c>
      <c r="O233" s="222">
        <f t="shared" si="3"/>
        <v>40941</v>
      </c>
    </row>
    <row r="234" spans="5:15" ht="16.5" thickTop="1" thickBot="1" x14ac:dyDescent="0.3">
      <c r="E234" s="123">
        <v>41099</v>
      </c>
      <c r="F234" s="210">
        <v>0.27</v>
      </c>
      <c r="G234" s="210">
        <v>0.41</v>
      </c>
      <c r="H234" s="210">
        <v>0.3</v>
      </c>
      <c r="L234" s="93">
        <v>1</v>
      </c>
      <c r="M234" s="93">
        <v>5</v>
      </c>
      <c r="N234" s="220">
        <v>2012</v>
      </c>
      <c r="O234" s="222">
        <f t="shared" si="3"/>
        <v>40913</v>
      </c>
    </row>
    <row r="235" spans="5:15" ht="16.5" thickTop="1" thickBot="1" x14ac:dyDescent="0.3">
      <c r="E235" s="123">
        <v>41109</v>
      </c>
      <c r="F235" s="210">
        <v>0.28000000000000003</v>
      </c>
      <c r="G235" s="210">
        <v>0.41</v>
      </c>
      <c r="H235" s="210">
        <v>0.3</v>
      </c>
      <c r="L235" s="93">
        <v>7</v>
      </c>
      <c r="M235" s="93">
        <v>19</v>
      </c>
      <c r="N235" s="220">
        <v>2012</v>
      </c>
      <c r="O235" s="222">
        <f t="shared" si="3"/>
        <v>41109</v>
      </c>
    </row>
    <row r="236" spans="5:15" ht="16.5" thickTop="1" thickBot="1" x14ac:dyDescent="0.3">
      <c r="E236" s="123">
        <v>41130</v>
      </c>
      <c r="F236" s="210">
        <v>0.26</v>
      </c>
      <c r="G236" s="210">
        <v>0.42</v>
      </c>
      <c r="H236" s="210">
        <v>0.28999999999999998</v>
      </c>
      <c r="L236" s="93">
        <v>7</v>
      </c>
      <c r="M236" s="93">
        <v>9</v>
      </c>
      <c r="N236" s="220">
        <v>2012</v>
      </c>
      <c r="O236" s="222">
        <f t="shared" si="3"/>
        <v>41099</v>
      </c>
    </row>
    <row r="237" spans="5:15" ht="16.5" thickTop="1" thickBot="1" x14ac:dyDescent="0.3">
      <c r="E237" s="123">
        <v>41141</v>
      </c>
      <c r="F237" s="210">
        <v>0.28000000000000003</v>
      </c>
      <c r="G237" s="210">
        <v>0.41</v>
      </c>
      <c r="H237" s="210">
        <v>0.31</v>
      </c>
      <c r="L237" s="93">
        <v>6</v>
      </c>
      <c r="M237" s="93">
        <v>7</v>
      </c>
      <c r="N237" s="220">
        <v>2012</v>
      </c>
      <c r="O237" s="222">
        <f t="shared" si="3"/>
        <v>41067</v>
      </c>
    </row>
    <row r="238" spans="5:15" ht="16.5" thickTop="1" thickBot="1" x14ac:dyDescent="0.3">
      <c r="E238" s="123">
        <v>41158</v>
      </c>
      <c r="F238" s="210">
        <v>0.27</v>
      </c>
      <c r="G238" s="210">
        <v>0.36</v>
      </c>
      <c r="H238" s="210">
        <v>0.35</v>
      </c>
      <c r="L238" s="93">
        <v>3</v>
      </c>
      <c r="M238" s="93">
        <v>8</v>
      </c>
      <c r="N238" s="220">
        <v>2012</v>
      </c>
      <c r="O238" s="222">
        <f t="shared" si="3"/>
        <v>40976</v>
      </c>
    </row>
    <row r="239" spans="5:15" ht="16.5" thickTop="1" thickBot="1" x14ac:dyDescent="0.3">
      <c r="E239" s="123">
        <v>41176</v>
      </c>
      <c r="F239" s="210">
        <v>0.28000000000000003</v>
      </c>
      <c r="G239" s="210">
        <v>0.38</v>
      </c>
      <c r="H239" s="210">
        <v>0.32</v>
      </c>
      <c r="L239" s="93">
        <v>5</v>
      </c>
      <c r="M239" s="93">
        <v>10</v>
      </c>
      <c r="N239" s="220">
        <v>2012</v>
      </c>
      <c r="O239" s="222">
        <f t="shared" si="3"/>
        <v>41039</v>
      </c>
    </row>
    <row r="240" spans="5:15" ht="16.5" thickTop="1" thickBot="1" x14ac:dyDescent="0.3">
      <c r="E240" s="123">
        <v>41214</v>
      </c>
      <c r="F240" s="210">
        <v>0.3</v>
      </c>
      <c r="G240" s="210">
        <v>0.33</v>
      </c>
      <c r="H240" s="210">
        <v>0.35</v>
      </c>
      <c r="L240" s="93">
        <v>5</v>
      </c>
      <c r="M240" s="93">
        <v>3</v>
      </c>
      <c r="N240" s="220">
        <v>2012</v>
      </c>
      <c r="O240" s="222">
        <f t="shared" si="3"/>
        <v>41032</v>
      </c>
    </row>
    <row r="241" spans="5:15" ht="16.5" thickTop="1" thickBot="1" x14ac:dyDescent="0.3">
      <c r="E241" s="123">
        <v>41222</v>
      </c>
      <c r="F241" s="210">
        <v>0.28000000000000003</v>
      </c>
      <c r="G241" s="210">
        <v>0.38</v>
      </c>
      <c r="H241" s="210">
        <v>0.33</v>
      </c>
      <c r="L241" s="93">
        <v>11</v>
      </c>
      <c r="M241" s="93">
        <v>1</v>
      </c>
      <c r="N241" s="220">
        <v>2012</v>
      </c>
      <c r="O241" s="222">
        <f t="shared" si="3"/>
        <v>41214</v>
      </c>
    </row>
    <row r="242" spans="5:15" ht="16.5" thickTop="1" thickBot="1" x14ac:dyDescent="0.3">
      <c r="E242" s="123">
        <v>41228</v>
      </c>
      <c r="F242" s="210">
        <v>0.27</v>
      </c>
      <c r="G242" s="210">
        <v>0.38</v>
      </c>
      <c r="H242" s="210">
        <v>0.32</v>
      </c>
      <c r="L242" s="93">
        <v>11</v>
      </c>
      <c r="M242" s="93">
        <v>15</v>
      </c>
      <c r="N242" s="220">
        <v>2012</v>
      </c>
      <c r="O242" s="222">
        <f t="shared" si="3"/>
        <v>41228</v>
      </c>
    </row>
    <row r="243" spans="5:15" ht="16.5" thickTop="1" thickBot="1" x14ac:dyDescent="0.3">
      <c r="E243" s="123">
        <v>41239</v>
      </c>
      <c r="F243" s="210">
        <v>0.28999999999999998</v>
      </c>
      <c r="G243" s="210">
        <v>0.37</v>
      </c>
      <c r="H243" s="210">
        <v>0.31</v>
      </c>
      <c r="L243" s="93">
        <v>11</v>
      </c>
      <c r="M243" s="93">
        <v>26</v>
      </c>
      <c r="N243" s="220">
        <v>2012</v>
      </c>
      <c r="O243" s="222">
        <f t="shared" si="3"/>
        <v>41239</v>
      </c>
    </row>
    <row r="244" spans="5:15" ht="16.5" thickTop="1" thickBot="1" x14ac:dyDescent="0.3">
      <c r="E244" s="123">
        <v>41257</v>
      </c>
      <c r="F244" s="210">
        <v>0.25</v>
      </c>
      <c r="G244" s="210">
        <v>0.39</v>
      </c>
      <c r="H244" s="210">
        <v>0.34</v>
      </c>
      <c r="L244" s="93">
        <v>11</v>
      </c>
      <c r="M244" s="93">
        <v>9</v>
      </c>
      <c r="N244" s="220">
        <v>2012</v>
      </c>
      <c r="O244" s="222">
        <f t="shared" si="3"/>
        <v>41222</v>
      </c>
    </row>
    <row r="245" spans="5:15" ht="16.5" thickTop="1" thickBot="1" x14ac:dyDescent="0.3">
      <c r="E245" s="123">
        <v>41262</v>
      </c>
      <c r="F245" s="210">
        <v>0.25</v>
      </c>
      <c r="G245" s="210">
        <v>0.35</v>
      </c>
      <c r="H245" s="210">
        <v>0.38</v>
      </c>
      <c r="L245" s="93">
        <v>9</v>
      </c>
      <c r="M245" s="93">
        <v>24</v>
      </c>
      <c r="N245" s="220">
        <v>2012</v>
      </c>
      <c r="O245" s="222">
        <f t="shared" si="3"/>
        <v>41176</v>
      </c>
    </row>
    <row r="246" spans="5:15" ht="16.5" thickTop="1" thickBot="1" x14ac:dyDescent="0.3">
      <c r="E246" s="123">
        <v>41270</v>
      </c>
      <c r="F246" s="210">
        <v>0.27</v>
      </c>
      <c r="G246" s="210">
        <v>0.36</v>
      </c>
      <c r="H246" s="210">
        <v>0.34</v>
      </c>
      <c r="L246" s="93">
        <v>9</v>
      </c>
      <c r="M246" s="93">
        <v>6</v>
      </c>
      <c r="N246" s="220">
        <v>2012</v>
      </c>
      <c r="O246" s="222">
        <f t="shared" si="3"/>
        <v>41158</v>
      </c>
    </row>
    <row r="247" spans="5:15" ht="16.5" thickTop="1" thickBot="1" x14ac:dyDescent="0.3">
      <c r="E247" s="123">
        <v>41281</v>
      </c>
      <c r="F247" s="210">
        <v>0.27</v>
      </c>
      <c r="G247" s="210">
        <v>0.38</v>
      </c>
      <c r="H247" s="210">
        <v>0.33</v>
      </c>
      <c r="L247" s="93">
        <v>4</v>
      </c>
      <c r="M247" s="93">
        <v>4</v>
      </c>
      <c r="N247" s="220">
        <v>2013</v>
      </c>
      <c r="O247" s="222">
        <f t="shared" si="3"/>
        <v>41368</v>
      </c>
    </row>
    <row r="248" spans="5:15" ht="16.5" thickTop="1" thickBot="1" x14ac:dyDescent="0.3">
      <c r="E248" s="123">
        <v>41312</v>
      </c>
      <c r="F248" s="210">
        <v>0.28000000000000003</v>
      </c>
      <c r="G248" s="210">
        <v>0.38</v>
      </c>
      <c r="H248" s="210">
        <v>0.32</v>
      </c>
      <c r="L248" s="93">
        <v>8</v>
      </c>
      <c r="M248" s="93">
        <v>7</v>
      </c>
      <c r="N248" s="220">
        <v>2013</v>
      </c>
      <c r="O248" s="222">
        <f t="shared" si="3"/>
        <v>41493</v>
      </c>
    </row>
    <row r="249" spans="5:15" ht="16.5" thickTop="1" thickBot="1" x14ac:dyDescent="0.3">
      <c r="E249" s="123">
        <v>41340</v>
      </c>
      <c r="F249" s="210">
        <v>0.27</v>
      </c>
      <c r="G249" s="210">
        <v>0.36</v>
      </c>
      <c r="H249" s="210">
        <v>0.35</v>
      </c>
      <c r="L249" s="93">
        <v>12</v>
      </c>
      <c r="M249" s="93">
        <v>5</v>
      </c>
      <c r="N249" s="220">
        <v>2013</v>
      </c>
      <c r="O249" s="222">
        <f t="shared" si="3"/>
        <v>41613</v>
      </c>
    </row>
    <row r="250" spans="5:15" ht="16.5" thickTop="1" thickBot="1" x14ac:dyDescent="0.3">
      <c r="E250" s="123">
        <v>41368</v>
      </c>
      <c r="F250" s="210">
        <v>0.26</v>
      </c>
      <c r="G250" s="210">
        <v>0.4</v>
      </c>
      <c r="H250" s="210">
        <v>0.33</v>
      </c>
      <c r="L250" s="93">
        <v>2</v>
      </c>
      <c r="M250" s="93">
        <v>7</v>
      </c>
      <c r="N250" s="220">
        <v>2013</v>
      </c>
      <c r="O250" s="222">
        <f t="shared" si="3"/>
        <v>41312</v>
      </c>
    </row>
    <row r="251" spans="5:15" ht="16.5" thickTop="1" thickBot="1" x14ac:dyDescent="0.3">
      <c r="E251" s="123">
        <v>41396</v>
      </c>
      <c r="F251" s="210">
        <v>0.28000000000000003</v>
      </c>
      <c r="G251" s="210">
        <v>0.39</v>
      </c>
      <c r="H251" s="210">
        <v>0.32</v>
      </c>
      <c r="L251" s="93">
        <v>1</v>
      </c>
      <c r="M251" s="93">
        <v>7</v>
      </c>
      <c r="N251" s="220">
        <v>2013</v>
      </c>
      <c r="O251" s="222">
        <f t="shared" si="3"/>
        <v>41281</v>
      </c>
    </row>
    <row r="252" spans="5:15" ht="16.5" thickTop="1" thickBot="1" x14ac:dyDescent="0.3">
      <c r="E252" s="123">
        <v>41426</v>
      </c>
      <c r="F252" s="210">
        <v>0.26</v>
      </c>
      <c r="G252" s="210">
        <v>0.41</v>
      </c>
      <c r="H252" s="210">
        <v>0.31</v>
      </c>
      <c r="L252" s="93">
        <v>7</v>
      </c>
      <c r="M252" s="93">
        <v>10</v>
      </c>
      <c r="N252" s="220">
        <v>2013</v>
      </c>
      <c r="O252" s="222">
        <f t="shared" si="3"/>
        <v>41465</v>
      </c>
    </row>
    <row r="253" spans="5:15" ht="16.5" thickTop="1" thickBot="1" x14ac:dyDescent="0.3">
      <c r="E253" s="123">
        <v>41445</v>
      </c>
      <c r="F253" s="210">
        <v>0.26</v>
      </c>
      <c r="G253" s="210">
        <v>0.41</v>
      </c>
      <c r="H253" s="210">
        <v>0.31</v>
      </c>
      <c r="L253" s="93">
        <v>6</v>
      </c>
      <c r="M253" s="93">
        <v>1</v>
      </c>
      <c r="N253" s="220">
        <v>2013</v>
      </c>
      <c r="O253" s="222">
        <f t="shared" si="3"/>
        <v>41426</v>
      </c>
    </row>
    <row r="254" spans="5:15" ht="16.5" thickTop="1" thickBot="1" x14ac:dyDescent="0.3">
      <c r="E254" s="123">
        <v>41465</v>
      </c>
      <c r="F254" s="210">
        <v>0.25</v>
      </c>
      <c r="G254" s="210">
        <v>0.42</v>
      </c>
      <c r="H254" s="210">
        <v>0.31</v>
      </c>
      <c r="L254" s="93">
        <v>6</v>
      </c>
      <c r="M254" s="93">
        <v>20</v>
      </c>
      <c r="N254" s="220">
        <v>2013</v>
      </c>
      <c r="O254" s="222">
        <f t="shared" si="3"/>
        <v>41445</v>
      </c>
    </row>
    <row r="255" spans="5:15" ht="16.5" thickTop="1" thickBot="1" x14ac:dyDescent="0.3">
      <c r="E255" s="123">
        <v>41493</v>
      </c>
      <c r="F255" s="210">
        <v>0.24</v>
      </c>
      <c r="G255" s="210">
        <v>0.43</v>
      </c>
      <c r="H255" s="210">
        <v>0.31</v>
      </c>
      <c r="L255" s="93">
        <v>3</v>
      </c>
      <c r="M255" s="93">
        <v>7</v>
      </c>
      <c r="N255" s="220">
        <v>2013</v>
      </c>
      <c r="O255" s="222">
        <f t="shared" si="3"/>
        <v>41340</v>
      </c>
    </row>
    <row r="256" spans="5:15" ht="16.5" thickTop="1" thickBot="1" x14ac:dyDescent="0.3">
      <c r="E256" s="123">
        <v>41522</v>
      </c>
      <c r="F256" s="210">
        <v>0.22</v>
      </c>
      <c r="G256" s="210">
        <v>0.45</v>
      </c>
      <c r="H256" s="210">
        <v>0.31</v>
      </c>
      <c r="L256" s="93">
        <v>5</v>
      </c>
      <c r="M256" s="93">
        <v>2</v>
      </c>
      <c r="N256" s="220">
        <v>2013</v>
      </c>
      <c r="O256" s="222">
        <f t="shared" si="3"/>
        <v>41396</v>
      </c>
    </row>
    <row r="257" spans="5:15" ht="16.5" thickTop="1" thickBot="1" x14ac:dyDescent="0.3">
      <c r="E257" s="123">
        <v>41550</v>
      </c>
      <c r="F257" s="210">
        <v>0.2</v>
      </c>
      <c r="G257" s="210">
        <v>0.47</v>
      </c>
      <c r="H257" s="210">
        <v>0.3</v>
      </c>
      <c r="L257" s="93">
        <v>11</v>
      </c>
      <c r="M257" s="93">
        <v>7</v>
      </c>
      <c r="N257" s="220">
        <v>2013</v>
      </c>
      <c r="O257" s="222">
        <f t="shared" si="3"/>
        <v>41585</v>
      </c>
    </row>
    <row r="258" spans="5:15" ht="16.5" thickTop="1" thickBot="1" x14ac:dyDescent="0.3">
      <c r="E258" s="123">
        <v>41585</v>
      </c>
      <c r="F258" s="210">
        <v>0.23</v>
      </c>
      <c r="G258" s="210">
        <v>0.46</v>
      </c>
      <c r="H258" s="210">
        <v>0.28000000000000003</v>
      </c>
      <c r="L258" s="93">
        <v>10</v>
      </c>
      <c r="M258" s="93">
        <v>3</v>
      </c>
      <c r="N258" s="220">
        <v>2013</v>
      </c>
      <c r="O258" s="222">
        <f t="shared" ref="O258:O311" si="4">DATE(N258,L258,M258)</f>
        <v>41550</v>
      </c>
    </row>
    <row r="259" spans="5:15" ht="16.5" thickTop="1" thickBot="1" x14ac:dyDescent="0.3">
      <c r="E259" s="123">
        <v>41613</v>
      </c>
      <c r="F259" s="210">
        <v>0.24</v>
      </c>
      <c r="G259" s="210">
        <v>0.44</v>
      </c>
      <c r="H259" s="210">
        <v>0.3</v>
      </c>
      <c r="L259" s="93">
        <v>9</v>
      </c>
      <c r="M259" s="93">
        <v>5</v>
      </c>
      <c r="N259" s="220">
        <v>2013</v>
      </c>
      <c r="O259" s="222">
        <f t="shared" si="4"/>
        <v>41522</v>
      </c>
    </row>
    <row r="260" spans="5:15" ht="16.5" thickTop="1" thickBot="1" x14ac:dyDescent="0.3">
      <c r="E260" s="123">
        <v>41644</v>
      </c>
      <c r="F260" s="210">
        <v>0.24</v>
      </c>
      <c r="G260" s="210">
        <v>0.45</v>
      </c>
      <c r="H260" s="210">
        <v>0.28999999999999998</v>
      </c>
      <c r="L260" s="93">
        <v>4</v>
      </c>
      <c r="M260" s="93">
        <v>24</v>
      </c>
      <c r="N260" s="220">
        <v>2014</v>
      </c>
      <c r="O260" s="222">
        <f t="shared" si="4"/>
        <v>41753</v>
      </c>
    </row>
    <row r="261" spans="5:15" ht="16.5" thickTop="1" thickBot="1" x14ac:dyDescent="0.3">
      <c r="E261" s="123">
        <v>41676</v>
      </c>
      <c r="F261" s="210">
        <v>0.23</v>
      </c>
      <c r="G261" s="210">
        <v>0.45</v>
      </c>
      <c r="H261" s="210">
        <v>0.3</v>
      </c>
      <c r="L261" s="93">
        <v>4</v>
      </c>
      <c r="M261" s="93">
        <v>3</v>
      </c>
      <c r="N261" s="220">
        <v>2014</v>
      </c>
      <c r="O261" s="222">
        <f t="shared" si="4"/>
        <v>41732</v>
      </c>
    </row>
    <row r="262" spans="5:15" ht="16.5" thickTop="1" thickBot="1" x14ac:dyDescent="0.3">
      <c r="E262" s="123">
        <v>41704</v>
      </c>
      <c r="F262" s="210">
        <v>0.25</v>
      </c>
      <c r="G262" s="210">
        <v>0.42</v>
      </c>
      <c r="H262" s="210">
        <v>0.3</v>
      </c>
      <c r="L262" s="93">
        <v>8</v>
      </c>
      <c r="M262" s="93">
        <v>7</v>
      </c>
      <c r="N262" s="220">
        <v>2014</v>
      </c>
      <c r="O262" s="222">
        <f t="shared" si="4"/>
        <v>41858</v>
      </c>
    </row>
    <row r="263" spans="5:15" ht="16.5" thickTop="1" thickBot="1" x14ac:dyDescent="0.3">
      <c r="E263" s="123">
        <v>41732</v>
      </c>
      <c r="F263" s="210">
        <v>0.25</v>
      </c>
      <c r="G263" s="210">
        <v>0.42</v>
      </c>
      <c r="H263" s="210">
        <v>0.28999999999999998</v>
      </c>
      <c r="L263" s="93">
        <v>12</v>
      </c>
      <c r="M263" s="93">
        <v>8</v>
      </c>
      <c r="N263" s="220">
        <v>2014</v>
      </c>
      <c r="O263" s="222">
        <f t="shared" si="4"/>
        <v>41981</v>
      </c>
    </row>
    <row r="264" spans="5:15" ht="16.5" thickTop="1" thickBot="1" x14ac:dyDescent="0.3">
      <c r="E264" s="123">
        <v>41753</v>
      </c>
      <c r="F264" s="210">
        <v>0.23</v>
      </c>
      <c r="G264" s="210">
        <v>0.43</v>
      </c>
      <c r="H264" s="210">
        <v>0.32</v>
      </c>
      <c r="L264" s="93">
        <v>2</v>
      </c>
      <c r="M264" s="93">
        <v>6</v>
      </c>
      <c r="N264" s="220">
        <v>2014</v>
      </c>
      <c r="O264" s="222">
        <f t="shared" si="4"/>
        <v>41676</v>
      </c>
    </row>
    <row r="265" spans="5:15" ht="16.5" thickTop="1" thickBot="1" x14ac:dyDescent="0.3">
      <c r="E265" s="123">
        <v>41767</v>
      </c>
      <c r="F265" s="210">
        <v>0.24</v>
      </c>
      <c r="G265" s="210">
        <v>0.43</v>
      </c>
      <c r="H265" s="210">
        <v>0.31</v>
      </c>
      <c r="L265" s="93">
        <v>1</v>
      </c>
      <c r="M265" s="93">
        <v>5</v>
      </c>
      <c r="N265" s="220">
        <v>2014</v>
      </c>
      <c r="O265" s="222">
        <f t="shared" si="4"/>
        <v>41644</v>
      </c>
    </row>
    <row r="266" spans="5:15" ht="16.5" thickTop="1" thickBot="1" x14ac:dyDescent="0.3">
      <c r="E266" s="123">
        <v>41795</v>
      </c>
      <c r="F266" s="210">
        <v>0.24</v>
      </c>
      <c r="G266" s="210">
        <v>0.46</v>
      </c>
      <c r="H266" s="210">
        <v>0.28000000000000003</v>
      </c>
      <c r="L266" s="93">
        <v>7</v>
      </c>
      <c r="M266" s="93">
        <v>7</v>
      </c>
      <c r="N266" s="220">
        <v>2014</v>
      </c>
      <c r="O266" s="222">
        <f t="shared" si="4"/>
        <v>41827</v>
      </c>
    </row>
    <row r="267" spans="5:15" ht="16.5" thickTop="1" thickBot="1" x14ac:dyDescent="0.3">
      <c r="E267" s="123">
        <v>41827</v>
      </c>
      <c r="F267" s="210">
        <v>0.23</v>
      </c>
      <c r="G267" s="210">
        <v>0.45</v>
      </c>
      <c r="H267" s="210">
        <v>0.28999999999999998</v>
      </c>
      <c r="L267" s="93">
        <v>6</v>
      </c>
      <c r="M267" s="93">
        <v>5</v>
      </c>
      <c r="N267" s="220">
        <v>2014</v>
      </c>
      <c r="O267" s="222">
        <f t="shared" si="4"/>
        <v>41795</v>
      </c>
    </row>
    <row r="268" spans="5:15" ht="16.5" thickTop="1" thickBot="1" x14ac:dyDescent="0.3">
      <c r="E268" s="123">
        <v>41858</v>
      </c>
      <c r="F268" s="210">
        <v>0.26</v>
      </c>
      <c r="G268" s="210">
        <v>0.4</v>
      </c>
      <c r="H268" s="210">
        <v>0.31</v>
      </c>
      <c r="L268" s="93">
        <v>3</v>
      </c>
      <c r="M268" s="93">
        <v>6</v>
      </c>
      <c r="N268" s="220">
        <v>2014</v>
      </c>
      <c r="O268" s="222">
        <f t="shared" si="4"/>
        <v>41704</v>
      </c>
    </row>
    <row r="269" spans="5:15" ht="16.5" thickTop="1" thickBot="1" x14ac:dyDescent="0.3">
      <c r="E269" s="123">
        <v>41886</v>
      </c>
      <c r="F269" s="210">
        <v>0.25</v>
      </c>
      <c r="G269" s="210">
        <v>0.47</v>
      </c>
      <c r="H269" s="210">
        <v>0.26</v>
      </c>
      <c r="L269" s="93">
        <v>5</v>
      </c>
      <c r="M269" s="93">
        <v>8</v>
      </c>
      <c r="N269" s="220">
        <v>2014</v>
      </c>
      <c r="O269" s="222">
        <f t="shared" si="4"/>
        <v>41767</v>
      </c>
    </row>
    <row r="270" spans="5:15" ht="16.5" thickTop="1" thickBot="1" x14ac:dyDescent="0.3">
      <c r="E270" s="123">
        <v>41907</v>
      </c>
      <c r="F270" s="210">
        <v>0.26</v>
      </c>
      <c r="G270" s="210">
        <v>0.42</v>
      </c>
      <c r="H270" s="210">
        <v>0.3</v>
      </c>
      <c r="L270" s="93">
        <v>11</v>
      </c>
      <c r="M270" s="93">
        <v>6</v>
      </c>
      <c r="N270" s="220">
        <v>2014</v>
      </c>
      <c r="O270" s="222">
        <f t="shared" si="4"/>
        <v>41949</v>
      </c>
    </row>
    <row r="271" spans="5:15" ht="16.5" thickTop="1" thickBot="1" x14ac:dyDescent="0.3">
      <c r="E271" s="123">
        <v>41924</v>
      </c>
      <c r="F271" s="210">
        <v>0.33</v>
      </c>
      <c r="G271" s="210">
        <v>0.35</v>
      </c>
      <c r="H271" s="210">
        <v>0.28999999999999998</v>
      </c>
      <c r="L271" s="93">
        <v>10</v>
      </c>
      <c r="M271" s="93">
        <v>12</v>
      </c>
      <c r="N271" s="220">
        <v>2014</v>
      </c>
      <c r="O271" s="222">
        <f t="shared" si="4"/>
        <v>41924</v>
      </c>
    </row>
    <row r="272" spans="5:15" ht="16.5" thickTop="1" thickBot="1" x14ac:dyDescent="0.3">
      <c r="E272" s="123">
        <v>41941</v>
      </c>
      <c r="F272" s="210">
        <v>0.26</v>
      </c>
      <c r="G272" s="210">
        <v>0.39</v>
      </c>
      <c r="H272" s="210">
        <v>0.32</v>
      </c>
      <c r="L272" s="93">
        <v>10</v>
      </c>
      <c r="M272" s="93">
        <v>29</v>
      </c>
      <c r="N272" s="220">
        <v>2014</v>
      </c>
      <c r="O272" s="222">
        <f t="shared" si="4"/>
        <v>41941</v>
      </c>
    </row>
    <row r="273" spans="5:15" ht="16.5" thickTop="1" thickBot="1" x14ac:dyDescent="0.3">
      <c r="E273" s="123">
        <v>41949</v>
      </c>
      <c r="F273" s="210">
        <v>0.28000000000000003</v>
      </c>
      <c r="G273" s="210">
        <v>0.41</v>
      </c>
      <c r="H273" s="210">
        <v>0.28000000000000003</v>
      </c>
      <c r="L273" s="93">
        <v>9</v>
      </c>
      <c r="M273" s="93">
        <v>25</v>
      </c>
      <c r="N273" s="220">
        <v>2014</v>
      </c>
      <c r="O273" s="222">
        <f t="shared" si="4"/>
        <v>41907</v>
      </c>
    </row>
    <row r="274" spans="5:15" ht="16.5" thickTop="1" thickBot="1" x14ac:dyDescent="0.3">
      <c r="E274" s="123">
        <v>41981</v>
      </c>
      <c r="F274" s="210">
        <v>0.27</v>
      </c>
      <c r="G274" s="210">
        <v>0.4</v>
      </c>
      <c r="H274" s="210">
        <v>0.31</v>
      </c>
      <c r="L274" s="93">
        <v>9</v>
      </c>
      <c r="M274" s="93">
        <v>4</v>
      </c>
      <c r="N274" s="220">
        <v>2014</v>
      </c>
      <c r="O274" s="222">
        <f t="shared" si="4"/>
        <v>41886</v>
      </c>
    </row>
    <row r="275" spans="5:15" ht="16.5" thickTop="1" thickBot="1" x14ac:dyDescent="0.3">
      <c r="E275" s="123">
        <v>42009</v>
      </c>
      <c r="F275" s="210">
        <v>0.28999999999999998</v>
      </c>
      <c r="G275" s="210">
        <v>0.42</v>
      </c>
      <c r="H275" s="210">
        <v>0.28000000000000003</v>
      </c>
      <c r="L275" s="93">
        <v>4</v>
      </c>
      <c r="M275" s="93">
        <v>9</v>
      </c>
      <c r="N275" s="220">
        <v>2015</v>
      </c>
      <c r="O275" s="222">
        <f t="shared" si="4"/>
        <v>42103</v>
      </c>
    </row>
    <row r="276" spans="5:15" ht="16.5" thickTop="1" thickBot="1" x14ac:dyDescent="0.3">
      <c r="E276" s="123">
        <v>42043</v>
      </c>
      <c r="F276" s="210">
        <v>0.25</v>
      </c>
      <c r="G276" s="210">
        <v>0.43</v>
      </c>
      <c r="H276" s="210">
        <v>0.28999999999999998</v>
      </c>
      <c r="L276" s="93">
        <v>8</v>
      </c>
      <c r="M276" s="93">
        <v>5</v>
      </c>
      <c r="N276" s="220">
        <v>2015</v>
      </c>
      <c r="O276" s="222">
        <f t="shared" si="4"/>
        <v>42221</v>
      </c>
    </row>
    <row r="277" spans="5:15" ht="16.5" thickTop="1" thickBot="1" x14ac:dyDescent="0.3">
      <c r="E277" s="123">
        <v>42069</v>
      </c>
      <c r="F277" s="210">
        <v>0.27</v>
      </c>
      <c r="G277" s="210">
        <v>0.44</v>
      </c>
      <c r="H277" s="210">
        <v>0.28000000000000003</v>
      </c>
      <c r="L277" s="93">
        <v>12</v>
      </c>
      <c r="M277" s="93">
        <v>2</v>
      </c>
      <c r="N277" s="220">
        <v>2015</v>
      </c>
      <c r="O277" s="222">
        <f t="shared" si="4"/>
        <v>42340</v>
      </c>
    </row>
    <row r="278" spans="5:15" ht="16.5" thickTop="1" thickBot="1" x14ac:dyDescent="0.3">
      <c r="E278" s="123">
        <v>42103</v>
      </c>
      <c r="F278" s="210">
        <v>0.24</v>
      </c>
      <c r="G278" s="210">
        <v>0.42</v>
      </c>
      <c r="H278" s="210">
        <v>0.31</v>
      </c>
      <c r="L278" s="93">
        <v>2</v>
      </c>
      <c r="M278" s="93">
        <v>8</v>
      </c>
      <c r="N278" s="220">
        <v>2015</v>
      </c>
      <c r="O278" s="222">
        <f t="shared" si="4"/>
        <v>42043</v>
      </c>
    </row>
    <row r="279" spans="5:15" ht="16.5" thickTop="1" thickBot="1" x14ac:dyDescent="0.3">
      <c r="E279" s="123">
        <v>42130</v>
      </c>
      <c r="F279" s="210">
        <v>0.26</v>
      </c>
      <c r="G279" s="210">
        <v>0.41</v>
      </c>
      <c r="H279" s="210">
        <v>0.3</v>
      </c>
      <c r="L279" s="93">
        <v>1</v>
      </c>
      <c r="M279" s="93">
        <v>5</v>
      </c>
      <c r="N279" s="220">
        <v>2015</v>
      </c>
      <c r="O279" s="222">
        <f t="shared" si="4"/>
        <v>42009</v>
      </c>
    </row>
    <row r="280" spans="5:15" ht="16.5" thickTop="1" thickBot="1" x14ac:dyDescent="0.3">
      <c r="E280" s="123">
        <v>42157</v>
      </c>
      <c r="F280" s="210">
        <v>0.25</v>
      </c>
      <c r="G280" s="210">
        <v>0.41</v>
      </c>
      <c r="H280" s="210">
        <v>0.31</v>
      </c>
      <c r="L280" s="93">
        <v>7</v>
      </c>
      <c r="M280" s="93">
        <v>8</v>
      </c>
      <c r="N280" s="220">
        <v>2015</v>
      </c>
      <c r="O280" s="222">
        <f t="shared" si="4"/>
        <v>42193</v>
      </c>
    </row>
    <row r="281" spans="5:15" ht="16.5" thickTop="1" thickBot="1" x14ac:dyDescent="0.3">
      <c r="E281" s="123">
        <v>42193</v>
      </c>
      <c r="F281" s="210">
        <v>0.23</v>
      </c>
      <c r="G281" s="210">
        <v>0.46</v>
      </c>
      <c r="H281" s="210">
        <v>0.28000000000000003</v>
      </c>
      <c r="L281" s="93">
        <v>6</v>
      </c>
      <c r="M281" s="93">
        <v>2</v>
      </c>
      <c r="N281" s="220">
        <v>2015</v>
      </c>
      <c r="O281" s="222">
        <f t="shared" si="4"/>
        <v>42157</v>
      </c>
    </row>
    <row r="282" spans="5:15" ht="16.5" thickTop="1" thickBot="1" x14ac:dyDescent="0.3">
      <c r="E282" s="123">
        <v>42221</v>
      </c>
      <c r="F282" s="210">
        <v>0.27</v>
      </c>
      <c r="G282" s="210">
        <v>0.41</v>
      </c>
      <c r="H282" s="210">
        <v>0.31</v>
      </c>
      <c r="L282" s="93">
        <v>3</v>
      </c>
      <c r="M282" s="93">
        <v>6</v>
      </c>
      <c r="N282" s="220">
        <v>2015</v>
      </c>
      <c r="O282" s="222">
        <f t="shared" si="4"/>
        <v>42069</v>
      </c>
    </row>
    <row r="283" spans="5:15" ht="16.5" thickTop="1" thickBot="1" x14ac:dyDescent="0.3">
      <c r="E283" s="123">
        <v>42256</v>
      </c>
      <c r="F283" s="210">
        <v>0.27</v>
      </c>
      <c r="G283" s="210">
        <v>0.43</v>
      </c>
      <c r="H283" s="210">
        <v>0.27</v>
      </c>
      <c r="L283" s="93">
        <v>5</v>
      </c>
      <c r="M283" s="93">
        <v>6</v>
      </c>
      <c r="N283" s="220">
        <v>2015</v>
      </c>
      <c r="O283" s="222">
        <f t="shared" si="4"/>
        <v>42130</v>
      </c>
    </row>
    <row r="284" spans="5:15" ht="16.5" thickTop="1" thickBot="1" x14ac:dyDescent="0.3">
      <c r="E284" s="123">
        <v>42284</v>
      </c>
      <c r="F284" s="210">
        <v>0.25</v>
      </c>
      <c r="G284" s="210">
        <v>0.42</v>
      </c>
      <c r="H284" s="210">
        <v>0.28999999999999998</v>
      </c>
      <c r="L284" s="93">
        <v>11</v>
      </c>
      <c r="M284" s="93">
        <v>4</v>
      </c>
      <c r="N284" s="220">
        <v>2015</v>
      </c>
      <c r="O284" s="222">
        <f t="shared" si="4"/>
        <v>42312</v>
      </c>
    </row>
    <row r="285" spans="5:15" ht="16.5" thickTop="1" thickBot="1" x14ac:dyDescent="0.3">
      <c r="E285" s="123">
        <v>42312</v>
      </c>
      <c r="F285" s="210">
        <v>0.28000000000000003</v>
      </c>
      <c r="G285" s="210">
        <v>0.39</v>
      </c>
      <c r="H285" s="210">
        <v>0.3</v>
      </c>
      <c r="L285" s="93">
        <v>10</v>
      </c>
      <c r="M285" s="93">
        <v>7</v>
      </c>
      <c r="N285" s="220">
        <v>2015</v>
      </c>
      <c r="O285" s="222">
        <f t="shared" si="4"/>
        <v>42284</v>
      </c>
    </row>
    <row r="286" spans="5:15" ht="16.5" thickTop="1" thickBot="1" x14ac:dyDescent="0.3">
      <c r="E286" s="123">
        <v>42340</v>
      </c>
      <c r="F286" s="210">
        <v>0.27</v>
      </c>
      <c r="G286" s="210">
        <v>0.4</v>
      </c>
      <c r="H286" s="210">
        <v>0.3</v>
      </c>
      <c r="L286" s="93">
        <v>9</v>
      </c>
      <c r="M286" s="93">
        <v>9</v>
      </c>
      <c r="N286" s="220">
        <v>2015</v>
      </c>
      <c r="O286" s="222">
        <f t="shared" si="4"/>
        <v>42256</v>
      </c>
    </row>
    <row r="287" spans="5:15" ht="16.5" thickTop="1" thickBot="1" x14ac:dyDescent="0.3">
      <c r="E287" s="123">
        <v>42375</v>
      </c>
      <c r="F287" s="210">
        <v>0.26</v>
      </c>
      <c r="G287" s="210">
        <v>0.44</v>
      </c>
      <c r="H287" s="210">
        <v>0.28999999999999998</v>
      </c>
      <c r="L287" s="93">
        <v>4</v>
      </c>
      <c r="M287" s="93">
        <v>6</v>
      </c>
      <c r="N287" s="220">
        <v>2016</v>
      </c>
      <c r="O287" s="222">
        <f t="shared" si="4"/>
        <v>42466</v>
      </c>
    </row>
    <row r="288" spans="5:15" ht="16.5" thickTop="1" thickBot="1" x14ac:dyDescent="0.3">
      <c r="E288" s="123">
        <v>42390</v>
      </c>
      <c r="F288" s="210">
        <v>0.28999999999999998</v>
      </c>
      <c r="G288" s="210">
        <v>0.39</v>
      </c>
      <c r="H288" s="210">
        <v>0.31</v>
      </c>
      <c r="L288" s="93">
        <v>8</v>
      </c>
      <c r="M288" s="93">
        <v>3</v>
      </c>
      <c r="N288" s="220">
        <v>2016</v>
      </c>
      <c r="O288" s="222">
        <f t="shared" si="4"/>
        <v>42585</v>
      </c>
    </row>
    <row r="289" spans="5:15" ht="16.5" thickTop="1" thickBot="1" x14ac:dyDescent="0.3">
      <c r="E289" s="123">
        <v>42403</v>
      </c>
      <c r="F289" s="210">
        <v>0.3</v>
      </c>
      <c r="G289" s="210">
        <v>0.37</v>
      </c>
      <c r="H289" s="210">
        <v>0.3</v>
      </c>
      <c r="L289" s="93">
        <v>12</v>
      </c>
      <c r="M289" s="93">
        <v>7</v>
      </c>
      <c r="N289" s="220">
        <v>2016</v>
      </c>
      <c r="O289" s="222">
        <f t="shared" si="4"/>
        <v>42711</v>
      </c>
    </row>
    <row r="290" spans="5:15" ht="16.5" thickTop="1" thickBot="1" x14ac:dyDescent="0.3">
      <c r="E290" s="123">
        <v>42431</v>
      </c>
      <c r="F290" s="210">
        <v>0.26</v>
      </c>
      <c r="G290" s="210">
        <v>0.38</v>
      </c>
      <c r="H290" s="210">
        <v>0.32</v>
      </c>
      <c r="L290" s="93">
        <v>2</v>
      </c>
      <c r="M290" s="93">
        <v>3</v>
      </c>
      <c r="N290" s="220">
        <v>2016</v>
      </c>
      <c r="O290" s="222">
        <f t="shared" si="4"/>
        <v>42403</v>
      </c>
    </row>
    <row r="291" spans="5:15" ht="16.5" thickTop="1" thickBot="1" x14ac:dyDescent="0.3">
      <c r="E291" s="123">
        <v>42466</v>
      </c>
      <c r="F291" s="210">
        <v>0.25</v>
      </c>
      <c r="G291" s="210">
        <v>0.44</v>
      </c>
      <c r="H291" s="210">
        <v>0.31</v>
      </c>
      <c r="L291" s="93">
        <v>1</v>
      </c>
      <c r="M291" s="93">
        <v>21</v>
      </c>
      <c r="N291" s="220">
        <v>2016</v>
      </c>
      <c r="O291" s="222">
        <f t="shared" si="4"/>
        <v>42390</v>
      </c>
    </row>
    <row r="292" spans="5:15" ht="16.5" thickTop="1" thickBot="1" x14ac:dyDescent="0.3">
      <c r="E292" s="123">
        <v>42494</v>
      </c>
      <c r="F292" s="210">
        <v>0.31</v>
      </c>
      <c r="G292" s="210">
        <v>0.37</v>
      </c>
      <c r="H292" s="210">
        <v>0.3</v>
      </c>
      <c r="L292" s="93">
        <v>1</v>
      </c>
      <c r="M292" s="93">
        <v>6</v>
      </c>
      <c r="N292" s="220">
        <v>2016</v>
      </c>
      <c r="O292" s="222">
        <f t="shared" si="4"/>
        <v>42375</v>
      </c>
    </row>
    <row r="293" spans="5:15" ht="16.5" thickTop="1" thickBot="1" x14ac:dyDescent="0.3">
      <c r="E293" s="123">
        <v>42508</v>
      </c>
      <c r="F293" s="210">
        <v>0.27</v>
      </c>
      <c r="G293" s="210">
        <v>0.45</v>
      </c>
      <c r="H293" s="210">
        <v>0.28000000000000003</v>
      </c>
      <c r="L293" s="93">
        <v>7</v>
      </c>
      <c r="M293" s="93">
        <v>13</v>
      </c>
      <c r="N293" s="220">
        <v>2016</v>
      </c>
      <c r="O293" s="222">
        <f t="shared" si="4"/>
        <v>42564</v>
      </c>
    </row>
    <row r="294" spans="5:15" ht="16.5" thickTop="1" thickBot="1" x14ac:dyDescent="0.3">
      <c r="E294" s="123">
        <v>42522</v>
      </c>
      <c r="F294" s="210">
        <v>0.27</v>
      </c>
      <c r="G294" s="210">
        <v>0.41</v>
      </c>
      <c r="H294" s="210">
        <v>0.3</v>
      </c>
      <c r="L294" s="93">
        <v>6</v>
      </c>
      <c r="M294" s="93">
        <v>1</v>
      </c>
      <c r="N294" s="220">
        <v>2016</v>
      </c>
      <c r="O294" s="222">
        <f t="shared" si="4"/>
        <v>42522</v>
      </c>
    </row>
    <row r="295" spans="5:15" ht="16.5" thickTop="1" thickBot="1" x14ac:dyDescent="0.3">
      <c r="E295" s="123">
        <v>42535</v>
      </c>
      <c r="F295" s="210">
        <v>0.28000000000000003</v>
      </c>
      <c r="G295" s="210">
        <v>0.39</v>
      </c>
      <c r="H295" s="210">
        <v>0.31</v>
      </c>
      <c r="L295" s="93">
        <v>6</v>
      </c>
      <c r="M295" s="93">
        <v>14</v>
      </c>
      <c r="N295" s="220">
        <v>2016</v>
      </c>
      <c r="O295" s="222">
        <f t="shared" si="4"/>
        <v>42535</v>
      </c>
    </row>
    <row r="296" spans="5:15" ht="16.5" thickTop="1" thickBot="1" x14ac:dyDescent="0.3">
      <c r="E296" s="123">
        <v>42564</v>
      </c>
      <c r="F296" s="210">
        <v>0.28000000000000003</v>
      </c>
      <c r="G296" s="210">
        <v>0.42</v>
      </c>
      <c r="H296" s="210">
        <v>0.28000000000000003</v>
      </c>
      <c r="L296" s="93">
        <v>3</v>
      </c>
      <c r="M296" s="93">
        <v>2</v>
      </c>
      <c r="N296" s="220">
        <v>2016</v>
      </c>
      <c r="O296" s="222">
        <f t="shared" si="4"/>
        <v>42431</v>
      </c>
    </row>
    <row r="297" spans="5:15" ht="16.5" thickTop="1" thickBot="1" x14ac:dyDescent="0.3">
      <c r="E297" s="123">
        <v>42585</v>
      </c>
      <c r="F297" s="210">
        <v>0.27</v>
      </c>
      <c r="G297" s="210">
        <v>0.38</v>
      </c>
      <c r="H297" s="210">
        <v>0.31</v>
      </c>
      <c r="L297" s="93">
        <v>5</v>
      </c>
      <c r="M297" s="93">
        <v>18</v>
      </c>
      <c r="N297" s="220">
        <v>2016</v>
      </c>
      <c r="O297" s="222">
        <f t="shared" si="4"/>
        <v>42508</v>
      </c>
    </row>
    <row r="298" spans="5:15" ht="16.5" thickTop="1" thickBot="1" x14ac:dyDescent="0.3">
      <c r="E298" s="123">
        <v>42620</v>
      </c>
      <c r="F298" s="210">
        <v>0.28999999999999998</v>
      </c>
      <c r="G298" s="210">
        <v>0.38</v>
      </c>
      <c r="H298" s="210">
        <v>0.31</v>
      </c>
      <c r="L298" s="93">
        <v>5</v>
      </c>
      <c r="M298" s="93">
        <v>4</v>
      </c>
      <c r="N298" s="220">
        <v>2016</v>
      </c>
      <c r="O298" s="222">
        <f t="shared" si="4"/>
        <v>42494</v>
      </c>
    </row>
    <row r="299" spans="5:15" ht="16.5" thickTop="1" thickBot="1" x14ac:dyDescent="0.3">
      <c r="E299" s="123">
        <v>42627</v>
      </c>
      <c r="F299" s="210">
        <v>0.27</v>
      </c>
      <c r="G299" s="210">
        <v>0.4</v>
      </c>
      <c r="H299" s="210">
        <v>0.32</v>
      </c>
      <c r="L299" s="93">
        <v>11</v>
      </c>
      <c r="M299" s="93">
        <v>1</v>
      </c>
      <c r="N299" s="220">
        <v>2016</v>
      </c>
      <c r="O299" s="222">
        <f t="shared" si="4"/>
        <v>42675</v>
      </c>
    </row>
    <row r="300" spans="5:15" ht="16.5" thickTop="1" thickBot="1" x14ac:dyDescent="0.3">
      <c r="E300" s="123">
        <v>42648</v>
      </c>
      <c r="F300" s="210">
        <v>0.27</v>
      </c>
      <c r="G300" s="210">
        <v>0.36</v>
      </c>
      <c r="H300" s="210">
        <v>0.32</v>
      </c>
      <c r="L300" s="93">
        <v>11</v>
      </c>
      <c r="M300" s="93">
        <v>9</v>
      </c>
      <c r="N300" s="220">
        <v>2016</v>
      </c>
      <c r="O300" s="222">
        <f t="shared" si="4"/>
        <v>42683</v>
      </c>
    </row>
    <row r="301" spans="5:15" ht="16.5" thickTop="1" thickBot="1" x14ac:dyDescent="0.3">
      <c r="E301" s="123">
        <v>42675</v>
      </c>
      <c r="F301" s="210">
        <v>0.27</v>
      </c>
      <c r="G301" s="210">
        <v>0.36</v>
      </c>
      <c r="H301" s="210">
        <v>0.31</v>
      </c>
      <c r="L301" s="93">
        <v>10</v>
      </c>
      <c r="M301" s="93">
        <v>5</v>
      </c>
      <c r="N301" s="220">
        <v>2016</v>
      </c>
      <c r="O301" s="222">
        <f t="shared" si="4"/>
        <v>42648</v>
      </c>
    </row>
    <row r="302" spans="5:15" ht="16.5" thickTop="1" thickBot="1" x14ac:dyDescent="0.3">
      <c r="E302" s="123">
        <v>42683</v>
      </c>
      <c r="F302" s="210">
        <v>0.27</v>
      </c>
      <c r="G302" s="210">
        <v>0.4</v>
      </c>
      <c r="H302" s="210">
        <v>0.3</v>
      </c>
      <c r="L302" s="93">
        <v>9</v>
      </c>
      <c r="M302" s="93">
        <v>14</v>
      </c>
      <c r="N302" s="220">
        <v>2016</v>
      </c>
      <c r="O302" s="222">
        <f t="shared" si="4"/>
        <v>42627</v>
      </c>
    </row>
    <row r="303" spans="5:15" ht="16.5" thickTop="1" thickBot="1" x14ac:dyDescent="0.3">
      <c r="E303" s="123">
        <v>42711</v>
      </c>
      <c r="F303" s="210">
        <v>0.28000000000000003</v>
      </c>
      <c r="G303" s="210">
        <v>0.39</v>
      </c>
      <c r="H303" s="210">
        <v>0.28999999999999998</v>
      </c>
      <c r="L303" s="93">
        <v>9</v>
      </c>
      <c r="M303" s="93">
        <v>7</v>
      </c>
      <c r="N303" s="220">
        <v>2016</v>
      </c>
      <c r="O303" s="222">
        <f t="shared" si="4"/>
        <v>42620</v>
      </c>
    </row>
    <row r="304" spans="5:15" ht="16.5" thickTop="1" thickBot="1" x14ac:dyDescent="0.3">
      <c r="E304" s="123">
        <v>42739</v>
      </c>
      <c r="F304" s="210">
        <v>0.28000000000000003</v>
      </c>
      <c r="G304" s="210">
        <v>0.44</v>
      </c>
      <c r="H304" s="210">
        <v>0.25</v>
      </c>
      <c r="L304" s="93">
        <v>4</v>
      </c>
      <c r="M304" s="93">
        <v>5</v>
      </c>
      <c r="N304" s="220">
        <v>2017</v>
      </c>
      <c r="O304" s="222">
        <f t="shared" si="4"/>
        <v>42830</v>
      </c>
    </row>
    <row r="305" spans="5:15" ht="16.5" thickTop="1" thickBot="1" x14ac:dyDescent="0.3">
      <c r="E305" s="123">
        <v>42767</v>
      </c>
      <c r="F305" s="210">
        <v>0.31</v>
      </c>
      <c r="G305" s="210">
        <v>0.37</v>
      </c>
      <c r="H305" s="210">
        <v>0.31</v>
      </c>
      <c r="L305" s="93">
        <v>8</v>
      </c>
      <c r="M305" s="93">
        <v>2</v>
      </c>
      <c r="N305" s="220">
        <v>2017</v>
      </c>
      <c r="O305" s="222">
        <f t="shared" si="4"/>
        <v>42949</v>
      </c>
    </row>
    <row r="306" spans="5:15" ht="16.5" thickTop="1" thickBot="1" x14ac:dyDescent="0.3">
      <c r="E306" s="123">
        <v>42795</v>
      </c>
      <c r="F306" s="210">
        <v>0.26</v>
      </c>
      <c r="G306" s="210">
        <v>0.42</v>
      </c>
      <c r="H306" s="210">
        <v>0.3</v>
      </c>
      <c r="L306" s="93">
        <v>2</v>
      </c>
      <c r="M306" s="93">
        <v>1</v>
      </c>
      <c r="N306" s="220">
        <v>2017</v>
      </c>
      <c r="O306" s="222">
        <f t="shared" si="4"/>
        <v>42767</v>
      </c>
    </row>
    <row r="307" spans="5:15" ht="16.5" thickTop="1" thickBot="1" x14ac:dyDescent="0.3">
      <c r="E307" s="123">
        <v>42830</v>
      </c>
      <c r="F307" s="210">
        <v>0.25</v>
      </c>
      <c r="G307" s="210">
        <v>0.44</v>
      </c>
      <c r="H307" s="210">
        <v>0.28000000000000003</v>
      </c>
      <c r="L307" s="93">
        <v>1</v>
      </c>
      <c r="M307" s="93">
        <v>4</v>
      </c>
      <c r="N307" s="220">
        <v>2017</v>
      </c>
      <c r="O307" s="222">
        <f t="shared" si="4"/>
        <v>42739</v>
      </c>
    </row>
    <row r="308" spans="5:15" ht="16.5" thickTop="1" thickBot="1" x14ac:dyDescent="0.3">
      <c r="E308" s="123">
        <v>42858</v>
      </c>
      <c r="F308" s="210">
        <v>0.28999999999999998</v>
      </c>
      <c r="G308" s="210">
        <v>0.4</v>
      </c>
      <c r="H308" s="210">
        <v>0.28000000000000003</v>
      </c>
      <c r="L308" s="93">
        <v>7</v>
      </c>
      <c r="M308" s="93">
        <v>5</v>
      </c>
      <c r="N308" s="220">
        <v>2017</v>
      </c>
      <c r="O308" s="222">
        <f t="shared" si="4"/>
        <v>42921</v>
      </c>
    </row>
    <row r="309" spans="5:15" ht="16.5" thickTop="1" thickBot="1" x14ac:dyDescent="0.3">
      <c r="E309" s="123">
        <v>42893</v>
      </c>
      <c r="F309" s="210">
        <v>0.26</v>
      </c>
      <c r="G309" s="210">
        <v>0.42</v>
      </c>
      <c r="H309" s="210">
        <v>0.3</v>
      </c>
      <c r="L309" s="93">
        <v>6</v>
      </c>
      <c r="M309" s="93">
        <v>7</v>
      </c>
      <c r="N309" s="220">
        <v>2017</v>
      </c>
      <c r="O309" s="222">
        <f t="shared" si="4"/>
        <v>42893</v>
      </c>
    </row>
    <row r="310" spans="5:15" ht="16.5" thickTop="1" thickBot="1" x14ac:dyDescent="0.3">
      <c r="E310" s="123">
        <v>42921</v>
      </c>
      <c r="F310" s="210">
        <v>0.25</v>
      </c>
      <c r="G310" s="210">
        <v>0.45</v>
      </c>
      <c r="H310" s="210">
        <v>0.28000000000000003</v>
      </c>
      <c r="L310" s="93">
        <v>3</v>
      </c>
      <c r="M310" s="93">
        <v>1</v>
      </c>
      <c r="N310" s="220">
        <v>2017</v>
      </c>
      <c r="O310" s="222">
        <f t="shared" si="4"/>
        <v>42795</v>
      </c>
    </row>
    <row r="311" spans="5:15" ht="15.75" thickTop="1" x14ac:dyDescent="0.25">
      <c r="E311" s="123">
        <v>42949</v>
      </c>
      <c r="F311" s="210">
        <v>0.28000000000000003</v>
      </c>
      <c r="G311" s="210">
        <v>0.41</v>
      </c>
      <c r="H311" s="210">
        <v>0.28000000000000003</v>
      </c>
      <c r="L311" s="93">
        <v>5</v>
      </c>
      <c r="M311" s="93">
        <v>3</v>
      </c>
      <c r="N311" s="220">
        <v>2017</v>
      </c>
      <c r="O311" s="222">
        <f t="shared" si="4"/>
        <v>42858</v>
      </c>
    </row>
    <row r="312" spans="5:15" x14ac:dyDescent="0.25">
      <c r="E312" s="123">
        <v>42984</v>
      </c>
      <c r="F312" s="210">
        <v>0.28999999999999998</v>
      </c>
      <c r="G312" s="210">
        <v>0.4</v>
      </c>
      <c r="H312" s="210">
        <v>0.3</v>
      </c>
    </row>
    <row r="313" spans="5:15" x14ac:dyDescent="0.25">
      <c r="E313" s="123">
        <v>43013</v>
      </c>
      <c r="F313" s="210">
        <v>0.24</v>
      </c>
      <c r="G313" s="210">
        <v>0.42</v>
      </c>
      <c r="H313" s="210">
        <v>0.31</v>
      </c>
    </row>
  </sheetData>
  <sortState ref="E2:H311">
    <sortCondition ref="E2"/>
  </sortState>
  <hyperlinks>
    <hyperlink ref="A2" r:id="rId1"/>
  </hyperlinks>
  <pageMargins left="0.7" right="0.7" top="0.75" bottom="0.75" header="0.3" footer="0.3"/>
  <pageSetup orientation="portrait" horizontalDpi="4294967292" verticalDpi="4294967292" r:id="rId2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Q18" sqref="Q18"/>
    </sheetView>
  </sheetViews>
  <sheetFormatPr defaultColWidth="8.85546875" defaultRowHeight="15" x14ac:dyDescent="0.25"/>
  <cols>
    <col min="1" max="16384" width="8.85546875" style="93"/>
  </cols>
  <sheetData/>
  <pageMargins left="0.7" right="0.7" top="0.75" bottom="0.75" header="0.3" footer="0.3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zoomScale="115" zoomScaleNormal="115" workbookViewId="0">
      <selection activeCell="R10" sqref="R10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6"/>
  <sheetViews>
    <sheetView workbookViewId="0">
      <selection activeCell="D17" sqref="D17"/>
    </sheetView>
  </sheetViews>
  <sheetFormatPr defaultColWidth="8.85546875" defaultRowHeight="15" x14ac:dyDescent="0.25"/>
  <cols>
    <col min="1" max="1" width="5.140625" style="93" bestFit="1" customWidth="1"/>
    <col min="2" max="2" width="25.85546875" style="93" bestFit="1" customWidth="1"/>
    <col min="3" max="3" width="27.7109375" style="93" bestFit="1" customWidth="1"/>
    <col min="4" max="4" width="25.42578125" style="93" bestFit="1" customWidth="1"/>
    <col min="5" max="16384" width="8.85546875" style="93"/>
  </cols>
  <sheetData>
    <row r="1" spans="1:12" x14ac:dyDescent="0.25">
      <c r="A1" s="169" t="s">
        <v>6</v>
      </c>
      <c r="B1" s="168" t="s">
        <v>255</v>
      </c>
      <c r="C1" s="168" t="s">
        <v>254</v>
      </c>
      <c r="D1" s="167" t="s">
        <v>253</v>
      </c>
    </row>
    <row r="2" spans="1:12" x14ac:dyDescent="0.25">
      <c r="A2" s="93">
        <v>1998</v>
      </c>
      <c r="B2" s="121">
        <v>123</v>
      </c>
      <c r="C2" s="121">
        <v>164</v>
      </c>
      <c r="D2" s="121">
        <v>148</v>
      </c>
      <c r="F2" s="93" t="str">
        <f t="shared" ref="F2:F12" si="0">"'"&amp;RIGHT(A2,2)</f>
        <v>'98</v>
      </c>
    </row>
    <row r="3" spans="1:12" x14ac:dyDescent="0.25">
      <c r="A3" s="93">
        <v>2000</v>
      </c>
      <c r="B3" s="121">
        <v>139</v>
      </c>
      <c r="C3" s="121">
        <v>134</v>
      </c>
      <c r="D3" s="121">
        <v>162</v>
      </c>
      <c r="F3" s="93" t="str">
        <f t="shared" si="0"/>
        <v>'00</v>
      </c>
    </row>
    <row r="4" spans="1:12" x14ac:dyDescent="0.25">
      <c r="A4" s="93">
        <v>2002</v>
      </c>
      <c r="B4" s="121">
        <v>149</v>
      </c>
      <c r="C4" s="121">
        <v>111</v>
      </c>
      <c r="D4" s="121">
        <v>175</v>
      </c>
      <c r="F4" s="93" t="str">
        <f t="shared" si="0"/>
        <v>'02</v>
      </c>
    </row>
    <row r="5" spans="1:12" x14ac:dyDescent="0.25">
      <c r="A5" s="93">
        <v>2004</v>
      </c>
      <c r="B5" s="121">
        <v>148</v>
      </c>
      <c r="C5" s="121">
        <v>108</v>
      </c>
      <c r="D5" s="121">
        <v>179</v>
      </c>
      <c r="F5" s="93" t="str">
        <f t="shared" si="0"/>
        <v>'04</v>
      </c>
    </row>
    <row r="6" spans="1:12" x14ac:dyDescent="0.25">
      <c r="A6" s="93">
        <v>2006</v>
      </c>
      <c r="B6" s="121">
        <v>147</v>
      </c>
      <c r="C6" s="121">
        <v>108</v>
      </c>
      <c r="D6" s="121">
        <v>180</v>
      </c>
      <c r="F6" s="93" t="str">
        <f t="shared" si="0"/>
        <v>'06</v>
      </c>
    </row>
    <row r="7" spans="1:12" x14ac:dyDescent="0.25">
      <c r="A7" s="93">
        <v>2008</v>
      </c>
      <c r="B7" s="121">
        <v>150</v>
      </c>
      <c r="C7" s="121">
        <v>103</v>
      </c>
      <c r="D7" s="121">
        <v>182</v>
      </c>
      <c r="F7" s="93" t="str">
        <f t="shared" si="0"/>
        <v>'08</v>
      </c>
    </row>
    <row r="8" spans="1:12" x14ac:dyDescent="0.25">
      <c r="A8" s="93">
        <v>2010</v>
      </c>
      <c r="B8" s="121">
        <v>150</v>
      </c>
      <c r="C8" s="121">
        <v>103</v>
      </c>
      <c r="D8" s="121">
        <v>182</v>
      </c>
      <c r="F8" s="93" t="str">
        <f t="shared" si="0"/>
        <v>'10</v>
      </c>
    </row>
    <row r="9" spans="1:12" x14ac:dyDescent="0.25">
      <c r="A9" s="93">
        <v>2012</v>
      </c>
      <c r="B9" s="121">
        <v>146</v>
      </c>
      <c r="C9" s="121">
        <v>99</v>
      </c>
      <c r="D9" s="121">
        <v>190</v>
      </c>
      <c r="F9" s="93" t="str">
        <f t="shared" si="0"/>
        <v>'12</v>
      </c>
    </row>
    <row r="10" spans="1:12" x14ac:dyDescent="0.25">
      <c r="A10" s="93">
        <v>2014</v>
      </c>
      <c r="B10" s="121">
        <v>159</v>
      </c>
      <c r="C10" s="121">
        <v>90</v>
      </c>
      <c r="D10" s="121">
        <v>186</v>
      </c>
      <c r="F10" s="93" t="str">
        <f t="shared" si="0"/>
        <v>'14</v>
      </c>
    </row>
    <row r="11" spans="1:12" x14ac:dyDescent="0.25">
      <c r="A11" s="93">
        <v>2016</v>
      </c>
      <c r="B11" s="121">
        <v>160</v>
      </c>
      <c r="C11" s="121">
        <v>90</v>
      </c>
      <c r="D11" s="121">
        <v>185</v>
      </c>
      <c r="F11" s="93" t="str">
        <f t="shared" si="0"/>
        <v>'16</v>
      </c>
    </row>
    <row r="12" spans="1:12" x14ac:dyDescent="0.25">
      <c r="A12" s="93">
        <v>2017</v>
      </c>
      <c r="B12" s="121">
        <v>168</v>
      </c>
      <c r="C12" s="121">
        <v>72</v>
      </c>
      <c r="D12" s="121">
        <v>195</v>
      </c>
      <c r="F12" s="93" t="str">
        <f t="shared" si="0"/>
        <v>'17</v>
      </c>
    </row>
    <row r="16" spans="1:12" x14ac:dyDescent="0.25">
      <c r="L16" s="93">
        <f>980-691</f>
        <v>289</v>
      </c>
    </row>
  </sheetData>
  <pageMargins left="0.7" right="0.7" top="0.75" bottom="0.75" header="0.3" footer="0.3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S18" sqref="S18"/>
    </sheetView>
  </sheetViews>
  <sheetFormatPr defaultColWidth="8.85546875" defaultRowHeight="15" x14ac:dyDescent="0.25"/>
  <cols>
    <col min="1" max="16384" width="8.85546875" style="93"/>
  </cols>
  <sheetData/>
  <pageMargins left="0.7" right="0.7" top="0.75" bottom="0.75" header="0.3" footer="0.3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0"/>
  <sheetViews>
    <sheetView zoomScale="85" zoomScaleNormal="85" workbookViewId="0">
      <selection activeCell="B6" sqref="B6"/>
    </sheetView>
  </sheetViews>
  <sheetFormatPr defaultColWidth="8.85546875" defaultRowHeight="15" x14ac:dyDescent="0.25"/>
  <cols>
    <col min="1" max="1" width="5.140625" style="93" bestFit="1" customWidth="1"/>
    <col min="2" max="2" width="50.42578125" style="93" customWidth="1"/>
    <col min="3" max="3" width="47.28515625" style="93" customWidth="1"/>
    <col min="4" max="4" width="25.42578125" style="93" bestFit="1" customWidth="1"/>
    <col min="5" max="16384" width="8.85546875" style="93"/>
  </cols>
  <sheetData>
    <row r="1" spans="1:5" x14ac:dyDescent="0.25">
      <c r="A1" s="169" t="s">
        <v>6</v>
      </c>
      <c r="B1" s="168" t="s">
        <v>258</v>
      </c>
      <c r="C1" s="168" t="s">
        <v>257</v>
      </c>
      <c r="D1" s="167" t="s">
        <v>256</v>
      </c>
      <c r="E1" s="212" t="s">
        <v>289</v>
      </c>
    </row>
    <row r="2" spans="1:5" x14ac:dyDescent="0.25">
      <c r="A2" s="93">
        <v>1993</v>
      </c>
      <c r="B2" s="121">
        <v>53</v>
      </c>
      <c r="C2" s="121">
        <v>50</v>
      </c>
      <c r="D2" s="93" t="str">
        <f>"Clinton '"&amp;RIGHT(A2,2)</f>
        <v>Clinton '93</v>
      </c>
      <c r="E2" s="93">
        <f>SUM(B2:C2)</f>
        <v>103</v>
      </c>
    </row>
    <row r="3" spans="1:5" x14ac:dyDescent="0.25">
      <c r="A3" s="93">
        <v>2001</v>
      </c>
      <c r="B3" s="121">
        <v>43</v>
      </c>
      <c r="C3" s="121">
        <v>42</v>
      </c>
      <c r="D3" s="93" t="str">
        <f>"Bush '"&amp;RIGHT(A3,2)</f>
        <v>Bush '01</v>
      </c>
      <c r="E3" s="93">
        <f t="shared" ref="E3:E5" si="0">SUM(B3:C3)</f>
        <v>85</v>
      </c>
    </row>
    <row r="4" spans="1:5" x14ac:dyDescent="0.25">
      <c r="A4" s="93">
        <v>2009</v>
      </c>
      <c r="B4" s="121">
        <v>49</v>
      </c>
      <c r="C4" s="121">
        <v>34</v>
      </c>
      <c r="D4" s="93" t="str">
        <f>"Obama '"&amp;RIGHT(A4,2)</f>
        <v>Obama '09</v>
      </c>
      <c r="E4" s="93">
        <f t="shared" si="0"/>
        <v>83</v>
      </c>
    </row>
    <row r="5" spans="1:5" x14ac:dyDescent="0.25">
      <c r="A5" s="93">
        <v>2017</v>
      </c>
      <c r="B5" s="121">
        <v>12</v>
      </c>
      <c r="C5" s="121">
        <v>23</v>
      </c>
      <c r="D5" s="93" t="str">
        <f>"Trump '"&amp;RIGHT(A5,2)</f>
        <v>Trump '17</v>
      </c>
      <c r="E5" s="93">
        <f t="shared" si="0"/>
        <v>35</v>
      </c>
    </row>
    <row r="6" spans="1:5" x14ac:dyDescent="0.25">
      <c r="B6" s="121"/>
      <c r="C6" s="121"/>
    </row>
    <row r="7" spans="1:5" x14ac:dyDescent="0.25">
      <c r="B7" s="121"/>
      <c r="C7" s="121"/>
    </row>
    <row r="8" spans="1:5" x14ac:dyDescent="0.25">
      <c r="B8" s="121"/>
      <c r="C8" s="121"/>
    </row>
    <row r="9" spans="1:5" x14ac:dyDescent="0.25">
      <c r="B9" s="121"/>
      <c r="C9" s="121"/>
    </row>
    <row r="10" spans="1:5" x14ac:dyDescent="0.25">
      <c r="B10" s="121"/>
      <c r="C10" s="121"/>
    </row>
  </sheetData>
  <pageMargins left="0.7" right="0.7" top="0.75" bottom="0.75" header="0.3" footer="0.3"/>
  <pageSetup orientation="portrait" horizontalDpi="4294967292" verticalDpi="429496729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R10" sqref="R10"/>
    </sheetView>
  </sheetViews>
  <sheetFormatPr defaultColWidth="8.85546875" defaultRowHeight="15" x14ac:dyDescent="0.25"/>
  <cols>
    <col min="1" max="16384" width="8.85546875" style="93"/>
  </cols>
  <sheetData/>
  <pageMargins left="0.7" right="0.7" top="0.75" bottom="0.75" header="0.3" footer="0.3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408"/>
  <sheetViews>
    <sheetView topLeftCell="A58" workbookViewId="0">
      <selection activeCell="E305" sqref="E305"/>
    </sheetView>
  </sheetViews>
  <sheetFormatPr defaultColWidth="8.85546875" defaultRowHeight="15" x14ac:dyDescent="0.25"/>
  <cols>
    <col min="1" max="5" width="8.85546875" style="93"/>
    <col min="6" max="6" width="10.7109375" style="93" bestFit="1" customWidth="1"/>
    <col min="7" max="9" width="8.85546875" style="93"/>
    <col min="10" max="10" width="8.85546875" style="119"/>
    <col min="11" max="11" width="66" style="93" bestFit="1" customWidth="1"/>
    <col min="12" max="15" width="8.85546875" style="93"/>
    <col min="16" max="16" width="17.42578125" style="123" customWidth="1"/>
    <col min="17" max="18" width="8.85546875" style="166"/>
    <col min="19" max="16384" width="8.85546875" style="93"/>
  </cols>
  <sheetData>
    <row r="1" spans="1:20" x14ac:dyDescent="0.25">
      <c r="A1" s="118" t="s">
        <v>196</v>
      </c>
      <c r="F1" s="122" t="s">
        <v>3</v>
      </c>
      <c r="G1" s="122" t="s">
        <v>230</v>
      </c>
      <c r="H1" s="122" t="s">
        <v>229</v>
      </c>
      <c r="I1" s="122" t="s">
        <v>134</v>
      </c>
      <c r="K1" s="122" t="s">
        <v>261</v>
      </c>
    </row>
    <row r="2" spans="1:20" x14ac:dyDescent="0.25">
      <c r="A2" s="136" t="s">
        <v>200</v>
      </c>
      <c r="F2" s="179">
        <v>39845</v>
      </c>
      <c r="G2" s="147">
        <v>0.6</v>
      </c>
      <c r="H2" s="178">
        <v>0.26</v>
      </c>
      <c r="I2" s="93">
        <v>0</v>
      </c>
      <c r="K2" s="113" t="s">
        <v>260</v>
      </c>
      <c r="P2" s="187"/>
      <c r="Q2" s="186"/>
      <c r="R2" s="186"/>
    </row>
    <row r="3" spans="1:20" x14ac:dyDescent="0.25">
      <c r="A3" s="185" t="s">
        <v>203</v>
      </c>
      <c r="F3" s="179">
        <v>39904</v>
      </c>
      <c r="G3" s="146">
        <v>0.61</v>
      </c>
      <c r="H3" s="178">
        <v>0.3</v>
      </c>
      <c r="I3" s="93">
        <v>0</v>
      </c>
      <c r="T3" s="122"/>
    </row>
    <row r="4" spans="1:20" x14ac:dyDescent="0.25">
      <c r="A4" s="136" t="s">
        <v>205</v>
      </c>
      <c r="F4" s="179">
        <v>39965</v>
      </c>
      <c r="G4" s="146">
        <v>0.56000000000000005</v>
      </c>
      <c r="H4" s="178">
        <v>0.34</v>
      </c>
      <c r="I4" s="93">
        <v>0</v>
      </c>
      <c r="K4" s="187" t="s">
        <v>3</v>
      </c>
      <c r="L4" s="186" t="s">
        <v>230</v>
      </c>
      <c r="M4" s="186" t="s">
        <v>229</v>
      </c>
      <c r="T4" s="122"/>
    </row>
    <row r="5" spans="1:20" ht="18" x14ac:dyDescent="0.25">
      <c r="A5" s="136" t="s">
        <v>206</v>
      </c>
      <c r="F5" s="179">
        <v>39995</v>
      </c>
      <c r="G5" s="146">
        <v>0.53</v>
      </c>
      <c r="H5" s="178">
        <v>0.4</v>
      </c>
      <c r="I5" s="93">
        <v>0</v>
      </c>
      <c r="K5" s="182">
        <v>42754</v>
      </c>
      <c r="L5" s="170">
        <v>0.59</v>
      </c>
      <c r="M5" s="170">
        <v>0.37</v>
      </c>
      <c r="N5" s="184"/>
      <c r="T5" s="122"/>
    </row>
    <row r="6" spans="1:20" ht="18" x14ac:dyDescent="0.25">
      <c r="A6" s="113" t="s">
        <v>259</v>
      </c>
      <c r="F6" s="179">
        <v>40026</v>
      </c>
      <c r="G6" s="146">
        <v>0.51</v>
      </c>
      <c r="H6" s="178">
        <v>0.4</v>
      </c>
      <c r="I6" s="93">
        <v>0</v>
      </c>
      <c r="K6" s="182">
        <v>42750</v>
      </c>
      <c r="L6" s="170">
        <v>0.56999999999999995</v>
      </c>
      <c r="M6" s="170">
        <v>0.39</v>
      </c>
      <c r="N6" s="184"/>
      <c r="T6" s="122"/>
    </row>
    <row r="7" spans="1:20" ht="18" x14ac:dyDescent="0.25">
      <c r="A7" s="185"/>
      <c r="F7" s="179">
        <v>40057</v>
      </c>
      <c r="G7" s="146">
        <v>0.51</v>
      </c>
      <c r="H7" s="178">
        <v>0.41</v>
      </c>
      <c r="I7" s="93">
        <v>0</v>
      </c>
      <c r="K7" s="182">
        <v>42743</v>
      </c>
      <c r="L7" s="170">
        <v>0.55000000000000004</v>
      </c>
      <c r="M7" s="170">
        <v>0.42</v>
      </c>
      <c r="N7" s="184"/>
      <c r="T7" s="122"/>
    </row>
    <row r="8" spans="1:20" ht="18" x14ac:dyDescent="0.25">
      <c r="A8" s="185"/>
      <c r="F8" s="179">
        <v>40087</v>
      </c>
      <c r="G8" s="146">
        <v>0.51</v>
      </c>
      <c r="H8" s="178">
        <v>0.42</v>
      </c>
      <c r="I8" s="93">
        <v>0</v>
      </c>
      <c r="K8" s="182">
        <v>42736</v>
      </c>
      <c r="L8" s="170">
        <v>0.55000000000000004</v>
      </c>
      <c r="M8" s="170">
        <v>0.4</v>
      </c>
      <c r="N8" s="184"/>
      <c r="T8" s="122"/>
    </row>
    <row r="9" spans="1:20" ht="18" x14ac:dyDescent="0.25">
      <c r="A9" s="185"/>
      <c r="F9" s="179">
        <v>40148</v>
      </c>
      <c r="G9" s="146">
        <v>0.47</v>
      </c>
      <c r="H9" s="178">
        <v>0.46</v>
      </c>
      <c r="I9" s="93">
        <v>0</v>
      </c>
      <c r="K9" s="182">
        <v>42729</v>
      </c>
      <c r="L9" s="170">
        <v>0.56000000000000005</v>
      </c>
      <c r="M9" s="170">
        <v>0.4</v>
      </c>
      <c r="N9" s="184"/>
      <c r="T9" s="122"/>
    </row>
    <row r="10" spans="1:20" ht="18" x14ac:dyDescent="0.25">
      <c r="A10" s="185"/>
      <c r="F10" s="179">
        <v>40192</v>
      </c>
      <c r="G10" s="146">
        <v>0.48</v>
      </c>
      <c r="H10" s="178">
        <v>0.43</v>
      </c>
      <c r="I10" s="93">
        <v>0</v>
      </c>
      <c r="K10" s="182">
        <v>42722</v>
      </c>
      <c r="L10" s="170">
        <v>0.56000000000000005</v>
      </c>
      <c r="M10" s="170">
        <v>0.4</v>
      </c>
      <c r="N10" s="184"/>
      <c r="T10" s="122"/>
    </row>
    <row r="11" spans="1:20" ht="18" x14ac:dyDescent="0.25">
      <c r="A11" s="185"/>
      <c r="F11" s="179">
        <v>40203</v>
      </c>
      <c r="G11" s="146">
        <v>0.5</v>
      </c>
      <c r="H11" s="178">
        <v>0.44</v>
      </c>
      <c r="I11" s="93">
        <v>0</v>
      </c>
      <c r="K11" s="182">
        <v>42715</v>
      </c>
      <c r="L11" s="170">
        <v>0.56999999999999995</v>
      </c>
      <c r="M11" s="170">
        <v>0.4</v>
      </c>
      <c r="N11" s="184"/>
      <c r="T11" s="122"/>
    </row>
    <row r="12" spans="1:20" ht="18" x14ac:dyDescent="0.25">
      <c r="A12" s="185"/>
      <c r="F12" s="179">
        <v>40238</v>
      </c>
      <c r="G12" s="146">
        <v>0.48</v>
      </c>
      <c r="H12" s="178">
        <v>0.47</v>
      </c>
      <c r="I12" s="93">
        <v>0</v>
      </c>
      <c r="K12" s="182">
        <v>42708</v>
      </c>
      <c r="L12" s="170">
        <v>0.54</v>
      </c>
      <c r="M12" s="170">
        <v>0.43</v>
      </c>
      <c r="N12" s="184"/>
      <c r="T12" s="122"/>
    </row>
    <row r="13" spans="1:20" ht="18" x14ac:dyDescent="0.25">
      <c r="A13" s="185"/>
      <c r="F13" s="179">
        <v>40309</v>
      </c>
      <c r="G13" s="146">
        <v>0.5</v>
      </c>
      <c r="H13" s="178">
        <v>0.44</v>
      </c>
      <c r="I13" s="93">
        <v>0</v>
      </c>
      <c r="K13" s="182">
        <v>42701</v>
      </c>
      <c r="L13" s="170">
        <v>0.56000000000000005</v>
      </c>
      <c r="M13" s="170">
        <v>0.4</v>
      </c>
      <c r="N13" s="184"/>
      <c r="T13" s="122"/>
    </row>
    <row r="14" spans="1:20" ht="18" x14ac:dyDescent="0.25">
      <c r="A14" s="185"/>
      <c r="F14" s="179">
        <v>40321</v>
      </c>
      <c r="G14" s="146">
        <v>0.48</v>
      </c>
      <c r="H14" s="178">
        <v>0.45</v>
      </c>
      <c r="I14" s="93">
        <v>0</v>
      </c>
      <c r="K14" s="182">
        <v>42694</v>
      </c>
      <c r="L14" s="170">
        <v>0.56000000000000005</v>
      </c>
      <c r="M14" s="170">
        <v>0.41</v>
      </c>
      <c r="N14" s="184"/>
      <c r="T14" s="122"/>
    </row>
    <row r="15" spans="1:20" ht="18" x14ac:dyDescent="0.25">
      <c r="A15" s="185"/>
      <c r="F15" s="179">
        <v>40330</v>
      </c>
      <c r="G15" s="146">
        <v>0.45</v>
      </c>
      <c r="H15" s="178">
        <v>0.48</v>
      </c>
      <c r="I15" s="93">
        <v>0</v>
      </c>
      <c r="K15" s="182">
        <v>42687</v>
      </c>
      <c r="L15" s="170">
        <v>0.56999999999999995</v>
      </c>
      <c r="M15" s="170">
        <v>0.41</v>
      </c>
      <c r="N15" s="184"/>
      <c r="T15" s="122"/>
    </row>
    <row r="16" spans="1:20" ht="18" x14ac:dyDescent="0.25">
      <c r="F16" s="179">
        <v>40399</v>
      </c>
      <c r="G16" s="146">
        <v>0.47</v>
      </c>
      <c r="H16" s="178">
        <v>0.48</v>
      </c>
      <c r="I16" s="93">
        <v>0</v>
      </c>
      <c r="K16" s="182">
        <v>42680</v>
      </c>
      <c r="L16" s="170">
        <v>0.53</v>
      </c>
      <c r="M16" s="170">
        <v>0.45</v>
      </c>
      <c r="N16" s="184"/>
      <c r="T16" s="122"/>
    </row>
    <row r="17" spans="1:20" ht="18" x14ac:dyDescent="0.25">
      <c r="F17" s="179">
        <v>40420</v>
      </c>
      <c r="G17" s="146">
        <v>0.45</v>
      </c>
      <c r="H17" s="178">
        <v>0.49</v>
      </c>
      <c r="I17" s="93">
        <v>0</v>
      </c>
      <c r="K17" s="182">
        <v>42673</v>
      </c>
      <c r="L17" s="170">
        <v>0.54</v>
      </c>
      <c r="M17" s="170">
        <v>0.44</v>
      </c>
      <c r="N17" s="184"/>
      <c r="T17" s="122"/>
    </row>
    <row r="18" spans="1:20" ht="18" x14ac:dyDescent="0.25">
      <c r="F18" s="179">
        <v>40422</v>
      </c>
      <c r="G18" s="146">
        <v>0.46</v>
      </c>
      <c r="H18" s="178">
        <v>0.49</v>
      </c>
      <c r="I18" s="93">
        <v>0</v>
      </c>
      <c r="K18" s="182">
        <v>42666</v>
      </c>
      <c r="L18" s="170">
        <v>0.55000000000000004</v>
      </c>
      <c r="M18" s="170">
        <v>0.42</v>
      </c>
      <c r="N18" s="184"/>
      <c r="T18" s="122"/>
    </row>
    <row r="19" spans="1:20" ht="18" x14ac:dyDescent="0.25">
      <c r="A19" s="118"/>
      <c r="F19" s="179">
        <v>40469</v>
      </c>
      <c r="G19" s="146">
        <v>0.47</v>
      </c>
      <c r="H19" s="178">
        <v>0.49</v>
      </c>
      <c r="I19" s="93">
        <v>0</v>
      </c>
      <c r="K19" s="182">
        <v>42659</v>
      </c>
      <c r="L19" s="170">
        <v>0.54</v>
      </c>
      <c r="M19" s="170">
        <v>0.43</v>
      </c>
      <c r="N19" s="184"/>
      <c r="T19" s="122"/>
    </row>
    <row r="20" spans="1:20" ht="18" x14ac:dyDescent="0.25">
      <c r="A20" s="118"/>
      <c r="F20" s="179">
        <v>40481</v>
      </c>
      <c r="G20" s="146">
        <v>0.45</v>
      </c>
      <c r="H20" s="178">
        <v>0.5</v>
      </c>
      <c r="I20" s="93">
        <v>0</v>
      </c>
      <c r="K20" s="182">
        <v>42652</v>
      </c>
      <c r="L20" s="170">
        <v>0.52</v>
      </c>
      <c r="M20" s="170">
        <v>0.45</v>
      </c>
      <c r="N20" s="184"/>
      <c r="T20" s="122"/>
    </row>
    <row r="21" spans="1:20" ht="18" x14ac:dyDescent="0.25">
      <c r="A21" s="118"/>
      <c r="F21" s="179">
        <v>40483</v>
      </c>
      <c r="G21" s="146">
        <v>0.47</v>
      </c>
      <c r="H21" s="178">
        <v>0.47</v>
      </c>
      <c r="I21" s="93">
        <v>0</v>
      </c>
      <c r="K21" s="182">
        <v>42645</v>
      </c>
      <c r="L21" s="170">
        <v>0.53</v>
      </c>
      <c r="M21" s="170">
        <v>0.44</v>
      </c>
      <c r="N21" s="184"/>
      <c r="T21" s="122"/>
    </row>
    <row r="22" spans="1:20" ht="18" x14ac:dyDescent="0.25">
      <c r="F22" s="179">
        <v>40513</v>
      </c>
      <c r="G22" s="146">
        <v>0.45</v>
      </c>
      <c r="H22" s="178">
        <v>0.48</v>
      </c>
      <c r="I22" s="93">
        <v>0</v>
      </c>
      <c r="K22" s="182">
        <v>42638</v>
      </c>
      <c r="L22" s="170">
        <v>0.53</v>
      </c>
      <c r="M22" s="170">
        <v>0.43</v>
      </c>
      <c r="N22" s="184"/>
      <c r="T22" s="122"/>
    </row>
    <row r="23" spans="1:20" x14ac:dyDescent="0.25">
      <c r="F23" s="179">
        <v>40544</v>
      </c>
      <c r="G23" s="146">
        <v>0.53</v>
      </c>
      <c r="H23" s="178">
        <v>0.41</v>
      </c>
      <c r="I23" s="93">
        <v>0</v>
      </c>
      <c r="K23" s="171">
        <v>42614</v>
      </c>
      <c r="L23" s="170">
        <v>0.52</v>
      </c>
      <c r="M23" s="170">
        <v>0.44</v>
      </c>
      <c r="T23" s="122"/>
    </row>
    <row r="24" spans="1:20" x14ac:dyDescent="0.25">
      <c r="F24" s="179">
        <v>40575</v>
      </c>
      <c r="G24" s="146">
        <v>0.48</v>
      </c>
      <c r="H24" s="178">
        <v>0.46</v>
      </c>
      <c r="I24" s="93">
        <v>0</v>
      </c>
      <c r="K24" s="171">
        <v>42614</v>
      </c>
      <c r="L24" s="170">
        <v>0.51</v>
      </c>
      <c r="M24" s="170">
        <v>0.45</v>
      </c>
      <c r="T24" s="122"/>
    </row>
    <row r="25" spans="1:20" x14ac:dyDescent="0.25">
      <c r="F25" s="179">
        <v>40634</v>
      </c>
      <c r="G25" s="146">
        <v>0.49</v>
      </c>
      <c r="H25" s="178">
        <v>0.45</v>
      </c>
      <c r="I25" s="93">
        <v>0</v>
      </c>
      <c r="K25" s="171">
        <v>42614</v>
      </c>
      <c r="L25" s="170">
        <v>0.52</v>
      </c>
      <c r="M25" s="170">
        <v>0.44</v>
      </c>
      <c r="T25" s="122"/>
    </row>
    <row r="26" spans="1:20" x14ac:dyDescent="0.25">
      <c r="F26" s="179">
        <v>40664</v>
      </c>
      <c r="G26" s="146">
        <v>0.52</v>
      </c>
      <c r="H26" s="178">
        <v>0.41</v>
      </c>
      <c r="I26" s="93">
        <v>0</v>
      </c>
      <c r="K26" s="171">
        <v>42583</v>
      </c>
      <c r="L26" s="170">
        <v>0.51</v>
      </c>
      <c r="M26" s="170">
        <v>0.45</v>
      </c>
      <c r="T26" s="122"/>
    </row>
    <row r="27" spans="1:20" x14ac:dyDescent="0.25">
      <c r="F27" s="179">
        <v>40695</v>
      </c>
      <c r="G27" s="146">
        <v>0.49</v>
      </c>
      <c r="H27" s="178">
        <v>0.46</v>
      </c>
      <c r="I27" s="93">
        <v>0</v>
      </c>
      <c r="K27" s="171">
        <v>42583</v>
      </c>
      <c r="L27" s="170">
        <v>0.51</v>
      </c>
      <c r="M27" s="170">
        <v>0.44</v>
      </c>
      <c r="T27" s="122"/>
    </row>
    <row r="28" spans="1:20" x14ac:dyDescent="0.25">
      <c r="F28" s="179">
        <v>40725</v>
      </c>
      <c r="G28" s="146">
        <v>0.47</v>
      </c>
      <c r="H28" s="178">
        <v>0.48</v>
      </c>
      <c r="I28" s="93">
        <v>0</v>
      </c>
      <c r="K28" s="171">
        <v>42583</v>
      </c>
      <c r="L28" s="170">
        <v>0.52</v>
      </c>
      <c r="M28" s="170">
        <v>0.44</v>
      </c>
      <c r="T28" s="122"/>
    </row>
    <row r="29" spans="1:20" x14ac:dyDescent="0.25">
      <c r="F29" s="179">
        <v>40756</v>
      </c>
      <c r="G29" s="146">
        <v>0.44</v>
      </c>
      <c r="H29" s="178">
        <v>0.51</v>
      </c>
      <c r="I29" s="93">
        <v>0</v>
      </c>
      <c r="K29" s="171">
        <v>42583</v>
      </c>
      <c r="L29" s="170">
        <v>0.52</v>
      </c>
      <c r="M29" s="170">
        <v>0.45</v>
      </c>
      <c r="T29" s="122"/>
    </row>
    <row r="30" spans="1:20" x14ac:dyDescent="0.25">
      <c r="F30" s="179">
        <v>40817</v>
      </c>
      <c r="G30" s="146">
        <v>0.44</v>
      </c>
      <c r="H30" s="178">
        <v>0.51</v>
      </c>
      <c r="I30" s="93">
        <v>0</v>
      </c>
      <c r="K30" s="172">
        <v>42552</v>
      </c>
      <c r="L30" s="170">
        <v>0.53</v>
      </c>
      <c r="M30" s="170">
        <v>0.44</v>
      </c>
      <c r="T30" s="122"/>
    </row>
    <row r="31" spans="1:20" x14ac:dyDescent="0.25">
      <c r="F31" s="179">
        <v>40848</v>
      </c>
      <c r="G31" s="146">
        <v>0.44</v>
      </c>
      <c r="H31" s="178">
        <v>0.51</v>
      </c>
      <c r="I31" s="93">
        <v>0</v>
      </c>
      <c r="K31" s="172">
        <v>42552</v>
      </c>
      <c r="L31" s="170">
        <v>0.49</v>
      </c>
      <c r="M31" s="170">
        <v>0.47</v>
      </c>
      <c r="T31" s="122"/>
    </row>
    <row r="32" spans="1:20" x14ac:dyDescent="0.25">
      <c r="F32" s="179">
        <v>40878</v>
      </c>
      <c r="G32" s="146">
        <v>0.46</v>
      </c>
      <c r="H32" s="178">
        <v>0.48</v>
      </c>
      <c r="I32" s="93">
        <v>0</v>
      </c>
      <c r="K32" s="172">
        <v>42552</v>
      </c>
      <c r="L32" s="170">
        <v>0.49</v>
      </c>
      <c r="M32" s="170">
        <v>0.46</v>
      </c>
      <c r="T32" s="122"/>
    </row>
    <row r="33" spans="6:13" x14ac:dyDescent="0.25">
      <c r="F33" s="179">
        <v>40909</v>
      </c>
      <c r="G33" s="146">
        <v>0.48</v>
      </c>
      <c r="H33" s="178">
        <v>0.46</v>
      </c>
      <c r="I33" s="93">
        <v>0</v>
      </c>
      <c r="K33" s="171">
        <v>42552</v>
      </c>
      <c r="L33" s="170">
        <v>0.51</v>
      </c>
      <c r="M33" s="170">
        <v>0.45</v>
      </c>
    </row>
    <row r="34" spans="6:13" x14ac:dyDescent="0.25">
      <c r="F34" s="179">
        <v>40969</v>
      </c>
      <c r="G34" s="146">
        <v>0.5</v>
      </c>
      <c r="H34" s="178">
        <v>0.45</v>
      </c>
      <c r="I34" s="93">
        <v>0</v>
      </c>
      <c r="K34" s="171">
        <v>42552</v>
      </c>
      <c r="L34" s="170">
        <v>0.51</v>
      </c>
      <c r="M34" s="170">
        <v>0.45</v>
      </c>
    </row>
    <row r="35" spans="6:13" x14ac:dyDescent="0.25">
      <c r="F35" s="179">
        <v>41000</v>
      </c>
      <c r="G35" s="146">
        <v>0.49</v>
      </c>
      <c r="H35" s="178">
        <v>0.46</v>
      </c>
      <c r="I35" s="93">
        <v>0</v>
      </c>
      <c r="K35" s="171">
        <v>42522</v>
      </c>
      <c r="L35" s="170">
        <v>0.5</v>
      </c>
      <c r="M35" s="170">
        <v>0.46</v>
      </c>
    </row>
    <row r="36" spans="6:13" x14ac:dyDescent="0.25">
      <c r="F36" s="179">
        <v>41030</v>
      </c>
      <c r="G36" s="146">
        <v>0.48</v>
      </c>
      <c r="H36" s="178">
        <v>0.46</v>
      </c>
      <c r="I36" s="93">
        <v>0</v>
      </c>
      <c r="K36" s="171">
        <v>42522</v>
      </c>
      <c r="L36" s="170">
        <v>0.53</v>
      </c>
      <c r="M36" s="170">
        <v>0.44</v>
      </c>
    </row>
    <row r="37" spans="6:13" x14ac:dyDescent="0.25">
      <c r="F37" s="179">
        <v>41061</v>
      </c>
      <c r="G37" s="146">
        <v>0.47</v>
      </c>
      <c r="H37" s="178">
        <v>0.48</v>
      </c>
      <c r="I37" s="93">
        <v>0</v>
      </c>
      <c r="K37" s="171">
        <v>42522</v>
      </c>
      <c r="L37" s="170">
        <v>0.53</v>
      </c>
      <c r="M37" s="170">
        <v>0.43</v>
      </c>
    </row>
    <row r="38" spans="6:13" x14ac:dyDescent="0.25">
      <c r="F38" s="179">
        <v>41091</v>
      </c>
      <c r="G38" s="146">
        <v>0.49</v>
      </c>
      <c r="H38" s="178">
        <v>0.48</v>
      </c>
      <c r="I38" s="93">
        <v>0</v>
      </c>
      <c r="K38" s="171">
        <v>42522</v>
      </c>
      <c r="L38" s="170">
        <v>0.51</v>
      </c>
      <c r="M38" s="170">
        <v>0.44</v>
      </c>
    </row>
    <row r="39" spans="6:13" x14ac:dyDescent="0.25">
      <c r="F39" s="179">
        <v>41122</v>
      </c>
      <c r="G39" s="146">
        <v>0.48</v>
      </c>
      <c r="H39" s="178">
        <v>0.49</v>
      </c>
      <c r="I39" s="93">
        <v>0</v>
      </c>
      <c r="K39" s="171">
        <v>42491</v>
      </c>
      <c r="L39" s="170">
        <v>0.52</v>
      </c>
      <c r="M39" s="170">
        <v>0.44</v>
      </c>
    </row>
    <row r="40" spans="6:13" x14ac:dyDescent="0.25">
      <c r="F40" s="179">
        <v>41168</v>
      </c>
      <c r="G40" s="147">
        <v>0.5</v>
      </c>
      <c r="H40" s="178">
        <v>0.48</v>
      </c>
      <c r="I40" s="93">
        <v>0</v>
      </c>
      <c r="K40" s="171">
        <v>42491</v>
      </c>
      <c r="L40" s="170">
        <v>0.51</v>
      </c>
      <c r="M40" s="170">
        <v>0.45</v>
      </c>
    </row>
    <row r="41" spans="6:13" x14ac:dyDescent="0.25">
      <c r="F41" s="179">
        <v>41182</v>
      </c>
      <c r="G41" s="147">
        <v>0.49</v>
      </c>
      <c r="H41" s="178">
        <v>0.48</v>
      </c>
      <c r="I41" s="93">
        <v>0</v>
      </c>
      <c r="K41" s="171">
        <v>42491</v>
      </c>
      <c r="L41" s="170">
        <v>0.51</v>
      </c>
      <c r="M41" s="170">
        <v>0.45</v>
      </c>
    </row>
    <row r="42" spans="6:13" x14ac:dyDescent="0.25">
      <c r="F42" s="179">
        <v>41183</v>
      </c>
      <c r="G42" s="147">
        <v>0.49</v>
      </c>
      <c r="H42" s="178">
        <v>0.48</v>
      </c>
      <c r="I42" s="93">
        <v>0</v>
      </c>
      <c r="K42" s="171">
        <v>42491</v>
      </c>
      <c r="L42" s="170">
        <v>0.52</v>
      </c>
      <c r="M42" s="170">
        <v>0.44</v>
      </c>
    </row>
    <row r="43" spans="6:13" x14ac:dyDescent="0.25">
      <c r="F43" s="179">
        <v>41202</v>
      </c>
      <c r="G43" s="147">
        <v>0.49</v>
      </c>
      <c r="H43" s="178">
        <v>0.49</v>
      </c>
      <c r="I43" s="93">
        <v>0</v>
      </c>
      <c r="K43" s="182">
        <v>42461</v>
      </c>
      <c r="L43" s="170">
        <v>0.51</v>
      </c>
      <c r="M43" s="170">
        <v>0.46</v>
      </c>
    </row>
    <row r="44" spans="6:13" x14ac:dyDescent="0.25">
      <c r="F44" s="179">
        <v>41216</v>
      </c>
      <c r="G44" s="147">
        <v>0.49</v>
      </c>
      <c r="H44" s="178">
        <v>0.49</v>
      </c>
      <c r="I44" s="93">
        <v>0</v>
      </c>
      <c r="K44" s="182">
        <v>42461</v>
      </c>
      <c r="L44" s="170">
        <v>0.51</v>
      </c>
      <c r="M44" s="170">
        <v>0.45</v>
      </c>
    </row>
    <row r="45" spans="6:13" x14ac:dyDescent="0.25">
      <c r="F45" s="179">
        <v>41244</v>
      </c>
      <c r="G45" s="147">
        <v>0.53</v>
      </c>
      <c r="H45" s="178">
        <v>0.43</v>
      </c>
      <c r="I45" s="93">
        <v>0</v>
      </c>
      <c r="K45" s="182">
        <v>42461</v>
      </c>
      <c r="L45" s="170">
        <v>0.48</v>
      </c>
      <c r="M45" s="170">
        <v>0.47</v>
      </c>
    </row>
    <row r="46" spans="6:13" x14ac:dyDescent="0.25">
      <c r="F46" s="179">
        <v>41275</v>
      </c>
      <c r="G46" s="147">
        <v>0.52</v>
      </c>
      <c r="H46" s="178">
        <v>0.44</v>
      </c>
      <c r="I46" s="93">
        <v>0</v>
      </c>
      <c r="K46" s="182">
        <v>42461</v>
      </c>
      <c r="L46" s="170">
        <v>0.51</v>
      </c>
      <c r="M46" s="170">
        <v>0.45</v>
      </c>
    </row>
    <row r="47" spans="6:13" x14ac:dyDescent="0.25">
      <c r="F47" s="179">
        <v>41306</v>
      </c>
      <c r="G47" s="147">
        <v>0.5</v>
      </c>
      <c r="H47" s="178">
        <v>0.45</v>
      </c>
      <c r="I47" s="93">
        <v>0</v>
      </c>
      <c r="K47" s="182">
        <v>42430</v>
      </c>
      <c r="L47" s="170">
        <v>0.51</v>
      </c>
      <c r="M47" s="170">
        <v>0.45</v>
      </c>
    </row>
    <row r="48" spans="6:13" x14ac:dyDescent="0.25">
      <c r="F48" s="179">
        <v>41378</v>
      </c>
      <c r="G48" s="147">
        <v>0.47</v>
      </c>
      <c r="H48" s="178">
        <v>0.48</v>
      </c>
      <c r="I48" s="93">
        <v>0</v>
      </c>
      <c r="K48" s="182">
        <v>42430</v>
      </c>
      <c r="L48" s="170">
        <v>0.53</v>
      </c>
      <c r="M48" s="170">
        <v>0.44</v>
      </c>
    </row>
    <row r="49" spans="6:13" x14ac:dyDescent="0.25">
      <c r="F49" s="179">
        <v>41385</v>
      </c>
      <c r="G49" s="147">
        <v>0.5</v>
      </c>
      <c r="H49" s="178">
        <v>0.43</v>
      </c>
      <c r="I49" s="93">
        <v>0</v>
      </c>
      <c r="K49" s="182">
        <v>42430</v>
      </c>
      <c r="L49" s="170">
        <v>0.5</v>
      </c>
      <c r="M49" s="170">
        <v>0.46</v>
      </c>
    </row>
    <row r="50" spans="6:13" x14ac:dyDescent="0.25">
      <c r="F50" s="179">
        <v>41431</v>
      </c>
      <c r="G50" s="147">
        <v>0.48</v>
      </c>
      <c r="H50" s="178">
        <v>0.47</v>
      </c>
      <c r="I50" s="93">
        <v>0</v>
      </c>
      <c r="K50" s="182">
        <v>42430</v>
      </c>
      <c r="L50" s="170">
        <v>0.51</v>
      </c>
      <c r="M50" s="170">
        <v>0.45</v>
      </c>
    </row>
    <row r="51" spans="6:13" x14ac:dyDescent="0.25">
      <c r="F51" s="181">
        <v>41468</v>
      </c>
      <c r="G51" s="147">
        <v>0.45</v>
      </c>
      <c r="H51" s="178">
        <v>0.5</v>
      </c>
      <c r="I51" s="93">
        <v>0</v>
      </c>
      <c r="K51" s="182">
        <v>42401</v>
      </c>
      <c r="L51" s="170">
        <v>0.5</v>
      </c>
      <c r="M51" s="170">
        <v>0.46</v>
      </c>
    </row>
    <row r="52" spans="6:13" x14ac:dyDescent="0.25">
      <c r="F52" s="181">
        <v>41499</v>
      </c>
      <c r="G52" s="147">
        <v>0.44</v>
      </c>
      <c r="H52" s="178">
        <v>0.48</v>
      </c>
      <c r="I52" s="93">
        <v>0</v>
      </c>
      <c r="K52" s="182">
        <v>42401</v>
      </c>
      <c r="L52" s="170">
        <v>0.48</v>
      </c>
      <c r="M52" s="170">
        <v>0.47</v>
      </c>
    </row>
    <row r="53" spans="6:13" x14ac:dyDescent="0.25">
      <c r="F53" s="183">
        <v>41518</v>
      </c>
      <c r="G53" s="147">
        <v>0.45</v>
      </c>
      <c r="H53" s="178">
        <v>0.5</v>
      </c>
      <c r="I53" s="93">
        <v>0</v>
      </c>
      <c r="K53" s="182">
        <v>42401</v>
      </c>
      <c r="L53" s="170">
        <v>0.48</v>
      </c>
      <c r="M53" s="170">
        <v>0.48</v>
      </c>
    </row>
    <row r="54" spans="6:13" x14ac:dyDescent="0.25">
      <c r="F54" s="181">
        <v>41554</v>
      </c>
      <c r="G54" s="147">
        <v>0.47</v>
      </c>
      <c r="H54" s="178">
        <v>0.48</v>
      </c>
      <c r="I54" s="93">
        <v>0</v>
      </c>
      <c r="K54" s="171">
        <v>42401</v>
      </c>
      <c r="L54" s="170">
        <v>0.48</v>
      </c>
      <c r="M54" s="170">
        <v>0.48</v>
      </c>
    </row>
    <row r="55" spans="6:13" x14ac:dyDescent="0.25">
      <c r="F55" s="181">
        <v>41572</v>
      </c>
      <c r="G55" s="147">
        <v>0.42</v>
      </c>
      <c r="H55" s="178">
        <v>0.51</v>
      </c>
      <c r="I55" s="93">
        <v>0</v>
      </c>
      <c r="K55" s="171">
        <v>42401</v>
      </c>
      <c r="L55" s="170">
        <v>0.47</v>
      </c>
      <c r="M55" s="170">
        <v>0.5</v>
      </c>
    </row>
    <row r="56" spans="6:13" x14ac:dyDescent="0.25">
      <c r="F56" s="180">
        <v>41616</v>
      </c>
      <c r="G56" s="147">
        <v>0.43</v>
      </c>
      <c r="H56" s="178">
        <v>0.54</v>
      </c>
      <c r="I56" s="93">
        <v>0</v>
      </c>
      <c r="K56" s="171">
        <v>42370</v>
      </c>
      <c r="L56" s="170">
        <v>0.48</v>
      </c>
      <c r="M56" s="170">
        <v>0.48</v>
      </c>
    </row>
    <row r="57" spans="6:13" x14ac:dyDescent="0.25">
      <c r="F57" s="180">
        <v>41661</v>
      </c>
      <c r="G57" s="147">
        <v>0.43</v>
      </c>
      <c r="H57" s="178">
        <v>0.51</v>
      </c>
      <c r="I57" s="93">
        <v>0</v>
      </c>
      <c r="K57" s="171">
        <v>42370</v>
      </c>
      <c r="L57" s="170">
        <v>0.48</v>
      </c>
      <c r="M57" s="170">
        <v>0.47</v>
      </c>
    </row>
    <row r="58" spans="6:13" x14ac:dyDescent="0.25">
      <c r="F58" s="180">
        <v>41703</v>
      </c>
      <c r="G58" s="147">
        <v>0.41</v>
      </c>
      <c r="H58" s="178">
        <v>0.54</v>
      </c>
      <c r="I58" s="93">
        <v>0</v>
      </c>
      <c r="K58" s="171">
        <v>42370</v>
      </c>
      <c r="L58" s="170">
        <v>0.48</v>
      </c>
      <c r="M58" s="170">
        <v>0.47</v>
      </c>
    </row>
    <row r="59" spans="6:13" x14ac:dyDescent="0.25">
      <c r="F59" s="179">
        <v>41752</v>
      </c>
      <c r="G59" s="147">
        <v>0.44</v>
      </c>
      <c r="H59" s="178">
        <v>0.5</v>
      </c>
      <c r="I59" s="93">
        <v>0</v>
      </c>
      <c r="K59" s="171">
        <v>42370</v>
      </c>
      <c r="L59" s="170">
        <v>0.47</v>
      </c>
      <c r="M59" s="170">
        <v>0.49</v>
      </c>
    </row>
    <row r="60" spans="6:13" x14ac:dyDescent="0.25">
      <c r="F60" s="179">
        <v>41801</v>
      </c>
      <c r="G60" s="147">
        <v>0.41</v>
      </c>
      <c r="H60" s="178">
        <v>0.53</v>
      </c>
      <c r="I60" s="93">
        <v>0</v>
      </c>
      <c r="K60" s="171">
        <v>42370</v>
      </c>
      <c r="L60" s="170">
        <v>0.45</v>
      </c>
      <c r="M60" s="170">
        <v>0.52</v>
      </c>
    </row>
    <row r="61" spans="6:13" x14ac:dyDescent="0.25">
      <c r="F61" s="179">
        <v>41889</v>
      </c>
      <c r="G61" s="147">
        <v>0.4</v>
      </c>
      <c r="H61" s="178">
        <v>0.54</v>
      </c>
      <c r="I61" s="93">
        <v>0</v>
      </c>
      <c r="K61" s="171">
        <v>42339</v>
      </c>
      <c r="L61" s="170">
        <v>0.48</v>
      </c>
      <c r="M61" s="170">
        <v>0.49</v>
      </c>
    </row>
    <row r="62" spans="6:13" x14ac:dyDescent="0.25">
      <c r="F62" s="179">
        <v>41924</v>
      </c>
      <c r="G62" s="147">
        <v>0.42</v>
      </c>
      <c r="H62" s="178">
        <v>0.52</v>
      </c>
      <c r="I62" s="93">
        <v>0</v>
      </c>
      <c r="K62" s="171">
        <v>42339</v>
      </c>
      <c r="L62" s="170">
        <v>0.45</v>
      </c>
      <c r="M62" s="170">
        <v>0.51</v>
      </c>
    </row>
    <row r="63" spans="6:13" x14ac:dyDescent="0.25">
      <c r="F63" s="179">
        <v>41944</v>
      </c>
      <c r="G63" s="147">
        <v>0.42</v>
      </c>
      <c r="H63" s="178">
        <v>0.52</v>
      </c>
      <c r="I63" s="93">
        <v>0</v>
      </c>
      <c r="K63" s="171">
        <v>42339</v>
      </c>
      <c r="L63" s="170">
        <v>0.45</v>
      </c>
      <c r="M63" s="170">
        <v>0.5</v>
      </c>
    </row>
    <row r="64" spans="6:13" x14ac:dyDescent="0.25">
      <c r="F64" s="179">
        <v>41957</v>
      </c>
      <c r="G64" s="147">
        <v>0.44</v>
      </c>
      <c r="H64" s="178">
        <v>0.5</v>
      </c>
      <c r="I64" s="93">
        <v>0</v>
      </c>
      <c r="K64" s="171">
        <v>42339</v>
      </c>
      <c r="L64" s="170">
        <v>0.47</v>
      </c>
      <c r="M64" s="170">
        <v>0.49</v>
      </c>
    </row>
    <row r="65" spans="6:13" x14ac:dyDescent="0.25">
      <c r="F65" s="179">
        <v>41987</v>
      </c>
      <c r="G65" s="147">
        <v>0.45</v>
      </c>
      <c r="H65" s="178">
        <v>0.5</v>
      </c>
      <c r="I65" s="93">
        <v>0</v>
      </c>
      <c r="K65" s="171">
        <v>42309</v>
      </c>
      <c r="L65" s="170">
        <v>0.46</v>
      </c>
      <c r="M65" s="170">
        <v>0.49</v>
      </c>
    </row>
    <row r="66" spans="6:13" x14ac:dyDescent="0.25">
      <c r="F66" s="179">
        <v>42019</v>
      </c>
      <c r="G66" s="147">
        <v>0.46</v>
      </c>
      <c r="H66" s="178">
        <v>0.48</v>
      </c>
      <c r="I66" s="93">
        <v>0</v>
      </c>
      <c r="K66" s="171">
        <v>42309</v>
      </c>
      <c r="L66" s="170">
        <v>0.44</v>
      </c>
      <c r="M66" s="170">
        <v>0.52</v>
      </c>
    </row>
    <row r="67" spans="6:13" x14ac:dyDescent="0.25">
      <c r="F67" s="179">
        <v>42068</v>
      </c>
      <c r="G67" s="147">
        <v>0.46</v>
      </c>
      <c r="H67" s="178">
        <v>0.5</v>
      </c>
      <c r="I67" s="93">
        <v>0</v>
      </c>
      <c r="K67" s="171">
        <v>42309</v>
      </c>
      <c r="L67" s="170">
        <v>0.49</v>
      </c>
      <c r="M67" s="170">
        <v>0.47</v>
      </c>
    </row>
    <row r="68" spans="6:13" x14ac:dyDescent="0.25">
      <c r="F68" s="179">
        <v>42120</v>
      </c>
      <c r="G68" s="147">
        <v>0.48</v>
      </c>
      <c r="H68" s="178">
        <v>0.47</v>
      </c>
      <c r="I68" s="93">
        <v>0</v>
      </c>
      <c r="K68" s="171">
        <v>42309</v>
      </c>
      <c r="L68" s="170">
        <v>0.49</v>
      </c>
      <c r="M68" s="170">
        <v>0.48</v>
      </c>
    </row>
    <row r="69" spans="6:13" x14ac:dyDescent="0.25">
      <c r="F69" s="179">
        <v>42169</v>
      </c>
      <c r="G69" s="147">
        <v>0.48</v>
      </c>
      <c r="H69" s="178">
        <v>0.48</v>
      </c>
      <c r="I69" s="93">
        <v>0</v>
      </c>
      <c r="K69" s="171">
        <v>42278</v>
      </c>
      <c r="L69" s="170">
        <v>0.47</v>
      </c>
      <c r="M69" s="170">
        <v>0.49</v>
      </c>
    </row>
    <row r="70" spans="6:13" x14ac:dyDescent="0.25">
      <c r="F70" s="177">
        <v>42202</v>
      </c>
      <c r="G70" s="143">
        <v>0.45</v>
      </c>
      <c r="H70" s="176">
        <v>0.5</v>
      </c>
      <c r="I70" s="93">
        <v>0</v>
      </c>
      <c r="K70" s="171">
        <v>42278</v>
      </c>
      <c r="L70" s="170">
        <v>0.46</v>
      </c>
      <c r="M70" s="170">
        <v>0.5</v>
      </c>
    </row>
    <row r="71" spans="6:13" x14ac:dyDescent="0.25">
      <c r="F71" s="123">
        <v>42262</v>
      </c>
      <c r="G71" s="146">
        <v>0.47</v>
      </c>
      <c r="H71" s="146">
        <v>0.47</v>
      </c>
      <c r="I71" s="93">
        <v>0</v>
      </c>
      <c r="K71" s="171">
        <v>42278</v>
      </c>
      <c r="L71" s="170">
        <v>0.46</v>
      </c>
      <c r="M71" s="170">
        <v>0.5</v>
      </c>
    </row>
    <row r="72" spans="6:13" x14ac:dyDescent="0.25">
      <c r="F72" s="123">
        <v>42295</v>
      </c>
      <c r="G72" s="146">
        <v>0.46</v>
      </c>
      <c r="H72" s="139">
        <v>0.49</v>
      </c>
      <c r="K72" s="171">
        <v>42278</v>
      </c>
      <c r="L72" s="170">
        <v>0.46</v>
      </c>
      <c r="M72" s="170">
        <v>0.5</v>
      </c>
    </row>
    <row r="73" spans="6:13" x14ac:dyDescent="0.25">
      <c r="F73" s="123">
        <v>42306</v>
      </c>
      <c r="G73" s="146">
        <v>0.45</v>
      </c>
      <c r="H73" s="139">
        <v>0.49</v>
      </c>
      <c r="K73" s="171">
        <v>42248</v>
      </c>
      <c r="L73" s="170">
        <v>0.47</v>
      </c>
      <c r="M73" s="170">
        <v>0.49</v>
      </c>
    </row>
    <row r="74" spans="6:13" x14ac:dyDescent="0.25">
      <c r="F74" s="175">
        <v>42353</v>
      </c>
      <c r="G74" s="146">
        <v>0.43</v>
      </c>
      <c r="H74" s="139">
        <v>0.51</v>
      </c>
      <c r="K74" s="171">
        <v>42248</v>
      </c>
      <c r="L74" s="170">
        <v>0.48</v>
      </c>
      <c r="M74" s="170">
        <v>0.49</v>
      </c>
    </row>
    <row r="75" spans="6:13" x14ac:dyDescent="0.25">
      <c r="F75" s="123">
        <v>42385</v>
      </c>
      <c r="G75" s="146">
        <v>0.47</v>
      </c>
      <c r="H75" s="139">
        <v>0.49</v>
      </c>
      <c r="K75" s="171">
        <v>42248</v>
      </c>
      <c r="L75" s="170">
        <v>0.46</v>
      </c>
      <c r="M75" s="170">
        <v>0.51</v>
      </c>
    </row>
    <row r="76" spans="6:13" x14ac:dyDescent="0.25">
      <c r="F76" s="123">
        <v>42416</v>
      </c>
      <c r="G76" s="146">
        <v>0.49</v>
      </c>
      <c r="H76" s="139">
        <v>0.47</v>
      </c>
      <c r="K76" s="171">
        <v>42248</v>
      </c>
      <c r="L76" s="170">
        <v>0.46</v>
      </c>
      <c r="M76" s="170">
        <v>0.49</v>
      </c>
    </row>
    <row r="77" spans="6:13" x14ac:dyDescent="0.25">
      <c r="F77" s="123">
        <v>42445</v>
      </c>
      <c r="G77" s="146">
        <v>0.49</v>
      </c>
      <c r="H77" s="139">
        <v>0.46</v>
      </c>
      <c r="K77" s="174">
        <v>42217</v>
      </c>
      <c r="L77" s="173">
        <v>0.44</v>
      </c>
      <c r="M77" s="173">
        <v>0.51</v>
      </c>
    </row>
    <row r="78" spans="6:13" x14ac:dyDescent="0.25">
      <c r="F78" s="123">
        <v>42476</v>
      </c>
      <c r="G78" s="146">
        <v>0.49</v>
      </c>
      <c r="H78" s="139">
        <v>0.48</v>
      </c>
      <c r="K78" s="174">
        <v>42217</v>
      </c>
      <c r="L78" s="173">
        <v>0.46</v>
      </c>
      <c r="M78" s="173">
        <v>0.49</v>
      </c>
    </row>
    <row r="79" spans="6:13" x14ac:dyDescent="0.25">
      <c r="F79" s="123">
        <v>42506</v>
      </c>
      <c r="G79" s="146">
        <v>0.51</v>
      </c>
      <c r="H79" s="139">
        <v>0.46</v>
      </c>
      <c r="K79" s="174">
        <v>42217</v>
      </c>
      <c r="L79" s="173">
        <v>0.46</v>
      </c>
      <c r="M79" s="173">
        <v>0.5</v>
      </c>
    </row>
    <row r="80" spans="6:13" x14ac:dyDescent="0.25">
      <c r="F80" s="123">
        <v>42537</v>
      </c>
      <c r="G80" s="146">
        <v>0.51</v>
      </c>
      <c r="H80" s="139">
        <v>0.45</v>
      </c>
      <c r="K80" s="174">
        <v>42186</v>
      </c>
      <c r="L80" s="173">
        <v>0.46</v>
      </c>
      <c r="M80" s="173">
        <v>0.49</v>
      </c>
    </row>
    <row r="81" spans="6:13" x14ac:dyDescent="0.25">
      <c r="F81" s="123">
        <v>42567</v>
      </c>
      <c r="G81" s="146">
        <v>0.51</v>
      </c>
      <c r="H81" s="139">
        <v>0.46</v>
      </c>
      <c r="K81" s="174">
        <v>42186</v>
      </c>
      <c r="L81" s="173">
        <v>0.46</v>
      </c>
      <c r="M81" s="173">
        <v>0.5</v>
      </c>
    </row>
    <row r="82" spans="6:13" x14ac:dyDescent="0.25">
      <c r="F82" s="123">
        <v>42598</v>
      </c>
      <c r="G82" s="146">
        <v>0.52</v>
      </c>
      <c r="H82" s="139">
        <v>0.44</v>
      </c>
      <c r="K82" s="174">
        <v>42186</v>
      </c>
      <c r="L82" s="173">
        <v>0.46</v>
      </c>
      <c r="M82" s="173">
        <v>0.48</v>
      </c>
    </row>
    <row r="83" spans="6:13" x14ac:dyDescent="0.25">
      <c r="F83" s="123">
        <v>42629</v>
      </c>
      <c r="G83" s="146">
        <v>0.52</v>
      </c>
      <c r="H83" s="139">
        <v>0.45</v>
      </c>
      <c r="K83" s="174">
        <v>42186</v>
      </c>
      <c r="L83" s="173">
        <v>0.46</v>
      </c>
      <c r="M83" s="173">
        <v>0.49</v>
      </c>
    </row>
    <row r="84" spans="6:13" x14ac:dyDescent="0.25">
      <c r="F84" s="123">
        <v>42656</v>
      </c>
      <c r="G84" s="146">
        <v>0.53</v>
      </c>
      <c r="H84" s="139">
        <v>0.44</v>
      </c>
      <c r="K84" s="174">
        <v>42186</v>
      </c>
      <c r="L84" s="173">
        <v>0.46</v>
      </c>
      <c r="M84" s="173">
        <v>0.49</v>
      </c>
    </row>
    <row r="85" spans="6:13" x14ac:dyDescent="0.25">
      <c r="F85" s="175">
        <v>42705</v>
      </c>
      <c r="G85" s="146">
        <v>0.52</v>
      </c>
      <c r="H85" s="139">
        <v>0.42</v>
      </c>
      <c r="K85" s="174">
        <v>42156</v>
      </c>
      <c r="L85" s="173">
        <v>0.47</v>
      </c>
      <c r="M85" s="173">
        <v>0.49</v>
      </c>
    </row>
    <row r="86" spans="6:13" x14ac:dyDescent="0.25">
      <c r="F86" s="125">
        <v>42736</v>
      </c>
      <c r="G86" s="146">
        <v>0.56000000000000005</v>
      </c>
      <c r="H86" s="139">
        <v>0.4</v>
      </c>
      <c r="K86" s="174">
        <v>42156</v>
      </c>
      <c r="L86" s="173">
        <v>0.45</v>
      </c>
      <c r="M86" s="173">
        <v>0.5</v>
      </c>
    </row>
    <row r="87" spans="6:13" x14ac:dyDescent="0.25">
      <c r="K87" s="174">
        <v>42156</v>
      </c>
      <c r="L87" s="173">
        <v>0.45</v>
      </c>
      <c r="M87" s="173">
        <v>0.49</v>
      </c>
    </row>
    <row r="88" spans="6:13" x14ac:dyDescent="0.25">
      <c r="K88" s="174">
        <v>42156</v>
      </c>
      <c r="L88" s="173">
        <v>0.46</v>
      </c>
      <c r="M88" s="173">
        <v>0.49</v>
      </c>
    </row>
    <row r="89" spans="6:13" x14ac:dyDescent="0.25">
      <c r="K89" s="174">
        <v>42125</v>
      </c>
      <c r="L89" s="173">
        <v>0.47</v>
      </c>
      <c r="M89" s="173">
        <v>0.49</v>
      </c>
    </row>
    <row r="90" spans="6:13" x14ac:dyDescent="0.25">
      <c r="K90" s="174">
        <v>42125</v>
      </c>
      <c r="L90" s="173">
        <v>0.46</v>
      </c>
      <c r="M90" s="173">
        <v>0.49</v>
      </c>
    </row>
    <row r="91" spans="6:13" x14ac:dyDescent="0.25">
      <c r="K91" s="174">
        <v>42125</v>
      </c>
      <c r="L91" s="173">
        <v>0.47</v>
      </c>
      <c r="M91" s="173">
        <v>0.49</v>
      </c>
    </row>
    <row r="92" spans="6:13" x14ac:dyDescent="0.25">
      <c r="K92" s="174">
        <v>42125</v>
      </c>
      <c r="L92" s="173">
        <v>0.47</v>
      </c>
      <c r="M92" s="173">
        <v>0.48</v>
      </c>
    </row>
    <row r="93" spans="6:13" x14ac:dyDescent="0.25">
      <c r="K93" s="174">
        <v>42095</v>
      </c>
      <c r="L93" s="173">
        <v>0.48</v>
      </c>
      <c r="M93" s="173">
        <v>0.48</v>
      </c>
    </row>
    <row r="94" spans="6:13" x14ac:dyDescent="0.25">
      <c r="K94" s="174">
        <v>42095</v>
      </c>
      <c r="L94" s="173">
        <v>0.45</v>
      </c>
      <c r="M94" s="173">
        <v>0.49</v>
      </c>
    </row>
    <row r="95" spans="6:13" x14ac:dyDescent="0.25">
      <c r="K95" s="174">
        <v>42095</v>
      </c>
      <c r="L95" s="173">
        <v>0.46</v>
      </c>
      <c r="M95" s="173">
        <v>0.5</v>
      </c>
    </row>
    <row r="96" spans="6:13" x14ac:dyDescent="0.25">
      <c r="K96" s="174">
        <v>42095</v>
      </c>
      <c r="L96" s="173">
        <v>0.48</v>
      </c>
      <c r="M96" s="173">
        <v>0.48</v>
      </c>
    </row>
    <row r="97" spans="11:13" x14ac:dyDescent="0.25">
      <c r="K97" s="174">
        <v>42064</v>
      </c>
      <c r="L97" s="173">
        <v>0.47</v>
      </c>
      <c r="M97" s="173">
        <v>0.48</v>
      </c>
    </row>
    <row r="98" spans="11:13" x14ac:dyDescent="0.25">
      <c r="K98" s="174">
        <v>42064</v>
      </c>
      <c r="L98" s="173">
        <v>0.46</v>
      </c>
      <c r="M98" s="173">
        <v>0.49</v>
      </c>
    </row>
    <row r="99" spans="11:13" x14ac:dyDescent="0.25">
      <c r="K99" s="174">
        <v>42064</v>
      </c>
      <c r="L99" s="173">
        <v>0.45</v>
      </c>
      <c r="M99" s="173">
        <v>0.5</v>
      </c>
    </row>
    <row r="100" spans="11:13" x14ac:dyDescent="0.25">
      <c r="K100" s="174">
        <v>42064</v>
      </c>
      <c r="L100" s="173">
        <v>0.47</v>
      </c>
      <c r="M100" s="173">
        <v>0.48</v>
      </c>
    </row>
    <row r="101" spans="11:13" x14ac:dyDescent="0.25">
      <c r="K101" s="174">
        <v>42064</v>
      </c>
      <c r="L101" s="173">
        <v>0.46</v>
      </c>
      <c r="M101" s="173">
        <v>0.49</v>
      </c>
    </row>
    <row r="102" spans="11:13" x14ac:dyDescent="0.25">
      <c r="K102" s="174">
        <v>42036</v>
      </c>
      <c r="L102" s="173">
        <v>0.45</v>
      </c>
      <c r="M102" s="173">
        <v>0.5</v>
      </c>
    </row>
    <row r="103" spans="11:13" x14ac:dyDescent="0.25">
      <c r="K103" s="174">
        <v>42036</v>
      </c>
      <c r="L103" s="173">
        <v>0.46</v>
      </c>
      <c r="M103" s="173">
        <v>0.49</v>
      </c>
    </row>
    <row r="104" spans="11:13" x14ac:dyDescent="0.25">
      <c r="K104" s="174">
        <v>42036</v>
      </c>
      <c r="L104" s="173">
        <v>0.47</v>
      </c>
      <c r="M104" s="173">
        <v>0.48</v>
      </c>
    </row>
    <row r="105" spans="11:13" x14ac:dyDescent="0.25">
      <c r="K105" s="174">
        <v>42036</v>
      </c>
      <c r="L105" s="173">
        <v>0.46</v>
      </c>
      <c r="M105" s="173">
        <v>0.49</v>
      </c>
    </row>
    <row r="106" spans="11:13" x14ac:dyDescent="0.25">
      <c r="K106" s="174">
        <v>42036</v>
      </c>
      <c r="L106" s="173">
        <v>0.47</v>
      </c>
      <c r="M106" s="173">
        <v>0.48</v>
      </c>
    </row>
    <row r="107" spans="11:13" x14ac:dyDescent="0.25">
      <c r="K107" s="174">
        <v>42005</v>
      </c>
      <c r="L107" s="173">
        <v>0.49</v>
      </c>
      <c r="M107" s="173">
        <v>0.47</v>
      </c>
    </row>
    <row r="108" spans="11:13" x14ac:dyDescent="0.25">
      <c r="K108" s="174">
        <v>42005</v>
      </c>
      <c r="L108" s="173">
        <v>0.46</v>
      </c>
      <c r="M108" s="173">
        <v>0.49</v>
      </c>
    </row>
    <row r="109" spans="11:13" x14ac:dyDescent="0.25">
      <c r="K109" s="174">
        <v>42006</v>
      </c>
      <c r="L109" s="173">
        <v>0.46</v>
      </c>
      <c r="M109" s="173">
        <v>0.48</v>
      </c>
    </row>
    <row r="110" spans="11:13" x14ac:dyDescent="0.25">
      <c r="K110" s="174">
        <v>42007</v>
      </c>
      <c r="L110" s="173">
        <v>0.46</v>
      </c>
      <c r="M110" s="173">
        <v>0.48</v>
      </c>
    </row>
    <row r="111" spans="11:13" x14ac:dyDescent="0.25">
      <c r="K111" s="174">
        <v>41974</v>
      </c>
      <c r="L111" s="173">
        <v>0.44</v>
      </c>
      <c r="M111" s="173">
        <v>0.5</v>
      </c>
    </row>
    <row r="112" spans="11:13" x14ac:dyDescent="0.25">
      <c r="K112" s="174">
        <v>41974</v>
      </c>
      <c r="L112" s="173">
        <v>0.45</v>
      </c>
      <c r="M112" s="173">
        <v>0.51</v>
      </c>
    </row>
    <row r="113" spans="11:13" x14ac:dyDescent="0.25">
      <c r="K113" s="174">
        <v>41974</v>
      </c>
      <c r="L113" s="173">
        <v>0.43</v>
      </c>
      <c r="M113" s="173">
        <v>0.52</v>
      </c>
    </row>
    <row r="114" spans="11:13" x14ac:dyDescent="0.25">
      <c r="K114" s="174">
        <v>41974</v>
      </c>
      <c r="L114" s="173">
        <v>0.43</v>
      </c>
      <c r="M114" s="173">
        <v>0.52</v>
      </c>
    </row>
    <row r="115" spans="11:13" x14ac:dyDescent="0.25">
      <c r="K115" s="174">
        <v>41944</v>
      </c>
      <c r="L115" s="173">
        <v>0.43</v>
      </c>
      <c r="M115" s="173">
        <v>0.52</v>
      </c>
    </row>
    <row r="116" spans="11:13" x14ac:dyDescent="0.25">
      <c r="K116" s="174">
        <v>41944</v>
      </c>
      <c r="L116" s="173">
        <v>0.42</v>
      </c>
      <c r="M116" s="173">
        <v>0.53</v>
      </c>
    </row>
    <row r="117" spans="11:13" x14ac:dyDescent="0.25">
      <c r="K117" s="174">
        <v>41944</v>
      </c>
      <c r="L117" s="173">
        <v>0.42</v>
      </c>
      <c r="M117" s="173">
        <v>0.52</v>
      </c>
    </row>
    <row r="118" spans="11:13" x14ac:dyDescent="0.25">
      <c r="K118" s="174">
        <v>41944</v>
      </c>
      <c r="L118" s="173">
        <v>0.4</v>
      </c>
      <c r="M118" s="173">
        <v>0.54</v>
      </c>
    </row>
    <row r="119" spans="11:13" x14ac:dyDescent="0.25">
      <c r="K119" s="174">
        <v>41944</v>
      </c>
      <c r="L119" s="173">
        <v>0.42</v>
      </c>
      <c r="M119" s="173">
        <v>0.53</v>
      </c>
    </row>
    <row r="120" spans="11:13" x14ac:dyDescent="0.25">
      <c r="K120" s="174">
        <v>41913</v>
      </c>
      <c r="L120" s="173">
        <v>0.42</v>
      </c>
      <c r="M120" s="173">
        <v>0.53</v>
      </c>
    </row>
    <row r="121" spans="11:13" x14ac:dyDescent="0.25">
      <c r="K121" s="174">
        <v>41913</v>
      </c>
      <c r="L121" s="173">
        <v>0.43</v>
      </c>
      <c r="M121" s="173">
        <v>0.53</v>
      </c>
    </row>
    <row r="122" spans="11:13" x14ac:dyDescent="0.25">
      <c r="K122" s="174">
        <v>41883</v>
      </c>
      <c r="L122" s="173">
        <v>0.42</v>
      </c>
      <c r="M122" s="173">
        <v>0.52</v>
      </c>
    </row>
    <row r="123" spans="11:13" x14ac:dyDescent="0.25">
      <c r="K123" s="174">
        <v>41883</v>
      </c>
      <c r="L123" s="173">
        <v>0.43</v>
      </c>
      <c r="M123" s="173">
        <v>0.52</v>
      </c>
    </row>
    <row r="124" spans="11:13" x14ac:dyDescent="0.25">
      <c r="K124" s="174">
        <v>41883</v>
      </c>
      <c r="L124" s="173">
        <v>0.41</v>
      </c>
      <c r="M124" s="173">
        <v>0.54</v>
      </c>
    </row>
    <row r="125" spans="11:13" x14ac:dyDescent="0.25">
      <c r="K125" s="174">
        <v>41883</v>
      </c>
      <c r="L125" s="173">
        <v>0.4</v>
      </c>
      <c r="M125" s="173">
        <v>0.53</v>
      </c>
    </row>
    <row r="126" spans="11:13" x14ac:dyDescent="0.25">
      <c r="K126" s="174">
        <v>41852</v>
      </c>
      <c r="L126" s="173">
        <v>0.41</v>
      </c>
      <c r="M126" s="173">
        <v>0.53</v>
      </c>
    </row>
    <row r="127" spans="11:13" x14ac:dyDescent="0.25">
      <c r="K127" s="174">
        <v>41852</v>
      </c>
      <c r="L127" s="173">
        <v>0.43</v>
      </c>
      <c r="M127" s="173">
        <v>0.51</v>
      </c>
    </row>
    <row r="128" spans="11:13" x14ac:dyDescent="0.25">
      <c r="K128" s="174">
        <v>41852</v>
      </c>
      <c r="L128" s="173">
        <v>0.41</v>
      </c>
      <c r="M128" s="173">
        <v>0.53</v>
      </c>
    </row>
    <row r="129" spans="11:13" x14ac:dyDescent="0.25">
      <c r="K129" s="174">
        <v>41852</v>
      </c>
      <c r="L129" s="173">
        <v>0.42</v>
      </c>
      <c r="M129" s="173">
        <v>0.52</v>
      </c>
    </row>
    <row r="130" spans="11:13" x14ac:dyDescent="0.25">
      <c r="K130" s="174">
        <v>41821</v>
      </c>
      <c r="L130" s="173">
        <v>0.42</v>
      </c>
      <c r="M130" s="173">
        <v>0.54</v>
      </c>
    </row>
    <row r="131" spans="11:13" x14ac:dyDescent="0.25">
      <c r="K131" s="174">
        <v>41821</v>
      </c>
      <c r="L131" s="173">
        <v>0.41</v>
      </c>
      <c r="M131" s="173">
        <v>0.53</v>
      </c>
    </row>
    <row r="132" spans="11:13" x14ac:dyDescent="0.25">
      <c r="K132" s="174">
        <v>41821</v>
      </c>
      <c r="L132" s="173">
        <v>0.43</v>
      </c>
      <c r="M132" s="173">
        <v>0.51</v>
      </c>
    </row>
    <row r="133" spans="11:13" x14ac:dyDescent="0.25">
      <c r="K133" s="174">
        <v>41821</v>
      </c>
      <c r="L133" s="173">
        <v>0.42</v>
      </c>
      <c r="M133" s="173">
        <v>0.53</v>
      </c>
    </row>
    <row r="134" spans="11:13" x14ac:dyDescent="0.25">
      <c r="K134" s="174">
        <v>41791</v>
      </c>
      <c r="L134" s="173">
        <v>0.52</v>
      </c>
      <c r="M134" s="173">
        <v>0.43</v>
      </c>
    </row>
    <row r="135" spans="11:13" x14ac:dyDescent="0.25">
      <c r="K135" s="174">
        <v>41792</v>
      </c>
      <c r="L135" s="173">
        <v>0.44</v>
      </c>
      <c r="M135" s="173">
        <v>0.5</v>
      </c>
    </row>
    <row r="136" spans="11:13" x14ac:dyDescent="0.25">
      <c r="K136" s="174">
        <v>41785</v>
      </c>
      <c r="L136" s="173">
        <v>0.44</v>
      </c>
      <c r="M136" s="173">
        <v>0.51</v>
      </c>
    </row>
    <row r="137" spans="11:13" x14ac:dyDescent="0.25">
      <c r="K137" s="174">
        <v>41778</v>
      </c>
      <c r="L137" s="173">
        <v>0.43</v>
      </c>
      <c r="M137" s="173">
        <v>0.52</v>
      </c>
    </row>
    <row r="138" spans="11:13" x14ac:dyDescent="0.25">
      <c r="K138" s="174">
        <v>41771</v>
      </c>
      <c r="L138" s="173">
        <v>0.44</v>
      </c>
      <c r="M138" s="173">
        <v>0.51</v>
      </c>
    </row>
    <row r="139" spans="11:13" x14ac:dyDescent="0.25">
      <c r="K139" s="174">
        <v>41764</v>
      </c>
      <c r="L139" s="173">
        <v>0.44</v>
      </c>
      <c r="M139" s="173">
        <v>0.51</v>
      </c>
    </row>
    <row r="140" spans="11:13" x14ac:dyDescent="0.25">
      <c r="K140" s="174">
        <v>41757</v>
      </c>
      <c r="L140" s="173">
        <v>0.44</v>
      </c>
      <c r="M140" s="173">
        <v>0.5</v>
      </c>
    </row>
    <row r="141" spans="11:13" x14ac:dyDescent="0.25">
      <c r="K141" s="174">
        <v>41750</v>
      </c>
      <c r="L141" s="173">
        <v>0.44</v>
      </c>
      <c r="M141" s="173">
        <v>0.5</v>
      </c>
    </row>
    <row r="142" spans="11:13" x14ac:dyDescent="0.25">
      <c r="K142" s="174">
        <v>41743</v>
      </c>
      <c r="L142" s="173">
        <v>0.44</v>
      </c>
      <c r="M142" s="173">
        <v>0.5</v>
      </c>
    </row>
    <row r="143" spans="11:13" x14ac:dyDescent="0.25">
      <c r="K143" s="174">
        <v>41736</v>
      </c>
      <c r="L143" s="173">
        <v>0.43</v>
      </c>
      <c r="M143" s="173">
        <v>0.51</v>
      </c>
    </row>
    <row r="144" spans="11:13" x14ac:dyDescent="0.25">
      <c r="K144" s="174">
        <v>41730</v>
      </c>
      <c r="L144" s="173">
        <v>0.44</v>
      </c>
      <c r="M144" s="173">
        <v>0.51</v>
      </c>
    </row>
    <row r="145" spans="11:13" x14ac:dyDescent="0.25">
      <c r="K145" s="174">
        <v>41728</v>
      </c>
      <c r="L145" s="173">
        <v>0.43</v>
      </c>
      <c r="M145" s="173">
        <v>0.52</v>
      </c>
    </row>
    <row r="146" spans="11:13" x14ac:dyDescent="0.25">
      <c r="K146" s="174">
        <v>41715</v>
      </c>
      <c r="L146" s="173">
        <v>0.44</v>
      </c>
      <c r="M146" s="173">
        <v>0.51</v>
      </c>
    </row>
    <row r="147" spans="11:13" x14ac:dyDescent="0.25">
      <c r="K147" s="174">
        <v>41708</v>
      </c>
      <c r="L147" s="173">
        <v>0.4</v>
      </c>
      <c r="M147" s="173">
        <v>0.54</v>
      </c>
    </row>
    <row r="148" spans="11:13" x14ac:dyDescent="0.25">
      <c r="K148" s="174">
        <v>41701</v>
      </c>
      <c r="L148" s="173">
        <v>0.43</v>
      </c>
      <c r="M148" s="173">
        <v>0.53</v>
      </c>
    </row>
    <row r="149" spans="11:13" x14ac:dyDescent="0.25">
      <c r="K149" s="174">
        <v>41694</v>
      </c>
      <c r="L149" s="173">
        <v>0.42</v>
      </c>
      <c r="M149" s="173">
        <v>0.54</v>
      </c>
    </row>
    <row r="150" spans="11:13" x14ac:dyDescent="0.25">
      <c r="K150" s="174">
        <v>41687</v>
      </c>
      <c r="L150" s="173">
        <v>0.45</v>
      </c>
      <c r="M150" s="173">
        <v>0.51</v>
      </c>
    </row>
    <row r="151" spans="11:13" x14ac:dyDescent="0.25">
      <c r="K151" s="174">
        <v>41680</v>
      </c>
      <c r="L151" s="173">
        <v>0.4</v>
      </c>
      <c r="M151" s="173">
        <v>0.53</v>
      </c>
    </row>
    <row r="152" spans="11:13" x14ac:dyDescent="0.25">
      <c r="K152" s="174">
        <v>41671</v>
      </c>
      <c r="L152" s="173">
        <v>0.41</v>
      </c>
      <c r="M152" s="173">
        <v>0.51</v>
      </c>
    </row>
    <row r="153" spans="11:13" x14ac:dyDescent="0.25">
      <c r="K153" s="174">
        <v>41666</v>
      </c>
      <c r="L153" s="173">
        <v>0.42</v>
      </c>
      <c r="M153" s="173">
        <v>0.5</v>
      </c>
    </row>
    <row r="154" spans="11:13" x14ac:dyDescent="0.25">
      <c r="K154" s="174">
        <v>41659</v>
      </c>
      <c r="L154" s="173">
        <v>0.42</v>
      </c>
      <c r="M154" s="173">
        <v>0.5</v>
      </c>
    </row>
    <row r="155" spans="11:13" x14ac:dyDescent="0.25">
      <c r="K155" s="174">
        <v>41652</v>
      </c>
      <c r="L155" s="173">
        <v>0.4</v>
      </c>
      <c r="M155" s="173">
        <v>0.52</v>
      </c>
    </row>
    <row r="156" spans="11:13" x14ac:dyDescent="0.25">
      <c r="K156" s="174">
        <v>41645</v>
      </c>
      <c r="L156" s="173">
        <v>0.41</v>
      </c>
      <c r="M156" s="173">
        <v>0.51</v>
      </c>
    </row>
    <row r="157" spans="11:13" x14ac:dyDescent="0.25">
      <c r="K157" s="174">
        <v>41641</v>
      </c>
      <c r="L157" s="173">
        <v>0.41</v>
      </c>
      <c r="M157" s="173">
        <v>0.53</v>
      </c>
    </row>
    <row r="158" spans="11:13" x14ac:dyDescent="0.25">
      <c r="K158" s="174">
        <v>41631</v>
      </c>
      <c r="L158" s="173">
        <v>0.43</v>
      </c>
      <c r="M158" s="173">
        <v>0.51</v>
      </c>
    </row>
    <row r="159" spans="11:13" x14ac:dyDescent="0.25">
      <c r="K159" s="174">
        <v>41624</v>
      </c>
      <c r="L159" s="173">
        <v>0.4</v>
      </c>
      <c r="M159" s="173">
        <v>0.52</v>
      </c>
    </row>
    <row r="160" spans="11:13" x14ac:dyDescent="0.25">
      <c r="K160" s="174">
        <v>41617</v>
      </c>
      <c r="L160" s="173">
        <v>0.42</v>
      </c>
      <c r="M160" s="173">
        <v>0.5</v>
      </c>
    </row>
    <row r="161" spans="11:13" x14ac:dyDescent="0.25">
      <c r="K161" s="174">
        <v>41609</v>
      </c>
      <c r="L161" s="173">
        <v>0.41</v>
      </c>
      <c r="M161" s="173">
        <v>0.51</v>
      </c>
    </row>
    <row r="162" spans="11:13" x14ac:dyDescent="0.25">
      <c r="K162" s="174">
        <v>41579</v>
      </c>
      <c r="L162" s="173">
        <v>0.42</v>
      </c>
      <c r="M162" s="173">
        <v>0.52</v>
      </c>
    </row>
    <row r="163" spans="11:13" x14ac:dyDescent="0.25">
      <c r="K163" s="174">
        <v>41579</v>
      </c>
      <c r="L163" s="173">
        <v>0.4</v>
      </c>
      <c r="M163" s="173">
        <v>0.53</v>
      </c>
    </row>
    <row r="164" spans="11:13" x14ac:dyDescent="0.25">
      <c r="K164" s="174">
        <v>41579</v>
      </c>
      <c r="L164" s="173">
        <v>0.41</v>
      </c>
      <c r="M164" s="173">
        <v>0.52</v>
      </c>
    </row>
    <row r="165" spans="11:13" x14ac:dyDescent="0.25">
      <c r="K165" s="174">
        <v>41579</v>
      </c>
      <c r="L165" s="173">
        <v>0.41</v>
      </c>
      <c r="M165" s="173">
        <v>0.52</v>
      </c>
    </row>
    <row r="166" spans="11:13" x14ac:dyDescent="0.25">
      <c r="K166" s="174">
        <v>41579</v>
      </c>
      <c r="L166" s="173">
        <v>0.41</v>
      </c>
      <c r="M166" s="173">
        <v>0.52</v>
      </c>
    </row>
    <row r="167" spans="11:13" x14ac:dyDescent="0.25">
      <c r="K167" s="174">
        <v>41548</v>
      </c>
      <c r="L167" s="173">
        <v>0.43</v>
      </c>
      <c r="M167" s="173">
        <v>0.5</v>
      </c>
    </row>
    <row r="168" spans="11:13" x14ac:dyDescent="0.25">
      <c r="K168" s="174">
        <v>41548</v>
      </c>
      <c r="L168" s="173">
        <v>0.43</v>
      </c>
      <c r="M168" s="173">
        <v>0.51</v>
      </c>
    </row>
    <row r="169" spans="11:13" x14ac:dyDescent="0.25">
      <c r="K169" s="174">
        <v>41548</v>
      </c>
      <c r="L169" s="173">
        <v>0.42</v>
      </c>
      <c r="M169" s="173">
        <v>0.52</v>
      </c>
    </row>
    <row r="170" spans="11:13" x14ac:dyDescent="0.25">
      <c r="K170" s="174">
        <v>41548</v>
      </c>
      <c r="L170" s="173">
        <v>0.44</v>
      </c>
      <c r="M170" s="173">
        <v>0.5</v>
      </c>
    </row>
    <row r="171" spans="11:13" x14ac:dyDescent="0.25">
      <c r="K171" s="174">
        <v>41518</v>
      </c>
      <c r="L171" s="173">
        <v>0.45</v>
      </c>
      <c r="M171" s="173">
        <v>0.48</v>
      </c>
    </row>
    <row r="172" spans="11:13" x14ac:dyDescent="0.25">
      <c r="K172" s="174">
        <v>41518</v>
      </c>
      <c r="L172" s="173">
        <v>0.44</v>
      </c>
      <c r="M172" s="173">
        <v>0.47</v>
      </c>
    </row>
    <row r="173" spans="11:13" x14ac:dyDescent="0.25">
      <c r="K173" s="174">
        <v>41518</v>
      </c>
      <c r="L173" s="173">
        <v>0.45</v>
      </c>
      <c r="M173" s="173">
        <v>0.46</v>
      </c>
    </row>
    <row r="174" spans="11:13" x14ac:dyDescent="0.25">
      <c r="K174" s="174">
        <v>41518</v>
      </c>
      <c r="L174" s="173">
        <v>0.44</v>
      </c>
      <c r="M174" s="173">
        <v>0.48</v>
      </c>
    </row>
    <row r="175" spans="11:13" x14ac:dyDescent="0.25">
      <c r="K175" s="174">
        <v>41487</v>
      </c>
      <c r="L175" s="173">
        <v>0.44</v>
      </c>
      <c r="M175" s="173">
        <v>0.48</v>
      </c>
    </row>
    <row r="176" spans="11:13" x14ac:dyDescent="0.25">
      <c r="K176" s="174">
        <v>41487</v>
      </c>
      <c r="L176" s="173">
        <v>0.46</v>
      </c>
      <c r="M176" s="173">
        <v>0.46</v>
      </c>
    </row>
    <row r="177" spans="11:13" x14ac:dyDescent="0.25">
      <c r="K177" s="174">
        <v>41487</v>
      </c>
      <c r="L177" s="173">
        <v>0.46</v>
      </c>
      <c r="M177" s="173">
        <v>0.45</v>
      </c>
    </row>
    <row r="178" spans="11:13" x14ac:dyDescent="0.25">
      <c r="K178" s="174">
        <v>41487</v>
      </c>
      <c r="L178" s="173">
        <v>0.44</v>
      </c>
      <c r="M178" s="173">
        <v>0.48</v>
      </c>
    </row>
    <row r="179" spans="11:13" x14ac:dyDescent="0.25">
      <c r="K179" s="174">
        <v>41456</v>
      </c>
      <c r="L179" s="173">
        <v>0.45</v>
      </c>
      <c r="M179" s="173">
        <v>0.48</v>
      </c>
    </row>
    <row r="180" spans="11:13" x14ac:dyDescent="0.25">
      <c r="K180" s="174">
        <v>41456</v>
      </c>
      <c r="L180" s="173">
        <v>0.46</v>
      </c>
      <c r="M180" s="173">
        <v>0.47</v>
      </c>
    </row>
    <row r="181" spans="11:13" x14ac:dyDescent="0.25">
      <c r="K181" s="174">
        <v>41456</v>
      </c>
      <c r="L181" s="173">
        <v>0.47</v>
      </c>
      <c r="M181" s="173">
        <v>0.46</v>
      </c>
    </row>
    <row r="182" spans="11:13" x14ac:dyDescent="0.25">
      <c r="K182" s="174">
        <v>41456</v>
      </c>
      <c r="L182" s="173">
        <v>0.46</v>
      </c>
      <c r="M182" s="173">
        <v>0.47</v>
      </c>
    </row>
    <row r="183" spans="11:13" x14ac:dyDescent="0.25">
      <c r="K183" s="174">
        <v>41426</v>
      </c>
      <c r="L183" s="173">
        <v>0.48</v>
      </c>
      <c r="M183" s="173">
        <v>0.45</v>
      </c>
    </row>
    <row r="184" spans="11:13" x14ac:dyDescent="0.25">
      <c r="K184" s="174">
        <v>41395</v>
      </c>
      <c r="L184" s="173">
        <v>0.48</v>
      </c>
      <c r="M184" s="173">
        <v>0.44</v>
      </c>
    </row>
    <row r="185" spans="11:13" x14ac:dyDescent="0.25">
      <c r="K185" s="174">
        <v>41395</v>
      </c>
      <c r="L185" s="173">
        <v>0.49</v>
      </c>
      <c r="M185" s="173">
        <v>0.44</v>
      </c>
    </row>
    <row r="186" spans="11:13" x14ac:dyDescent="0.25">
      <c r="K186" s="174">
        <v>41395</v>
      </c>
      <c r="L186" s="173">
        <v>0.49</v>
      </c>
      <c r="M186" s="173">
        <v>0.44</v>
      </c>
    </row>
    <row r="187" spans="11:13" x14ac:dyDescent="0.25">
      <c r="K187" s="174">
        <v>41395</v>
      </c>
      <c r="L187" s="173">
        <v>0.49</v>
      </c>
      <c r="M187" s="173">
        <v>0.44</v>
      </c>
    </row>
    <row r="188" spans="11:13" x14ac:dyDescent="0.25">
      <c r="K188" s="174">
        <v>41395</v>
      </c>
      <c r="L188" s="173">
        <v>0.5</v>
      </c>
      <c r="M188" s="173">
        <v>0.44</v>
      </c>
    </row>
    <row r="189" spans="11:13" x14ac:dyDescent="0.25">
      <c r="K189" s="174">
        <v>41392</v>
      </c>
      <c r="L189" s="173">
        <v>0.51</v>
      </c>
      <c r="M189" s="173">
        <v>0.42</v>
      </c>
    </row>
    <row r="190" spans="11:13" x14ac:dyDescent="0.25">
      <c r="K190" s="174">
        <v>41385</v>
      </c>
      <c r="L190" s="173">
        <v>0.5</v>
      </c>
      <c r="M190" s="173">
        <v>0.43</v>
      </c>
    </row>
    <row r="191" spans="11:13" x14ac:dyDescent="0.25">
      <c r="K191" s="174">
        <v>41378</v>
      </c>
      <c r="L191" s="173">
        <v>0.49</v>
      </c>
      <c r="M191" s="173">
        <v>0.45</v>
      </c>
    </row>
    <row r="192" spans="11:13" x14ac:dyDescent="0.25">
      <c r="K192" s="174">
        <v>41371</v>
      </c>
      <c r="L192" s="173">
        <v>0.48</v>
      </c>
      <c r="M192" s="173">
        <v>0.45</v>
      </c>
    </row>
    <row r="193" spans="11:13" x14ac:dyDescent="0.25">
      <c r="K193" s="174">
        <v>41363</v>
      </c>
      <c r="L193" s="173">
        <v>0.48</v>
      </c>
      <c r="M193" s="173">
        <v>0.45</v>
      </c>
    </row>
    <row r="194" spans="11:13" x14ac:dyDescent="0.25">
      <c r="K194" s="174">
        <v>41357</v>
      </c>
      <c r="L194" s="173">
        <v>0.47</v>
      </c>
      <c r="M194" s="173">
        <v>0.45</v>
      </c>
    </row>
    <row r="195" spans="11:13" x14ac:dyDescent="0.25">
      <c r="K195" s="174">
        <v>41350</v>
      </c>
      <c r="L195" s="173">
        <v>0.48</v>
      </c>
      <c r="M195" s="173">
        <v>0.46</v>
      </c>
    </row>
    <row r="196" spans="11:13" x14ac:dyDescent="0.25">
      <c r="K196" s="174">
        <v>41343</v>
      </c>
      <c r="L196" s="173">
        <v>0.49</v>
      </c>
      <c r="M196" s="173">
        <v>0.44</v>
      </c>
    </row>
    <row r="197" spans="11:13" x14ac:dyDescent="0.25">
      <c r="K197" s="174">
        <v>41336</v>
      </c>
      <c r="L197" s="173">
        <v>0.49</v>
      </c>
      <c r="M197" s="173">
        <v>0.44</v>
      </c>
    </row>
    <row r="198" spans="11:13" x14ac:dyDescent="0.25">
      <c r="K198" s="174">
        <v>41329</v>
      </c>
      <c r="L198" s="173">
        <v>0.51</v>
      </c>
      <c r="M198" s="173">
        <v>0.43</v>
      </c>
    </row>
    <row r="199" spans="11:13" x14ac:dyDescent="0.25">
      <c r="K199" s="174">
        <v>41322</v>
      </c>
      <c r="L199" s="173">
        <v>0.51</v>
      </c>
      <c r="M199" s="173">
        <v>0.43</v>
      </c>
    </row>
    <row r="200" spans="11:13" x14ac:dyDescent="0.25">
      <c r="K200" s="174">
        <v>41315</v>
      </c>
      <c r="L200" s="173">
        <v>0.52</v>
      </c>
      <c r="M200" s="173">
        <v>0.42</v>
      </c>
    </row>
    <row r="201" spans="11:13" x14ac:dyDescent="0.25">
      <c r="K201" s="174">
        <v>41308</v>
      </c>
      <c r="L201" s="173">
        <v>0.53</v>
      </c>
      <c r="M201" s="173">
        <v>0.42</v>
      </c>
    </row>
    <row r="202" spans="11:13" x14ac:dyDescent="0.25">
      <c r="K202" s="174">
        <v>41301</v>
      </c>
      <c r="L202" s="173">
        <v>0.52</v>
      </c>
      <c r="M202" s="173">
        <v>0.43</v>
      </c>
    </row>
    <row r="203" spans="11:13" x14ac:dyDescent="0.25">
      <c r="K203" s="174">
        <v>41294</v>
      </c>
      <c r="L203" s="173">
        <v>0.5</v>
      </c>
      <c r="M203" s="173">
        <v>0.43</v>
      </c>
    </row>
    <row r="204" spans="11:13" x14ac:dyDescent="0.25">
      <c r="K204" s="174">
        <v>41287</v>
      </c>
      <c r="L204" s="173">
        <v>0.54</v>
      </c>
      <c r="M204" s="173">
        <v>0.41</v>
      </c>
    </row>
    <row r="205" spans="11:13" x14ac:dyDescent="0.25">
      <c r="K205" s="174">
        <v>41280</v>
      </c>
      <c r="L205" s="173">
        <v>0.53</v>
      </c>
      <c r="M205" s="173">
        <v>0.4</v>
      </c>
    </row>
    <row r="206" spans="11:13" x14ac:dyDescent="0.25">
      <c r="K206" s="174">
        <v>41273</v>
      </c>
      <c r="L206" s="173">
        <v>0.53</v>
      </c>
      <c r="M206" s="173">
        <v>0.41</v>
      </c>
    </row>
    <row r="207" spans="11:13" x14ac:dyDescent="0.25">
      <c r="K207" s="174">
        <v>41266</v>
      </c>
      <c r="L207" s="173">
        <v>0.56999999999999995</v>
      </c>
      <c r="M207" s="173">
        <v>0.37</v>
      </c>
    </row>
    <row r="208" spans="11:13" x14ac:dyDescent="0.25">
      <c r="K208" s="174">
        <v>41259</v>
      </c>
      <c r="L208" s="173">
        <v>0.52</v>
      </c>
      <c r="M208" s="173">
        <v>0.4</v>
      </c>
    </row>
    <row r="209" spans="11:13" x14ac:dyDescent="0.25">
      <c r="K209" s="174">
        <v>41252</v>
      </c>
      <c r="L209" s="173">
        <v>0.5</v>
      </c>
      <c r="M209" s="173">
        <v>0.44</v>
      </c>
    </row>
    <row r="210" spans="11:13" x14ac:dyDescent="0.25">
      <c r="K210" s="174">
        <v>41245</v>
      </c>
      <c r="L210" s="173">
        <v>0.51</v>
      </c>
      <c r="M210" s="173">
        <v>0.42</v>
      </c>
    </row>
    <row r="211" spans="11:13" x14ac:dyDescent="0.25">
      <c r="K211" s="174">
        <v>41238</v>
      </c>
      <c r="L211" s="173">
        <v>0.52</v>
      </c>
      <c r="M211" s="173">
        <v>0.4</v>
      </c>
    </row>
    <row r="212" spans="11:13" x14ac:dyDescent="0.25">
      <c r="K212" s="174">
        <v>41231</v>
      </c>
      <c r="L212" s="173">
        <v>0.53</v>
      </c>
      <c r="M212" s="173">
        <v>0.41</v>
      </c>
    </row>
    <row r="213" spans="11:13" x14ac:dyDescent="0.25">
      <c r="K213" s="174">
        <v>41224</v>
      </c>
      <c r="L213" s="173">
        <v>0.51</v>
      </c>
      <c r="M213" s="173">
        <v>0.43</v>
      </c>
    </row>
    <row r="214" spans="11:13" x14ac:dyDescent="0.25">
      <c r="K214" s="174">
        <v>41217</v>
      </c>
      <c r="L214" s="173">
        <v>0.52</v>
      </c>
      <c r="M214" s="173">
        <v>0.45</v>
      </c>
    </row>
    <row r="215" spans="11:13" x14ac:dyDescent="0.25">
      <c r="K215" s="174">
        <v>41210</v>
      </c>
      <c r="L215" s="173">
        <v>0.5</v>
      </c>
      <c r="M215" s="173">
        <v>0.45</v>
      </c>
    </row>
    <row r="216" spans="11:13" x14ac:dyDescent="0.25">
      <c r="K216" s="174">
        <v>41203</v>
      </c>
      <c r="L216" s="173">
        <v>0.5</v>
      </c>
      <c r="M216" s="173">
        <v>0.45</v>
      </c>
    </row>
    <row r="217" spans="11:13" x14ac:dyDescent="0.25">
      <c r="K217" s="174">
        <v>41196</v>
      </c>
      <c r="L217" s="173">
        <v>0.5</v>
      </c>
      <c r="M217" s="173">
        <v>0.45</v>
      </c>
    </row>
    <row r="218" spans="11:13" x14ac:dyDescent="0.25">
      <c r="K218" s="174">
        <v>41189</v>
      </c>
      <c r="L218" s="173">
        <v>0.52</v>
      </c>
      <c r="M218" s="173">
        <v>0.43</v>
      </c>
    </row>
    <row r="219" spans="11:13" x14ac:dyDescent="0.25">
      <c r="K219" s="174">
        <v>41182</v>
      </c>
      <c r="L219" s="173">
        <v>0.48</v>
      </c>
      <c r="M219" s="173">
        <v>0.45</v>
      </c>
    </row>
    <row r="220" spans="11:13" x14ac:dyDescent="0.25">
      <c r="K220" s="174">
        <v>41175</v>
      </c>
      <c r="L220" s="173">
        <v>0.49</v>
      </c>
      <c r="M220" s="173">
        <v>0.45</v>
      </c>
    </row>
    <row r="221" spans="11:13" x14ac:dyDescent="0.25">
      <c r="K221" s="174">
        <v>41168</v>
      </c>
      <c r="L221" s="173">
        <v>0.5</v>
      </c>
      <c r="M221" s="173">
        <v>0.44</v>
      </c>
    </row>
    <row r="222" spans="11:13" x14ac:dyDescent="0.25">
      <c r="K222" s="174">
        <v>41161</v>
      </c>
      <c r="L222" s="173">
        <v>0.5</v>
      </c>
      <c r="M222" s="173">
        <v>0.44</v>
      </c>
    </row>
    <row r="223" spans="11:13" x14ac:dyDescent="0.25">
      <c r="K223" s="174">
        <v>41154</v>
      </c>
      <c r="L223" s="173">
        <v>0.44</v>
      </c>
      <c r="M223" s="173">
        <v>0.47</v>
      </c>
    </row>
    <row r="224" spans="11:13" x14ac:dyDescent="0.25">
      <c r="K224" s="174">
        <v>41147</v>
      </c>
      <c r="L224" s="173">
        <v>0.46</v>
      </c>
      <c r="M224" s="173">
        <v>0.47</v>
      </c>
    </row>
    <row r="225" spans="11:13" x14ac:dyDescent="0.25">
      <c r="K225" s="174">
        <v>41140</v>
      </c>
      <c r="L225" s="173">
        <v>0.45</v>
      </c>
      <c r="M225" s="173">
        <v>0.49</v>
      </c>
    </row>
    <row r="226" spans="11:13" x14ac:dyDescent="0.25">
      <c r="K226" s="174">
        <v>41133</v>
      </c>
      <c r="L226" s="173">
        <v>0.45</v>
      </c>
      <c r="M226" s="173">
        <v>0.49</v>
      </c>
    </row>
    <row r="227" spans="11:13" x14ac:dyDescent="0.25">
      <c r="K227" s="174">
        <v>41126</v>
      </c>
      <c r="L227" s="173">
        <v>0.45</v>
      </c>
      <c r="M227" s="173">
        <v>0.46</v>
      </c>
    </row>
    <row r="228" spans="11:13" x14ac:dyDescent="0.25">
      <c r="K228" s="174">
        <v>41119</v>
      </c>
      <c r="L228" s="173">
        <v>0.47</v>
      </c>
      <c r="M228" s="173">
        <v>0.47</v>
      </c>
    </row>
    <row r="229" spans="11:13" x14ac:dyDescent="0.25">
      <c r="K229" s="174">
        <v>41105</v>
      </c>
      <c r="L229" s="173">
        <v>0.46</v>
      </c>
      <c r="M229" s="173">
        <v>0.47</v>
      </c>
    </row>
    <row r="230" spans="11:13" x14ac:dyDescent="0.25">
      <c r="K230" s="174">
        <v>41098</v>
      </c>
      <c r="L230" s="173">
        <v>0.45</v>
      </c>
      <c r="M230" s="173">
        <v>0.46</v>
      </c>
    </row>
    <row r="231" spans="11:13" x14ac:dyDescent="0.25">
      <c r="K231" s="174">
        <v>41091</v>
      </c>
      <c r="L231" s="173">
        <v>0.47</v>
      </c>
      <c r="M231" s="173">
        <v>0.46</v>
      </c>
    </row>
    <row r="232" spans="11:13" x14ac:dyDescent="0.25">
      <c r="K232" s="174">
        <v>41084</v>
      </c>
      <c r="L232" s="173">
        <v>0.46</v>
      </c>
      <c r="M232" s="173">
        <v>0.48</v>
      </c>
    </row>
    <row r="233" spans="11:13" x14ac:dyDescent="0.25">
      <c r="K233" s="174">
        <v>41077</v>
      </c>
      <c r="L233" s="173">
        <v>0.46</v>
      </c>
      <c r="M233" s="173">
        <v>0.48</v>
      </c>
    </row>
    <row r="234" spans="11:13" x14ac:dyDescent="0.25">
      <c r="K234" s="174">
        <v>41070</v>
      </c>
      <c r="L234" s="173">
        <v>0.47</v>
      </c>
      <c r="M234" s="173">
        <v>0.46</v>
      </c>
    </row>
    <row r="235" spans="11:13" x14ac:dyDescent="0.25">
      <c r="K235" s="174">
        <v>41063</v>
      </c>
      <c r="L235" s="173">
        <v>0.46</v>
      </c>
      <c r="M235" s="173">
        <v>0.46</v>
      </c>
    </row>
    <row r="236" spans="11:13" x14ac:dyDescent="0.25">
      <c r="K236" s="174">
        <v>41056</v>
      </c>
      <c r="L236" s="173">
        <v>0.48</v>
      </c>
      <c r="M236" s="173">
        <v>0.46</v>
      </c>
    </row>
    <row r="237" spans="11:13" x14ac:dyDescent="0.25">
      <c r="K237" s="174">
        <v>41049</v>
      </c>
      <c r="L237" s="173">
        <v>0.47</v>
      </c>
      <c r="M237" s="173">
        <v>0.46</v>
      </c>
    </row>
    <row r="238" spans="11:13" x14ac:dyDescent="0.25">
      <c r="K238" s="174">
        <v>41042</v>
      </c>
      <c r="L238" s="173">
        <v>0.47</v>
      </c>
      <c r="M238" s="173">
        <v>0.47</v>
      </c>
    </row>
    <row r="239" spans="11:13" x14ac:dyDescent="0.25">
      <c r="K239" s="174">
        <v>41035</v>
      </c>
      <c r="L239" s="173">
        <v>0.48</v>
      </c>
      <c r="M239" s="173">
        <v>0.46</v>
      </c>
    </row>
    <row r="240" spans="11:13" x14ac:dyDescent="0.25">
      <c r="K240" s="174">
        <v>41028</v>
      </c>
      <c r="L240" s="173">
        <v>0.48</v>
      </c>
      <c r="M240" s="173">
        <v>0.46</v>
      </c>
    </row>
    <row r="241" spans="11:13" x14ac:dyDescent="0.25">
      <c r="K241" s="174">
        <v>41021</v>
      </c>
      <c r="L241" s="173">
        <v>0.48</v>
      </c>
      <c r="M241" s="173">
        <v>0.46</v>
      </c>
    </row>
    <row r="242" spans="11:13" x14ac:dyDescent="0.25">
      <c r="K242" s="174">
        <v>41014</v>
      </c>
      <c r="L242" s="173">
        <v>0.47</v>
      </c>
      <c r="M242" s="173">
        <v>0.46</v>
      </c>
    </row>
    <row r="243" spans="11:13" x14ac:dyDescent="0.25">
      <c r="K243" s="174">
        <v>41007</v>
      </c>
      <c r="L243" s="173">
        <v>0.47</v>
      </c>
      <c r="M243" s="173">
        <v>0.46</v>
      </c>
    </row>
    <row r="244" spans="11:13" x14ac:dyDescent="0.25">
      <c r="K244" s="174">
        <v>40993</v>
      </c>
      <c r="L244" s="173">
        <v>0.46</v>
      </c>
      <c r="M244" s="173">
        <v>0.45</v>
      </c>
    </row>
    <row r="245" spans="11:13" x14ac:dyDescent="0.25">
      <c r="K245" s="174">
        <v>40986</v>
      </c>
      <c r="L245" s="173">
        <v>0.46</v>
      </c>
      <c r="M245" s="173">
        <v>0.47</v>
      </c>
    </row>
    <row r="246" spans="11:13" x14ac:dyDescent="0.25">
      <c r="K246" s="174">
        <v>40979</v>
      </c>
      <c r="L246" s="173">
        <v>0.48</v>
      </c>
      <c r="M246" s="173">
        <v>0.44</v>
      </c>
    </row>
    <row r="247" spans="11:13" x14ac:dyDescent="0.25">
      <c r="K247" s="174">
        <v>40972</v>
      </c>
      <c r="L247" s="173">
        <v>0.45</v>
      </c>
      <c r="M247" s="173">
        <v>0.48</v>
      </c>
    </row>
    <row r="248" spans="11:13" x14ac:dyDescent="0.25">
      <c r="K248" s="172">
        <v>40966</v>
      </c>
      <c r="L248" s="170">
        <v>0.45</v>
      </c>
      <c r="M248" s="170">
        <v>0.47</v>
      </c>
    </row>
    <row r="249" spans="11:13" x14ac:dyDescent="0.25">
      <c r="K249" s="172">
        <v>40959</v>
      </c>
      <c r="L249" s="170">
        <v>0.45</v>
      </c>
      <c r="M249" s="170">
        <v>0.47</v>
      </c>
    </row>
    <row r="250" spans="11:13" x14ac:dyDescent="0.25">
      <c r="K250" s="172">
        <v>40952</v>
      </c>
      <c r="L250" s="170">
        <v>0.47</v>
      </c>
      <c r="M250" s="170">
        <v>0.47</v>
      </c>
    </row>
    <row r="251" spans="11:13" x14ac:dyDescent="0.25">
      <c r="K251" s="172">
        <v>40945</v>
      </c>
      <c r="L251" s="170">
        <v>0.46</v>
      </c>
      <c r="M251" s="170">
        <v>0.47</v>
      </c>
    </row>
    <row r="252" spans="11:13" x14ac:dyDescent="0.25">
      <c r="K252" s="172">
        <v>40938</v>
      </c>
      <c r="L252" s="170">
        <v>0.45</v>
      </c>
      <c r="M252" s="170">
        <v>0.48</v>
      </c>
    </row>
    <row r="253" spans="11:13" x14ac:dyDescent="0.25">
      <c r="K253" s="172">
        <v>40931</v>
      </c>
      <c r="L253" s="170">
        <v>0.45</v>
      </c>
      <c r="M253" s="170">
        <v>0.46</v>
      </c>
    </row>
    <row r="254" spans="11:13" x14ac:dyDescent="0.25">
      <c r="K254" s="172">
        <v>40924</v>
      </c>
      <c r="L254" s="170">
        <v>0.45</v>
      </c>
      <c r="M254" s="170">
        <v>0.47</v>
      </c>
    </row>
    <row r="255" spans="11:13" x14ac:dyDescent="0.25">
      <c r="K255" s="172">
        <v>40917</v>
      </c>
      <c r="L255" s="170">
        <v>0.46</v>
      </c>
      <c r="M255" s="170">
        <v>0.47</v>
      </c>
    </row>
    <row r="256" spans="11:13" x14ac:dyDescent="0.25">
      <c r="K256" s="172">
        <v>40910</v>
      </c>
      <c r="L256" s="170">
        <v>0.42</v>
      </c>
      <c r="M256" s="170">
        <v>0.49</v>
      </c>
    </row>
    <row r="257" spans="11:13" x14ac:dyDescent="0.25">
      <c r="K257" s="172">
        <v>40903</v>
      </c>
      <c r="L257" s="170">
        <v>0.45</v>
      </c>
      <c r="M257" s="170">
        <v>0.47</v>
      </c>
    </row>
    <row r="258" spans="11:13" x14ac:dyDescent="0.25">
      <c r="K258" s="172">
        <v>40896</v>
      </c>
      <c r="L258" s="170">
        <v>0.42</v>
      </c>
      <c r="M258" s="170">
        <v>0.5</v>
      </c>
    </row>
    <row r="259" spans="11:13" x14ac:dyDescent="0.25">
      <c r="K259" s="172">
        <v>40889</v>
      </c>
      <c r="L259" s="170">
        <v>0.43</v>
      </c>
      <c r="M259" s="170">
        <v>0.5</v>
      </c>
    </row>
    <row r="260" spans="11:13" x14ac:dyDescent="0.25">
      <c r="K260" s="172">
        <v>40882</v>
      </c>
      <c r="L260" s="170">
        <v>0.42</v>
      </c>
      <c r="M260" s="170">
        <v>0.5</v>
      </c>
    </row>
    <row r="261" spans="11:13" x14ac:dyDescent="0.25">
      <c r="K261" s="172">
        <v>40874</v>
      </c>
      <c r="L261" s="170">
        <v>0.43</v>
      </c>
      <c r="M261" s="170">
        <v>0.49</v>
      </c>
    </row>
    <row r="262" spans="11:13" x14ac:dyDescent="0.25">
      <c r="K262" s="172">
        <v>40867</v>
      </c>
      <c r="L262" s="170">
        <v>0.43</v>
      </c>
      <c r="M262" s="170">
        <v>0.49</v>
      </c>
    </row>
    <row r="263" spans="11:13" x14ac:dyDescent="0.25">
      <c r="K263" s="172">
        <v>40860</v>
      </c>
      <c r="L263" s="170">
        <v>0.43</v>
      </c>
      <c r="M263" s="170">
        <v>0.48</v>
      </c>
    </row>
    <row r="264" spans="11:13" x14ac:dyDescent="0.25">
      <c r="K264" s="172">
        <v>40853</v>
      </c>
      <c r="L264" s="170">
        <v>0.43</v>
      </c>
      <c r="M264" s="170">
        <v>0.5</v>
      </c>
    </row>
    <row r="265" spans="11:13" x14ac:dyDescent="0.25">
      <c r="K265" s="172">
        <v>40846</v>
      </c>
      <c r="L265" s="170">
        <v>0.43</v>
      </c>
      <c r="M265" s="170">
        <v>0.49</v>
      </c>
    </row>
    <row r="266" spans="11:13" x14ac:dyDescent="0.25">
      <c r="K266" s="172">
        <v>40839</v>
      </c>
      <c r="L266" s="170">
        <v>0.41</v>
      </c>
      <c r="M266" s="170">
        <v>0.51</v>
      </c>
    </row>
    <row r="267" spans="11:13" x14ac:dyDescent="0.25">
      <c r="K267" s="172">
        <v>40832</v>
      </c>
      <c r="L267" s="170">
        <v>0.41</v>
      </c>
      <c r="M267" s="170">
        <v>0.52</v>
      </c>
    </row>
    <row r="268" spans="11:13" x14ac:dyDescent="0.25">
      <c r="K268" s="172">
        <v>40825</v>
      </c>
      <c r="L268" s="170">
        <v>0.4</v>
      </c>
      <c r="M268" s="170">
        <v>0.53</v>
      </c>
    </row>
    <row r="269" spans="11:13" x14ac:dyDescent="0.25">
      <c r="K269" s="172">
        <v>40818</v>
      </c>
      <c r="L269" s="170">
        <v>0.41</v>
      </c>
      <c r="M269" s="170">
        <v>0.5</v>
      </c>
    </row>
    <row r="270" spans="11:13" x14ac:dyDescent="0.25">
      <c r="K270" s="171">
        <v>40811</v>
      </c>
      <c r="L270" s="170">
        <v>0.41000000000000003</v>
      </c>
      <c r="M270" s="170">
        <v>0.51</v>
      </c>
    </row>
    <row r="271" spans="11:13" x14ac:dyDescent="0.25">
      <c r="K271" s="171">
        <v>40804</v>
      </c>
      <c r="L271" s="170">
        <v>0.4</v>
      </c>
      <c r="M271" s="170">
        <v>0.52</v>
      </c>
    </row>
    <row r="272" spans="11:13" x14ac:dyDescent="0.25">
      <c r="K272" s="171">
        <v>40797</v>
      </c>
      <c r="L272" s="170">
        <v>0.43</v>
      </c>
      <c r="M272" s="170">
        <v>0.49</v>
      </c>
    </row>
    <row r="273" spans="11:13" x14ac:dyDescent="0.25">
      <c r="K273" s="171">
        <v>40790</v>
      </c>
      <c r="L273" s="170">
        <v>0.42</v>
      </c>
      <c r="M273" s="170">
        <v>0.51</v>
      </c>
    </row>
    <row r="274" spans="11:13" x14ac:dyDescent="0.25">
      <c r="K274" s="171">
        <v>40783</v>
      </c>
      <c r="L274" s="170">
        <v>0.4</v>
      </c>
      <c r="M274" s="170">
        <v>0.53</v>
      </c>
    </row>
    <row r="275" spans="11:13" x14ac:dyDescent="0.25">
      <c r="K275" s="171">
        <v>40776</v>
      </c>
      <c r="L275" s="170">
        <v>0.4</v>
      </c>
      <c r="M275" s="170">
        <v>0.53</v>
      </c>
    </row>
    <row r="276" spans="11:13" x14ac:dyDescent="0.25">
      <c r="K276" s="171">
        <v>40769</v>
      </c>
      <c r="L276" s="170">
        <v>0.4</v>
      </c>
      <c r="M276" s="170">
        <v>0.52</v>
      </c>
    </row>
    <row r="277" spans="11:13" x14ac:dyDescent="0.25">
      <c r="K277" s="171">
        <v>40762</v>
      </c>
      <c r="L277" s="170">
        <v>0.42</v>
      </c>
      <c r="M277" s="170">
        <v>0.5</v>
      </c>
    </row>
    <row r="278" spans="11:13" x14ac:dyDescent="0.25">
      <c r="K278" s="171">
        <v>40755</v>
      </c>
      <c r="L278" s="170">
        <v>0.42</v>
      </c>
      <c r="M278" s="170">
        <v>0.49</v>
      </c>
    </row>
    <row r="279" spans="11:13" x14ac:dyDescent="0.25">
      <c r="K279" s="171">
        <v>40748</v>
      </c>
      <c r="L279" s="170">
        <v>0.43</v>
      </c>
      <c r="M279" s="170">
        <v>0.48</v>
      </c>
    </row>
    <row r="280" spans="11:13" x14ac:dyDescent="0.25">
      <c r="K280" s="171">
        <v>40741</v>
      </c>
      <c r="L280" s="170">
        <v>0.44</v>
      </c>
      <c r="M280" s="170">
        <v>0.48</v>
      </c>
    </row>
    <row r="281" spans="11:13" x14ac:dyDescent="0.25">
      <c r="K281" s="171">
        <v>40734</v>
      </c>
      <c r="L281" s="170">
        <v>0.46</v>
      </c>
      <c r="M281" s="170">
        <v>0.45</v>
      </c>
    </row>
    <row r="282" spans="11:13" x14ac:dyDescent="0.25">
      <c r="K282" s="171">
        <v>40727</v>
      </c>
      <c r="L282" s="170">
        <v>0.46</v>
      </c>
      <c r="M282" s="170">
        <v>0.47000000000000003</v>
      </c>
    </row>
    <row r="283" spans="11:13" x14ac:dyDescent="0.25">
      <c r="K283" s="171">
        <v>40720</v>
      </c>
      <c r="L283" s="170">
        <v>0.43</v>
      </c>
      <c r="M283" s="170">
        <v>0.49</v>
      </c>
    </row>
    <row r="284" spans="11:13" x14ac:dyDescent="0.25">
      <c r="K284" s="171">
        <v>40713</v>
      </c>
      <c r="L284" s="170">
        <v>0.47000000000000003</v>
      </c>
      <c r="M284" s="170">
        <v>0.45</v>
      </c>
    </row>
    <row r="285" spans="11:13" x14ac:dyDescent="0.25">
      <c r="K285" s="171">
        <v>40706</v>
      </c>
      <c r="L285" s="170">
        <v>0.46</v>
      </c>
      <c r="M285" s="170">
        <v>0.44</v>
      </c>
    </row>
    <row r="286" spans="11:13" x14ac:dyDescent="0.25">
      <c r="K286" s="171">
        <v>40699</v>
      </c>
      <c r="L286" s="170">
        <v>0.5</v>
      </c>
      <c r="M286" s="170">
        <v>0.42</v>
      </c>
    </row>
    <row r="287" spans="11:13" x14ac:dyDescent="0.25">
      <c r="K287" s="171">
        <v>40692</v>
      </c>
      <c r="L287" s="170">
        <v>0.49</v>
      </c>
      <c r="M287" s="170">
        <v>0.43</v>
      </c>
    </row>
    <row r="288" spans="11:13" x14ac:dyDescent="0.25">
      <c r="K288" s="171">
        <v>40685</v>
      </c>
      <c r="L288" s="170">
        <v>0.5</v>
      </c>
      <c r="M288" s="170">
        <v>0.43</v>
      </c>
    </row>
    <row r="289" spans="11:13" x14ac:dyDescent="0.25">
      <c r="K289" s="171">
        <v>40678</v>
      </c>
      <c r="L289" s="170">
        <v>0.49</v>
      </c>
      <c r="M289" s="170">
        <v>0.43</v>
      </c>
    </row>
    <row r="290" spans="11:13" x14ac:dyDescent="0.25">
      <c r="K290" s="171">
        <v>40671</v>
      </c>
      <c r="L290" s="170">
        <v>0.51</v>
      </c>
      <c r="M290" s="170">
        <v>0.4</v>
      </c>
    </row>
    <row r="291" spans="11:13" x14ac:dyDescent="0.25">
      <c r="K291" s="171">
        <v>40664</v>
      </c>
      <c r="L291" s="170">
        <v>0.44</v>
      </c>
      <c r="M291" s="170">
        <v>0.47000000000000003</v>
      </c>
    </row>
    <row r="292" spans="11:13" x14ac:dyDescent="0.25">
      <c r="K292" s="171">
        <v>40657</v>
      </c>
      <c r="L292" s="170">
        <v>0.43</v>
      </c>
      <c r="M292" s="170">
        <v>0.48</v>
      </c>
    </row>
    <row r="293" spans="11:13" x14ac:dyDescent="0.25">
      <c r="K293" s="171">
        <v>40650</v>
      </c>
      <c r="L293" s="170">
        <v>0.43</v>
      </c>
      <c r="M293" s="170">
        <v>0.48</v>
      </c>
    </row>
    <row r="294" spans="11:13" x14ac:dyDescent="0.25">
      <c r="K294" s="171">
        <v>40643</v>
      </c>
      <c r="L294" s="170">
        <v>0.45</v>
      </c>
      <c r="M294" s="170">
        <v>0.46</v>
      </c>
    </row>
    <row r="295" spans="11:13" x14ac:dyDescent="0.25">
      <c r="K295" s="171">
        <v>40636</v>
      </c>
      <c r="L295" s="170">
        <v>0.48</v>
      </c>
      <c r="M295" s="170">
        <v>0.44</v>
      </c>
    </row>
    <row r="296" spans="11:13" x14ac:dyDescent="0.25">
      <c r="K296" s="171">
        <v>40629</v>
      </c>
      <c r="L296" s="170">
        <v>0.45</v>
      </c>
      <c r="M296" s="170">
        <v>0.47000000000000003</v>
      </c>
    </row>
    <row r="297" spans="11:13" x14ac:dyDescent="0.25">
      <c r="K297" s="171">
        <v>40622</v>
      </c>
      <c r="L297" s="170">
        <v>0.48</v>
      </c>
      <c r="M297" s="170">
        <v>0.44</v>
      </c>
    </row>
    <row r="298" spans="11:13" x14ac:dyDescent="0.25">
      <c r="K298" s="171">
        <v>40615</v>
      </c>
      <c r="L298" s="170">
        <v>0.47000000000000003</v>
      </c>
      <c r="M298" s="170">
        <v>0.45</v>
      </c>
    </row>
    <row r="299" spans="11:13" x14ac:dyDescent="0.25">
      <c r="K299" s="171">
        <v>40608</v>
      </c>
      <c r="L299" s="170">
        <v>0.46</v>
      </c>
      <c r="M299" s="170">
        <v>0.46</v>
      </c>
    </row>
    <row r="300" spans="11:13" x14ac:dyDescent="0.25">
      <c r="K300" s="171">
        <v>40601</v>
      </c>
      <c r="L300" s="170">
        <v>0.48</v>
      </c>
      <c r="M300" s="170">
        <v>0.44</v>
      </c>
    </row>
    <row r="301" spans="11:13" x14ac:dyDescent="0.25">
      <c r="K301" s="171">
        <v>40594</v>
      </c>
      <c r="L301" s="170">
        <v>0.48</v>
      </c>
      <c r="M301" s="170">
        <v>0.43</v>
      </c>
    </row>
    <row r="302" spans="11:13" x14ac:dyDescent="0.25">
      <c r="K302" s="171">
        <v>40587</v>
      </c>
      <c r="L302" s="170">
        <v>0.48</v>
      </c>
      <c r="M302" s="170">
        <v>0.43</v>
      </c>
    </row>
    <row r="303" spans="11:13" x14ac:dyDescent="0.25">
      <c r="K303" s="171">
        <v>40580</v>
      </c>
      <c r="L303" s="170">
        <v>0.47000000000000003</v>
      </c>
      <c r="M303" s="170">
        <v>0.45</v>
      </c>
    </row>
    <row r="304" spans="11:13" x14ac:dyDescent="0.25">
      <c r="K304" s="171">
        <v>40573</v>
      </c>
      <c r="L304" s="170">
        <v>0.5</v>
      </c>
      <c r="M304" s="170">
        <v>0.42</v>
      </c>
    </row>
    <row r="305" spans="11:13" x14ac:dyDescent="0.25">
      <c r="K305" s="171">
        <v>40566</v>
      </c>
      <c r="L305" s="170">
        <v>0.5</v>
      </c>
      <c r="M305" s="170">
        <v>0.42</v>
      </c>
    </row>
    <row r="306" spans="11:13" x14ac:dyDescent="0.25">
      <c r="K306" s="171">
        <v>40559</v>
      </c>
      <c r="L306" s="170">
        <v>0.49</v>
      </c>
      <c r="M306" s="170">
        <v>0.42</v>
      </c>
    </row>
    <row r="307" spans="11:13" x14ac:dyDescent="0.25">
      <c r="K307" s="171">
        <v>40552</v>
      </c>
      <c r="L307" s="170">
        <v>0.48</v>
      </c>
      <c r="M307" s="170">
        <v>0.45</v>
      </c>
    </row>
    <row r="308" spans="11:13" x14ac:dyDescent="0.25">
      <c r="K308" s="171">
        <v>40545</v>
      </c>
      <c r="L308" s="170">
        <v>0.48</v>
      </c>
      <c r="M308" s="170">
        <v>0.44</v>
      </c>
    </row>
    <row r="309" spans="11:13" x14ac:dyDescent="0.25">
      <c r="K309" s="171">
        <v>40538</v>
      </c>
      <c r="L309" s="170">
        <v>0.47000000000000003</v>
      </c>
      <c r="M309" s="170">
        <v>0.46</v>
      </c>
    </row>
    <row r="310" spans="11:13" x14ac:dyDescent="0.25">
      <c r="K310" s="171">
        <v>40531</v>
      </c>
      <c r="L310" s="170">
        <v>0.46</v>
      </c>
      <c r="M310" s="170">
        <v>0.46</v>
      </c>
    </row>
    <row r="311" spans="11:13" x14ac:dyDescent="0.25">
      <c r="K311" s="171">
        <v>40524</v>
      </c>
      <c r="L311" s="170">
        <v>0.45</v>
      </c>
      <c r="M311" s="170">
        <v>0.48</v>
      </c>
    </row>
    <row r="312" spans="11:13" x14ac:dyDescent="0.25">
      <c r="K312" s="171">
        <v>40517</v>
      </c>
      <c r="L312" s="170">
        <v>0.46</v>
      </c>
      <c r="M312" s="170">
        <v>0.46</v>
      </c>
    </row>
    <row r="313" spans="11:13" x14ac:dyDescent="0.25">
      <c r="K313" s="171">
        <v>40510</v>
      </c>
      <c r="L313" s="170">
        <v>0.45</v>
      </c>
      <c r="M313" s="170">
        <v>0.47000000000000003</v>
      </c>
    </row>
    <row r="314" spans="11:13" x14ac:dyDescent="0.25">
      <c r="K314" s="171">
        <v>40503</v>
      </c>
      <c r="L314" s="170">
        <v>0.46</v>
      </c>
      <c r="M314" s="170">
        <v>0.46</v>
      </c>
    </row>
    <row r="315" spans="11:13" x14ac:dyDescent="0.25">
      <c r="K315" s="171">
        <v>40496</v>
      </c>
      <c r="L315" s="170">
        <v>0.44</v>
      </c>
      <c r="M315" s="170">
        <v>0.48</v>
      </c>
    </row>
    <row r="316" spans="11:13" x14ac:dyDescent="0.25">
      <c r="K316" s="171">
        <v>40489</v>
      </c>
      <c r="L316" s="170">
        <v>0.45</v>
      </c>
      <c r="M316" s="170">
        <v>0.47000000000000003</v>
      </c>
    </row>
    <row r="317" spans="11:13" x14ac:dyDescent="0.25">
      <c r="K317" s="171">
        <v>40482</v>
      </c>
      <c r="L317" s="170">
        <v>0.45</v>
      </c>
      <c r="M317" s="170">
        <v>0.48</v>
      </c>
    </row>
    <row r="318" spans="11:13" x14ac:dyDescent="0.25">
      <c r="K318" s="171">
        <v>40475</v>
      </c>
      <c r="L318" s="170">
        <v>0.44</v>
      </c>
      <c r="M318" s="170">
        <v>0.48</v>
      </c>
    </row>
    <row r="319" spans="11:13" x14ac:dyDescent="0.25">
      <c r="K319" s="171">
        <v>40468</v>
      </c>
      <c r="L319" s="170">
        <v>0.45</v>
      </c>
      <c r="M319" s="170">
        <v>0.47000000000000003</v>
      </c>
    </row>
    <row r="320" spans="11:13" x14ac:dyDescent="0.25">
      <c r="K320" s="171">
        <v>40461</v>
      </c>
      <c r="L320" s="170">
        <v>0.46</v>
      </c>
      <c r="M320" s="170">
        <v>0.48</v>
      </c>
    </row>
    <row r="321" spans="11:13" x14ac:dyDescent="0.25">
      <c r="K321" s="171">
        <v>40454</v>
      </c>
      <c r="L321" s="170">
        <v>0.46</v>
      </c>
      <c r="M321" s="170">
        <v>0.47000000000000003</v>
      </c>
    </row>
    <row r="322" spans="11:13" x14ac:dyDescent="0.25">
      <c r="K322" s="171">
        <v>40447</v>
      </c>
      <c r="L322" s="170">
        <v>0.44</v>
      </c>
      <c r="M322" s="170">
        <v>0.48</v>
      </c>
    </row>
    <row r="323" spans="11:13" x14ac:dyDescent="0.25">
      <c r="K323" s="171">
        <v>40440</v>
      </c>
      <c r="L323" s="170">
        <v>0.46</v>
      </c>
      <c r="M323" s="170">
        <v>0.47000000000000003</v>
      </c>
    </row>
    <row r="324" spans="11:13" x14ac:dyDescent="0.25">
      <c r="K324" s="171">
        <v>40433</v>
      </c>
      <c r="L324" s="170">
        <v>0.46</v>
      </c>
      <c r="M324" s="170">
        <v>0.46</v>
      </c>
    </row>
    <row r="325" spans="11:13" x14ac:dyDescent="0.25">
      <c r="K325" s="171">
        <v>40426</v>
      </c>
      <c r="L325" s="170">
        <v>0.45</v>
      </c>
      <c r="M325" s="170">
        <v>0.47000000000000003</v>
      </c>
    </row>
    <row r="326" spans="11:13" x14ac:dyDescent="0.25">
      <c r="K326" s="171">
        <v>40419</v>
      </c>
      <c r="L326" s="170">
        <v>0.43</v>
      </c>
      <c r="M326" s="170">
        <v>0.49</v>
      </c>
    </row>
    <row r="327" spans="11:13" x14ac:dyDescent="0.25">
      <c r="K327" s="171">
        <v>40412</v>
      </c>
      <c r="L327" s="170">
        <v>0.43</v>
      </c>
      <c r="M327" s="170">
        <v>0.5</v>
      </c>
    </row>
    <row r="328" spans="11:13" x14ac:dyDescent="0.25">
      <c r="K328" s="171">
        <v>40405</v>
      </c>
      <c r="L328" s="170">
        <v>0.44</v>
      </c>
      <c r="M328" s="170">
        <v>0.48</v>
      </c>
    </row>
    <row r="329" spans="11:13" x14ac:dyDescent="0.25">
      <c r="K329" s="171">
        <v>40398</v>
      </c>
      <c r="L329" s="170">
        <v>0.45</v>
      </c>
      <c r="M329" s="170">
        <v>0.48</v>
      </c>
    </row>
    <row r="330" spans="11:13" x14ac:dyDescent="0.25">
      <c r="K330" s="171">
        <v>40391</v>
      </c>
      <c r="L330" s="170">
        <v>0.45</v>
      </c>
      <c r="M330" s="170">
        <v>0.47000000000000003</v>
      </c>
    </row>
    <row r="331" spans="11:13" x14ac:dyDescent="0.25">
      <c r="K331" s="171">
        <v>40384</v>
      </c>
      <c r="L331" s="170">
        <v>0.45</v>
      </c>
      <c r="M331" s="170">
        <v>0.47000000000000003</v>
      </c>
    </row>
    <row r="332" spans="11:13" x14ac:dyDescent="0.25">
      <c r="K332" s="171">
        <v>40377</v>
      </c>
      <c r="L332" s="170">
        <v>0.46</v>
      </c>
      <c r="M332" s="170">
        <v>0.46</v>
      </c>
    </row>
    <row r="333" spans="11:13" x14ac:dyDescent="0.25">
      <c r="K333" s="171">
        <v>40370</v>
      </c>
      <c r="L333" s="170">
        <v>0.46</v>
      </c>
      <c r="M333" s="170">
        <v>0.47000000000000003</v>
      </c>
    </row>
    <row r="334" spans="11:13" x14ac:dyDescent="0.25">
      <c r="K334" s="171">
        <v>40363</v>
      </c>
      <c r="L334" s="170">
        <v>0.46</v>
      </c>
      <c r="M334" s="170">
        <v>0.45</v>
      </c>
    </row>
    <row r="335" spans="11:13" x14ac:dyDescent="0.25">
      <c r="K335" s="171">
        <v>40356</v>
      </c>
      <c r="L335" s="170">
        <v>0.45</v>
      </c>
      <c r="M335" s="170">
        <v>0.46</v>
      </c>
    </row>
    <row r="336" spans="11:13" x14ac:dyDescent="0.25">
      <c r="K336" s="171">
        <v>40349</v>
      </c>
      <c r="L336" s="170">
        <v>0.47000000000000003</v>
      </c>
      <c r="M336" s="170">
        <v>0.45</v>
      </c>
    </row>
    <row r="337" spans="11:13" x14ac:dyDescent="0.25">
      <c r="K337" s="171">
        <v>40342</v>
      </c>
      <c r="L337" s="170">
        <v>0.46</v>
      </c>
      <c r="M337" s="170">
        <v>0.46</v>
      </c>
    </row>
    <row r="338" spans="11:13" x14ac:dyDescent="0.25">
      <c r="K338" s="171">
        <v>40335</v>
      </c>
      <c r="L338" s="170">
        <v>0.47000000000000003</v>
      </c>
      <c r="M338" s="170">
        <v>0.45</v>
      </c>
    </row>
    <row r="339" spans="11:13" x14ac:dyDescent="0.25">
      <c r="K339" s="171">
        <v>40328</v>
      </c>
      <c r="L339" s="170">
        <v>0.46</v>
      </c>
      <c r="M339" s="170">
        <v>0.46</v>
      </c>
    </row>
    <row r="340" spans="11:13" x14ac:dyDescent="0.25">
      <c r="K340" s="171">
        <v>40321</v>
      </c>
      <c r="L340" s="170">
        <v>0.48</v>
      </c>
      <c r="M340" s="170">
        <v>0.45</v>
      </c>
    </row>
    <row r="341" spans="11:13" x14ac:dyDescent="0.25">
      <c r="K341" s="171">
        <v>40314</v>
      </c>
      <c r="L341" s="170">
        <v>0.49</v>
      </c>
      <c r="M341" s="170">
        <v>0.43</v>
      </c>
    </row>
    <row r="342" spans="11:13" x14ac:dyDescent="0.25">
      <c r="K342" s="171">
        <v>40307</v>
      </c>
      <c r="L342" s="170">
        <v>0.5</v>
      </c>
      <c r="M342" s="170">
        <v>0.43</v>
      </c>
    </row>
    <row r="343" spans="11:13" x14ac:dyDescent="0.25">
      <c r="K343" s="171">
        <v>40300</v>
      </c>
      <c r="L343" s="170">
        <v>0.48</v>
      </c>
      <c r="M343" s="170">
        <v>0.45</v>
      </c>
    </row>
    <row r="344" spans="11:13" x14ac:dyDescent="0.25">
      <c r="K344" s="171">
        <v>40293</v>
      </c>
      <c r="L344" s="170">
        <v>0.5</v>
      </c>
      <c r="M344" s="170">
        <v>0.43</v>
      </c>
    </row>
    <row r="345" spans="11:13" x14ac:dyDescent="0.25">
      <c r="K345" s="171">
        <v>40286</v>
      </c>
      <c r="L345" s="170">
        <v>0.48</v>
      </c>
      <c r="M345" s="170">
        <v>0.45</v>
      </c>
    </row>
    <row r="346" spans="11:13" x14ac:dyDescent="0.25">
      <c r="K346" s="171">
        <v>40279</v>
      </c>
      <c r="L346" s="170">
        <v>0.47000000000000003</v>
      </c>
      <c r="M346" s="170">
        <v>0.46</v>
      </c>
    </row>
    <row r="347" spans="11:13" x14ac:dyDescent="0.25">
      <c r="K347" s="171">
        <v>40272</v>
      </c>
      <c r="L347" s="170">
        <v>0.49</v>
      </c>
      <c r="M347" s="170">
        <v>0.44</v>
      </c>
    </row>
    <row r="348" spans="11:13" x14ac:dyDescent="0.25">
      <c r="K348" s="171">
        <v>40265</v>
      </c>
      <c r="L348" s="170">
        <v>0.49</v>
      </c>
      <c r="M348" s="170">
        <v>0.44</v>
      </c>
    </row>
    <row r="349" spans="11:13" x14ac:dyDescent="0.25">
      <c r="K349" s="171">
        <v>40258</v>
      </c>
      <c r="L349" s="170">
        <v>0.48</v>
      </c>
      <c r="M349" s="170">
        <v>0.45</v>
      </c>
    </row>
    <row r="350" spans="11:13" x14ac:dyDescent="0.25">
      <c r="K350" s="171">
        <v>40251</v>
      </c>
      <c r="L350" s="170">
        <v>0.48</v>
      </c>
      <c r="M350" s="170">
        <v>0.45</v>
      </c>
    </row>
    <row r="351" spans="11:13" x14ac:dyDescent="0.25">
      <c r="K351" s="171">
        <v>40244</v>
      </c>
      <c r="L351" s="170">
        <v>0.49</v>
      </c>
      <c r="M351" s="170">
        <v>0.44</v>
      </c>
    </row>
    <row r="352" spans="11:13" x14ac:dyDescent="0.25">
      <c r="K352" s="171">
        <v>40237</v>
      </c>
      <c r="L352" s="170">
        <v>0.5</v>
      </c>
      <c r="M352" s="170">
        <v>0.43</v>
      </c>
    </row>
    <row r="353" spans="11:13" x14ac:dyDescent="0.25">
      <c r="K353" s="171">
        <v>40230</v>
      </c>
      <c r="L353" s="170">
        <v>0.49</v>
      </c>
      <c r="M353" s="170">
        <v>0.43</v>
      </c>
    </row>
    <row r="354" spans="11:13" x14ac:dyDescent="0.25">
      <c r="K354" s="171">
        <v>40223</v>
      </c>
      <c r="L354" s="170">
        <v>0.51</v>
      </c>
      <c r="M354" s="170">
        <v>0.42</v>
      </c>
    </row>
    <row r="355" spans="11:13" x14ac:dyDescent="0.25">
      <c r="K355" s="171">
        <v>40216</v>
      </c>
      <c r="L355" s="170">
        <v>0.5</v>
      </c>
      <c r="M355" s="170">
        <v>0.43</v>
      </c>
    </row>
    <row r="356" spans="11:13" x14ac:dyDescent="0.25">
      <c r="K356" s="171">
        <v>40209</v>
      </c>
      <c r="L356" s="170">
        <v>0.48</v>
      </c>
      <c r="M356" s="170">
        <v>0.45</v>
      </c>
    </row>
    <row r="357" spans="11:13" x14ac:dyDescent="0.25">
      <c r="K357" s="171">
        <v>40202</v>
      </c>
      <c r="L357" s="170">
        <v>0.49</v>
      </c>
      <c r="M357" s="170">
        <v>0.46</v>
      </c>
    </row>
    <row r="358" spans="11:13" x14ac:dyDescent="0.25">
      <c r="K358" s="171">
        <v>40195</v>
      </c>
      <c r="L358" s="170">
        <v>0.5</v>
      </c>
      <c r="M358" s="170">
        <v>0.43</v>
      </c>
    </row>
    <row r="359" spans="11:13" x14ac:dyDescent="0.25">
      <c r="K359" s="171">
        <v>40188</v>
      </c>
      <c r="L359" s="170">
        <v>0.51</v>
      </c>
      <c r="M359" s="170">
        <v>0.43</v>
      </c>
    </row>
    <row r="360" spans="11:13" x14ac:dyDescent="0.25">
      <c r="K360" s="171">
        <v>40181</v>
      </c>
      <c r="L360" s="170">
        <v>0.51</v>
      </c>
      <c r="M360" s="170">
        <v>0.43</v>
      </c>
    </row>
    <row r="361" spans="11:13" x14ac:dyDescent="0.25">
      <c r="K361" s="171">
        <v>40174</v>
      </c>
      <c r="L361" s="170">
        <v>0.51</v>
      </c>
      <c r="M361" s="170">
        <v>0.43</v>
      </c>
    </row>
    <row r="362" spans="11:13" x14ac:dyDescent="0.25">
      <c r="K362" s="171">
        <v>40167</v>
      </c>
      <c r="L362" s="170">
        <v>0.5</v>
      </c>
      <c r="M362" s="170">
        <v>0.43</v>
      </c>
    </row>
    <row r="363" spans="11:13" x14ac:dyDescent="0.25">
      <c r="K363" s="171">
        <v>40160</v>
      </c>
      <c r="L363" s="170">
        <v>0.49</v>
      </c>
      <c r="M363" s="170">
        <v>0.42</v>
      </c>
    </row>
    <row r="364" spans="11:13" x14ac:dyDescent="0.25">
      <c r="K364" s="171">
        <v>40153</v>
      </c>
      <c r="L364" s="170">
        <v>0.5</v>
      </c>
      <c r="M364" s="170">
        <v>0.44</v>
      </c>
    </row>
    <row r="365" spans="11:13" x14ac:dyDescent="0.25">
      <c r="K365" s="171">
        <v>40146</v>
      </c>
      <c r="L365" s="170">
        <v>0.5</v>
      </c>
      <c r="M365" s="170">
        <v>0.42</v>
      </c>
    </row>
    <row r="366" spans="11:13" x14ac:dyDescent="0.25">
      <c r="K366" s="171">
        <v>40139</v>
      </c>
      <c r="L366" s="170">
        <v>0.49</v>
      </c>
      <c r="M366" s="170">
        <v>0.44</v>
      </c>
    </row>
    <row r="367" spans="11:13" x14ac:dyDescent="0.25">
      <c r="K367" s="171">
        <v>40132</v>
      </c>
      <c r="L367" s="170">
        <v>0.53</v>
      </c>
      <c r="M367" s="170">
        <v>0.39</v>
      </c>
    </row>
    <row r="368" spans="11:13" x14ac:dyDescent="0.25">
      <c r="K368" s="171">
        <v>40125</v>
      </c>
      <c r="L368" s="170">
        <v>0.52</v>
      </c>
      <c r="M368" s="170">
        <v>0.42</v>
      </c>
    </row>
    <row r="369" spans="11:13" x14ac:dyDescent="0.25">
      <c r="K369" s="171">
        <v>40118</v>
      </c>
      <c r="L369" s="170">
        <v>0.53</v>
      </c>
      <c r="M369" s="170">
        <v>0.41000000000000003</v>
      </c>
    </row>
    <row r="370" spans="11:13" x14ac:dyDescent="0.25">
      <c r="K370" s="171">
        <v>40111</v>
      </c>
      <c r="L370" s="170">
        <v>0.53</v>
      </c>
      <c r="M370" s="170">
        <v>0.39</v>
      </c>
    </row>
    <row r="371" spans="11:13" x14ac:dyDescent="0.25">
      <c r="K371" s="171">
        <v>40104</v>
      </c>
      <c r="L371" s="170">
        <v>0.52</v>
      </c>
      <c r="M371" s="170">
        <v>0.41000000000000003</v>
      </c>
    </row>
    <row r="372" spans="11:13" x14ac:dyDescent="0.25">
      <c r="K372" s="171">
        <v>40097</v>
      </c>
      <c r="L372" s="170">
        <v>0.54</v>
      </c>
      <c r="M372" s="170">
        <v>0.38</v>
      </c>
    </row>
    <row r="373" spans="11:13" x14ac:dyDescent="0.25">
      <c r="K373" s="171">
        <v>40090</v>
      </c>
      <c r="L373" s="170">
        <v>0.52</v>
      </c>
      <c r="M373" s="170">
        <v>0.4</v>
      </c>
    </row>
    <row r="374" spans="11:13" x14ac:dyDescent="0.25">
      <c r="K374" s="171">
        <v>40083</v>
      </c>
      <c r="L374" s="170">
        <v>0.51</v>
      </c>
      <c r="M374" s="170">
        <v>0.41000000000000003</v>
      </c>
    </row>
    <row r="375" spans="11:13" x14ac:dyDescent="0.25">
      <c r="K375" s="171">
        <v>40076</v>
      </c>
      <c r="L375" s="170">
        <v>0.52</v>
      </c>
      <c r="M375" s="170">
        <v>0.41000000000000003</v>
      </c>
    </row>
    <row r="376" spans="11:13" x14ac:dyDescent="0.25">
      <c r="K376" s="171">
        <v>40069</v>
      </c>
      <c r="L376" s="170">
        <v>0.52</v>
      </c>
      <c r="M376" s="170">
        <v>0.41000000000000003</v>
      </c>
    </row>
    <row r="377" spans="11:13" x14ac:dyDescent="0.25">
      <c r="K377" s="171">
        <v>40062</v>
      </c>
      <c r="L377" s="170">
        <v>0.53</v>
      </c>
      <c r="M377" s="170">
        <v>0.4</v>
      </c>
    </row>
    <row r="378" spans="11:13" x14ac:dyDescent="0.25">
      <c r="K378" s="171">
        <v>40055</v>
      </c>
      <c r="L378" s="170">
        <v>0.5</v>
      </c>
      <c r="M378" s="170">
        <v>0.43</v>
      </c>
    </row>
    <row r="379" spans="11:13" x14ac:dyDescent="0.25">
      <c r="K379" s="171">
        <v>40048</v>
      </c>
      <c r="L379" s="170">
        <v>0.52</v>
      </c>
      <c r="M379" s="170">
        <v>0.41000000000000003</v>
      </c>
    </row>
    <row r="380" spans="11:13" x14ac:dyDescent="0.25">
      <c r="K380" s="171">
        <v>40041</v>
      </c>
      <c r="L380" s="170">
        <v>0.54</v>
      </c>
      <c r="M380" s="170">
        <v>0.4</v>
      </c>
    </row>
    <row r="381" spans="11:13" x14ac:dyDescent="0.25">
      <c r="K381" s="171">
        <v>40034</v>
      </c>
      <c r="L381" s="170">
        <v>0.56000000000000005</v>
      </c>
      <c r="M381" s="170">
        <v>0.37</v>
      </c>
    </row>
    <row r="382" spans="11:13" x14ac:dyDescent="0.25">
      <c r="K382" s="171">
        <v>40027</v>
      </c>
      <c r="L382" s="170">
        <v>0.54</v>
      </c>
      <c r="M382" s="170">
        <v>0.39</v>
      </c>
    </row>
    <row r="383" spans="11:13" x14ac:dyDescent="0.25">
      <c r="K383" s="171">
        <v>40020</v>
      </c>
      <c r="L383" s="170">
        <v>0.56000000000000005</v>
      </c>
      <c r="M383" s="170">
        <v>0.38</v>
      </c>
    </row>
    <row r="384" spans="11:13" x14ac:dyDescent="0.25">
      <c r="K384" s="171">
        <v>40013</v>
      </c>
      <c r="L384" s="170">
        <v>0.59</v>
      </c>
      <c r="M384" s="170">
        <v>0.33</v>
      </c>
    </row>
    <row r="385" spans="11:13" x14ac:dyDescent="0.25">
      <c r="K385" s="171">
        <v>40006</v>
      </c>
      <c r="L385" s="170">
        <v>0.57999999999999996</v>
      </c>
      <c r="M385" s="170">
        <v>0.34</v>
      </c>
    </row>
    <row r="386" spans="11:13" x14ac:dyDescent="0.25">
      <c r="K386" s="171">
        <v>39999</v>
      </c>
      <c r="L386" s="170">
        <v>0.6</v>
      </c>
      <c r="M386" s="170">
        <v>0.32</v>
      </c>
    </row>
    <row r="387" spans="11:13" x14ac:dyDescent="0.25">
      <c r="K387" s="171">
        <v>39992</v>
      </c>
      <c r="L387" s="170">
        <v>0.6</v>
      </c>
      <c r="M387" s="170">
        <v>0.33</v>
      </c>
    </row>
    <row r="388" spans="11:13" x14ac:dyDescent="0.25">
      <c r="K388" s="171">
        <v>39985</v>
      </c>
      <c r="L388" s="170">
        <v>0.59</v>
      </c>
      <c r="M388" s="170">
        <v>0.34</v>
      </c>
    </row>
    <row r="389" spans="11:13" x14ac:dyDescent="0.25">
      <c r="K389" s="171">
        <v>39978</v>
      </c>
      <c r="L389" s="170">
        <v>0.61</v>
      </c>
      <c r="M389" s="170">
        <v>0.31</v>
      </c>
    </row>
    <row r="390" spans="11:13" x14ac:dyDescent="0.25">
      <c r="K390" s="171">
        <v>39971</v>
      </c>
      <c r="L390" s="170">
        <v>0.62</v>
      </c>
      <c r="M390" s="170">
        <v>0.31</v>
      </c>
    </row>
    <row r="391" spans="11:13" x14ac:dyDescent="0.25">
      <c r="K391" s="171">
        <v>39964</v>
      </c>
      <c r="L391" s="170">
        <v>0.63</v>
      </c>
      <c r="M391" s="170">
        <v>0.3</v>
      </c>
    </row>
    <row r="392" spans="11:13" x14ac:dyDescent="0.25">
      <c r="K392" s="171">
        <v>39957</v>
      </c>
      <c r="L392" s="170">
        <v>0.64</v>
      </c>
      <c r="M392" s="170">
        <v>0.28000000000000003</v>
      </c>
    </row>
    <row r="393" spans="11:13" x14ac:dyDescent="0.25">
      <c r="K393" s="171">
        <v>39950</v>
      </c>
      <c r="L393" s="170">
        <v>0.64</v>
      </c>
      <c r="M393" s="170">
        <v>0.28999999999999998</v>
      </c>
    </row>
    <row r="394" spans="11:13" x14ac:dyDescent="0.25">
      <c r="K394" s="171">
        <v>39943</v>
      </c>
      <c r="L394" s="170">
        <v>0.66</v>
      </c>
      <c r="M394" s="170">
        <v>0.27</v>
      </c>
    </row>
    <row r="395" spans="11:13" x14ac:dyDescent="0.25">
      <c r="K395" s="171">
        <v>39936</v>
      </c>
      <c r="L395" s="170">
        <v>0.65</v>
      </c>
      <c r="M395" s="170">
        <v>0.28999999999999998</v>
      </c>
    </row>
    <row r="396" spans="11:13" x14ac:dyDescent="0.25">
      <c r="K396" s="171">
        <v>39929</v>
      </c>
      <c r="L396" s="170">
        <v>0.65</v>
      </c>
      <c r="M396" s="170">
        <v>0.28999999999999998</v>
      </c>
    </row>
    <row r="397" spans="11:13" x14ac:dyDescent="0.25">
      <c r="K397" s="171">
        <v>39922</v>
      </c>
      <c r="L397" s="170">
        <v>0.62</v>
      </c>
      <c r="M397" s="170">
        <v>0.28999999999999998</v>
      </c>
    </row>
    <row r="398" spans="11:13" x14ac:dyDescent="0.25">
      <c r="K398" s="171">
        <v>39915</v>
      </c>
      <c r="L398" s="170">
        <v>0.61</v>
      </c>
      <c r="M398" s="170">
        <v>0.28000000000000003</v>
      </c>
    </row>
    <row r="399" spans="11:13" x14ac:dyDescent="0.25">
      <c r="K399" s="171">
        <v>39908</v>
      </c>
      <c r="L399" s="170">
        <v>0.62</v>
      </c>
      <c r="M399" s="170">
        <v>0.28000000000000003</v>
      </c>
    </row>
    <row r="400" spans="11:13" x14ac:dyDescent="0.25">
      <c r="K400" s="171">
        <v>39901</v>
      </c>
      <c r="L400" s="170">
        <v>0.61</v>
      </c>
      <c r="M400" s="170">
        <v>0.28999999999999998</v>
      </c>
    </row>
    <row r="401" spans="11:13" x14ac:dyDescent="0.25">
      <c r="K401" s="171">
        <v>39894</v>
      </c>
      <c r="L401" s="170">
        <v>0.63</v>
      </c>
      <c r="M401" s="170">
        <v>0.26</v>
      </c>
    </row>
    <row r="402" spans="11:13" x14ac:dyDescent="0.25">
      <c r="K402" s="171">
        <v>39887</v>
      </c>
      <c r="L402" s="170">
        <v>0.62</v>
      </c>
      <c r="M402" s="170">
        <v>0.28000000000000003</v>
      </c>
    </row>
    <row r="403" spans="11:13" x14ac:dyDescent="0.25">
      <c r="K403" s="171">
        <v>39880</v>
      </c>
      <c r="L403" s="170">
        <v>0.62</v>
      </c>
      <c r="M403" s="170">
        <v>0.27</v>
      </c>
    </row>
    <row r="404" spans="11:13" x14ac:dyDescent="0.25">
      <c r="K404" s="171">
        <v>39873</v>
      </c>
      <c r="L404" s="170">
        <v>0.64</v>
      </c>
      <c r="M404" s="170">
        <v>0.23</v>
      </c>
    </row>
    <row r="405" spans="11:13" x14ac:dyDescent="0.25">
      <c r="K405" s="171">
        <v>39866</v>
      </c>
      <c r="L405" s="170">
        <v>0.62</v>
      </c>
      <c r="M405" s="170">
        <v>0.25</v>
      </c>
    </row>
    <row r="406" spans="11:13" x14ac:dyDescent="0.25">
      <c r="K406" s="171">
        <v>39859</v>
      </c>
      <c r="L406" s="170">
        <v>0.64</v>
      </c>
      <c r="M406" s="170">
        <v>0.22</v>
      </c>
    </row>
    <row r="407" spans="11:13" x14ac:dyDescent="0.25">
      <c r="K407" s="171">
        <v>39852</v>
      </c>
      <c r="L407" s="170">
        <v>0.65</v>
      </c>
      <c r="M407" s="170">
        <v>0.21</v>
      </c>
    </row>
    <row r="408" spans="11:13" x14ac:dyDescent="0.25">
      <c r="K408" s="171">
        <v>39845</v>
      </c>
      <c r="L408" s="170">
        <v>0.66</v>
      </c>
      <c r="M408" s="170">
        <v>0.18</v>
      </c>
    </row>
  </sheetData>
  <hyperlinks>
    <hyperlink ref="A6" r:id="rId1"/>
    <hyperlink ref="K2" r:id="rId2"/>
  </hyperlinks>
  <pageMargins left="0.7" right="0.7" top="0.75" bottom="0.75" header="0.3" footer="0.3"/>
  <pageSetup orientation="portrait" horizontalDpi="200" verticalDpi="20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O16" sqref="O16"/>
    </sheetView>
  </sheetViews>
  <sheetFormatPr defaultColWidth="8.85546875" defaultRowHeight="15" x14ac:dyDescent="0.25"/>
  <cols>
    <col min="1" max="16384" width="8.85546875" style="93"/>
  </cols>
  <sheetData/>
  <pageMargins left="0.7" right="0.7" top="0.75" bottom="0.75" header="0.3" footer="0.3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408"/>
  <sheetViews>
    <sheetView topLeftCell="A13" zoomScale="85" zoomScaleNormal="85" workbookViewId="0">
      <selection activeCell="C45" sqref="C45"/>
    </sheetView>
  </sheetViews>
  <sheetFormatPr defaultColWidth="8.85546875" defaultRowHeight="15" x14ac:dyDescent="0.25"/>
  <cols>
    <col min="1" max="1" width="34.85546875" style="93" customWidth="1"/>
    <col min="2" max="5" width="8.85546875" style="93"/>
    <col min="6" max="6" width="8.85546875" style="119"/>
    <col min="7" max="9" width="8.85546875" style="93"/>
    <col min="11" max="11" width="8.85546875" style="223"/>
    <col min="12" max="12" width="8.85546875" style="224"/>
    <col min="13" max="13" width="11.28515625" style="188" customWidth="1"/>
    <col min="14" max="14" width="9.7109375" style="93" bestFit="1" customWidth="1"/>
    <col min="15" max="17" width="5.42578125" style="221" bestFit="1" customWidth="1"/>
    <col min="18" max="18" width="9.7109375" style="93" bestFit="1" customWidth="1"/>
    <col min="19" max="16384" width="8.85546875" style="93"/>
  </cols>
  <sheetData>
    <row r="1" spans="1:17" ht="16.5" thickTop="1" thickBot="1" x14ac:dyDescent="0.3">
      <c r="A1" s="122" t="s">
        <v>261</v>
      </c>
      <c r="G1" s="122"/>
      <c r="H1" s="122"/>
      <c r="I1" s="122"/>
      <c r="K1" s="223">
        <v>8</v>
      </c>
      <c r="L1" s="224">
        <v>14</v>
      </c>
      <c r="M1" s="218">
        <v>2017</v>
      </c>
      <c r="N1" s="123">
        <v>42961</v>
      </c>
      <c r="O1" s="221">
        <v>0.37</v>
      </c>
      <c r="P1" s="221">
        <v>0.57999999999999996</v>
      </c>
      <c r="Q1" s="221">
        <v>0.06</v>
      </c>
    </row>
    <row r="2" spans="1:17" ht="16.5" thickTop="1" thickBot="1" x14ac:dyDescent="0.3">
      <c r="A2" s="66" t="s">
        <v>262</v>
      </c>
      <c r="G2" s="147"/>
      <c r="H2" s="178"/>
      <c r="K2" s="223">
        <v>8</v>
      </c>
      <c r="L2" s="224">
        <v>7</v>
      </c>
      <c r="M2" s="218">
        <v>2017</v>
      </c>
      <c r="N2" s="123">
        <v>42954</v>
      </c>
      <c r="O2" s="221">
        <v>0.36</v>
      </c>
      <c r="P2" s="221">
        <v>0.57999999999999996</v>
      </c>
      <c r="Q2" s="221">
        <v>0.06</v>
      </c>
    </row>
    <row r="3" spans="1:17" ht="16.5" thickTop="1" thickBot="1" x14ac:dyDescent="0.3">
      <c r="G3" s="146"/>
      <c r="H3" s="178"/>
      <c r="K3" s="223">
        <v>7</v>
      </c>
      <c r="L3" s="224">
        <v>31</v>
      </c>
      <c r="M3" s="218">
        <v>2017</v>
      </c>
      <c r="N3" s="123">
        <v>42947</v>
      </c>
      <c r="O3" s="221">
        <v>0.37</v>
      </c>
      <c r="P3" s="221">
        <v>0.57999999999999996</v>
      </c>
      <c r="Q3" s="221">
        <v>0.05</v>
      </c>
    </row>
    <row r="4" spans="1:17" ht="16.5" thickTop="1" thickBot="1" x14ac:dyDescent="0.3">
      <c r="A4" s="187" t="s">
        <v>3</v>
      </c>
      <c r="B4" s="186" t="s">
        <v>230</v>
      </c>
      <c r="C4" s="186" t="s">
        <v>229</v>
      </c>
      <c r="G4" s="146"/>
      <c r="H4" s="178"/>
      <c r="K4" s="223">
        <v>7</v>
      </c>
      <c r="L4" s="224">
        <v>24</v>
      </c>
      <c r="M4" s="218">
        <v>2017</v>
      </c>
      <c r="N4" s="123">
        <v>42940</v>
      </c>
      <c r="O4" s="221">
        <v>0.38</v>
      </c>
      <c r="P4" s="221">
        <v>0.56999999999999995</v>
      </c>
      <c r="Q4" s="221">
        <v>0.05</v>
      </c>
    </row>
    <row r="5" spans="1:17" ht="16.5" thickTop="1" thickBot="1" x14ac:dyDescent="0.3">
      <c r="A5" s="182">
        <v>42764</v>
      </c>
      <c r="B5" s="170">
        <v>0.4</v>
      </c>
      <c r="C5" s="170">
        <v>0.54</v>
      </c>
      <c r="G5" s="146"/>
      <c r="H5" s="178"/>
      <c r="K5" s="223">
        <v>7</v>
      </c>
      <c r="L5" s="224">
        <v>17</v>
      </c>
      <c r="M5" s="218">
        <v>2017</v>
      </c>
      <c r="N5" s="123">
        <v>42933</v>
      </c>
      <c r="O5" s="221">
        <v>0.37</v>
      </c>
      <c r="P5" s="221">
        <v>0.57999999999999996</v>
      </c>
      <c r="Q5" s="221">
        <v>0.05</v>
      </c>
    </row>
    <row r="6" spans="1:17" ht="16.5" thickTop="1" thickBot="1" x14ac:dyDescent="0.3">
      <c r="A6" s="182">
        <v>42771</v>
      </c>
      <c r="B6" s="170">
        <v>0.41</v>
      </c>
      <c r="C6" s="170">
        <v>0.53</v>
      </c>
      <c r="G6" s="146"/>
      <c r="H6" s="178"/>
      <c r="K6" s="223">
        <v>7</v>
      </c>
      <c r="L6" s="224">
        <v>10</v>
      </c>
      <c r="M6" s="218">
        <v>2017</v>
      </c>
      <c r="N6" s="123">
        <v>42926</v>
      </c>
      <c r="O6" s="221">
        <v>0.39</v>
      </c>
      <c r="P6" s="221">
        <v>0.56000000000000005</v>
      </c>
      <c r="Q6" s="221">
        <v>0.06</v>
      </c>
    </row>
    <row r="7" spans="1:17" ht="16.5" thickTop="1" thickBot="1" x14ac:dyDescent="0.3">
      <c r="A7" s="182">
        <v>42778</v>
      </c>
      <c r="B7" s="170">
        <v>0.43</v>
      </c>
      <c r="C7" s="170">
        <v>0.52</v>
      </c>
      <c r="G7" s="146"/>
      <c r="H7" s="178"/>
      <c r="K7" s="223">
        <v>7</v>
      </c>
      <c r="L7" s="224">
        <v>3</v>
      </c>
      <c r="M7" s="218">
        <v>2017</v>
      </c>
      <c r="N7" s="123">
        <v>42919</v>
      </c>
      <c r="O7" s="221">
        <v>0.38</v>
      </c>
      <c r="P7" s="221">
        <v>0.56999999999999995</v>
      </c>
      <c r="Q7" s="221">
        <v>0.05</v>
      </c>
    </row>
    <row r="8" spans="1:17" ht="16.5" thickTop="1" thickBot="1" x14ac:dyDescent="0.3">
      <c r="A8" s="182">
        <v>42785</v>
      </c>
      <c r="B8" s="170">
        <v>0.45</v>
      </c>
      <c r="C8" s="170">
        <v>0.47</v>
      </c>
      <c r="G8" s="146"/>
      <c r="H8" s="178"/>
      <c r="K8" s="223">
        <v>6</v>
      </c>
      <c r="L8" s="224">
        <v>26</v>
      </c>
      <c r="M8" s="218">
        <v>2017</v>
      </c>
      <c r="N8" s="123">
        <v>42912</v>
      </c>
      <c r="O8" s="221">
        <v>0.39</v>
      </c>
      <c r="P8" s="221">
        <v>0.56000000000000005</v>
      </c>
      <c r="Q8" s="221">
        <v>0.05</v>
      </c>
    </row>
    <row r="9" spans="1:17" ht="16.5" thickTop="1" thickBot="1" x14ac:dyDescent="0.3">
      <c r="A9" s="182">
        <v>42792</v>
      </c>
      <c r="B9" s="170">
        <v>0.42</v>
      </c>
      <c r="C9" s="170">
        <v>0.53</v>
      </c>
      <c r="G9" s="146"/>
      <c r="H9" s="178"/>
      <c r="K9" s="223">
        <v>6</v>
      </c>
      <c r="L9" s="224">
        <v>19</v>
      </c>
      <c r="M9" s="218">
        <v>2017</v>
      </c>
      <c r="N9" s="123">
        <v>42905</v>
      </c>
      <c r="O9" s="221">
        <v>0.39</v>
      </c>
      <c r="P9" s="221">
        <v>0.56000000000000005</v>
      </c>
      <c r="Q9" s="221">
        <v>0.05</v>
      </c>
    </row>
    <row r="10" spans="1:17" ht="16.5" thickTop="1" thickBot="1" x14ac:dyDescent="0.3">
      <c r="A10" s="182">
        <v>42799</v>
      </c>
      <c r="B10" s="170">
        <v>0.43</v>
      </c>
      <c r="C10" s="170">
        <v>0.51</v>
      </c>
      <c r="G10" s="146"/>
      <c r="H10" s="178"/>
      <c r="K10" s="223">
        <v>6</v>
      </c>
      <c r="L10" s="224">
        <v>12</v>
      </c>
      <c r="M10" s="218">
        <v>2017</v>
      </c>
      <c r="N10" s="123">
        <v>42898</v>
      </c>
      <c r="O10" s="221">
        <v>0.38</v>
      </c>
      <c r="P10" s="221">
        <v>0.56999999999999995</v>
      </c>
      <c r="Q10" s="221">
        <v>0.06</v>
      </c>
    </row>
    <row r="11" spans="1:17" ht="16.5" thickTop="1" thickBot="1" x14ac:dyDescent="0.3">
      <c r="A11" s="182">
        <v>42806</v>
      </c>
      <c r="B11" s="170">
        <v>0.42</v>
      </c>
      <c r="C11" s="170">
        <v>0.52</v>
      </c>
      <c r="G11" s="146"/>
      <c r="H11" s="178"/>
      <c r="K11" s="223">
        <v>6</v>
      </c>
      <c r="L11" s="224">
        <v>5</v>
      </c>
      <c r="M11" s="218">
        <v>2017</v>
      </c>
      <c r="N11" s="123">
        <v>42891</v>
      </c>
      <c r="O11" s="221">
        <v>0.37</v>
      </c>
      <c r="P11" s="221">
        <v>0.57999999999999996</v>
      </c>
      <c r="Q11" s="221">
        <v>0.05</v>
      </c>
    </row>
    <row r="12" spans="1:17" ht="16.5" thickTop="1" thickBot="1" x14ac:dyDescent="0.3">
      <c r="A12" s="182">
        <v>42813</v>
      </c>
      <c r="B12" s="170">
        <v>0.4</v>
      </c>
      <c r="C12" s="170">
        <v>0.55000000000000004</v>
      </c>
      <c r="G12" s="146"/>
      <c r="H12" s="178"/>
      <c r="K12" s="223">
        <v>5</v>
      </c>
      <c r="L12" s="224">
        <v>29</v>
      </c>
      <c r="M12" s="218">
        <v>2017</v>
      </c>
      <c r="N12" s="123">
        <v>42884</v>
      </c>
      <c r="O12" s="221">
        <v>0.38</v>
      </c>
      <c r="P12" s="221">
        <v>0.56000000000000005</v>
      </c>
      <c r="Q12" s="221">
        <v>0.06</v>
      </c>
    </row>
    <row r="13" spans="1:17" ht="15.75" thickTop="1" x14ac:dyDescent="0.25">
      <c r="A13" s="182">
        <v>42820</v>
      </c>
      <c r="B13" s="170">
        <v>0.39</v>
      </c>
      <c r="C13" s="170">
        <v>0.56000000000000005</v>
      </c>
      <c r="G13" s="146"/>
      <c r="H13" s="178"/>
      <c r="K13" s="223">
        <v>5</v>
      </c>
      <c r="L13" s="224">
        <v>22</v>
      </c>
      <c r="M13" s="218">
        <v>2017</v>
      </c>
      <c r="N13" s="123">
        <v>42877</v>
      </c>
      <c r="O13" s="221">
        <v>0.41</v>
      </c>
      <c r="P13" s="221">
        <v>0.54</v>
      </c>
      <c r="Q13" s="221">
        <v>0.05</v>
      </c>
    </row>
    <row r="14" spans="1:17" ht="18" x14ac:dyDescent="0.25">
      <c r="A14" s="182">
        <v>42827</v>
      </c>
      <c r="B14" s="170">
        <v>0.38</v>
      </c>
      <c r="C14" s="170">
        <v>0.56999999999999995</v>
      </c>
      <c r="G14" s="146"/>
      <c r="H14" s="178"/>
      <c r="N14" s="184"/>
    </row>
    <row r="15" spans="1:17" ht="18" x14ac:dyDescent="0.25">
      <c r="A15" s="182">
        <v>42834</v>
      </c>
      <c r="B15" s="170">
        <v>0.4</v>
      </c>
      <c r="C15" s="170">
        <v>0.53</v>
      </c>
      <c r="G15" s="146"/>
      <c r="H15" s="178"/>
      <c r="N15" s="184"/>
    </row>
    <row r="16" spans="1:17" ht="18" x14ac:dyDescent="0.25">
      <c r="A16" s="182">
        <v>42841</v>
      </c>
      <c r="B16" s="170">
        <v>0.4</v>
      </c>
      <c r="C16" s="170">
        <v>0.54</v>
      </c>
      <c r="G16" s="146"/>
      <c r="H16" s="178"/>
      <c r="N16" s="184"/>
    </row>
    <row r="17" spans="1:14" ht="18" x14ac:dyDescent="0.25">
      <c r="A17" s="182">
        <v>42848</v>
      </c>
      <c r="B17" s="170">
        <v>0.41</v>
      </c>
      <c r="C17" s="170">
        <v>0.52</v>
      </c>
      <c r="G17" s="146"/>
      <c r="H17" s="178"/>
      <c r="N17" s="184"/>
    </row>
    <row r="18" spans="1:14" ht="18" x14ac:dyDescent="0.25">
      <c r="A18" s="182">
        <v>42855</v>
      </c>
      <c r="B18" s="170">
        <v>0.41</v>
      </c>
      <c r="C18" s="170">
        <v>0.54</v>
      </c>
      <c r="G18" s="146"/>
      <c r="H18" s="178"/>
      <c r="N18" s="184"/>
    </row>
    <row r="19" spans="1:14" ht="18" x14ac:dyDescent="0.25">
      <c r="A19" s="182">
        <v>42862</v>
      </c>
      <c r="B19" s="170">
        <v>0.42</v>
      </c>
      <c r="C19" s="170">
        <v>0.53</v>
      </c>
      <c r="G19" s="146"/>
      <c r="H19" s="178"/>
      <c r="N19" s="184"/>
    </row>
    <row r="20" spans="1:14" ht="18" x14ac:dyDescent="0.25">
      <c r="A20" s="182">
        <v>42869</v>
      </c>
      <c r="B20" s="170">
        <v>0.38</v>
      </c>
      <c r="C20" s="170">
        <v>0.56000000000000005</v>
      </c>
      <c r="G20" s="146"/>
      <c r="H20" s="178"/>
      <c r="N20" s="184"/>
    </row>
    <row r="21" spans="1:14" ht="18" x14ac:dyDescent="0.25">
      <c r="A21" s="182">
        <v>42876</v>
      </c>
      <c r="B21" s="170">
        <v>0.38</v>
      </c>
      <c r="C21" s="170">
        <v>0.56000000000000005</v>
      </c>
      <c r="G21" s="146"/>
      <c r="H21" s="178"/>
      <c r="N21" s="184"/>
    </row>
    <row r="22" spans="1:14" ht="18" x14ac:dyDescent="0.25">
      <c r="A22" s="123">
        <v>42877</v>
      </c>
      <c r="B22" s="210">
        <v>0.41</v>
      </c>
      <c r="C22" s="210">
        <v>0.54</v>
      </c>
      <c r="D22" s="221"/>
      <c r="G22" s="146"/>
      <c r="H22" s="178"/>
      <c r="N22" s="184"/>
    </row>
    <row r="23" spans="1:14" x14ac:dyDescent="0.25">
      <c r="A23" s="123">
        <v>42884</v>
      </c>
      <c r="B23" s="210">
        <v>0.38</v>
      </c>
      <c r="C23" s="210">
        <v>0.56000000000000005</v>
      </c>
      <c r="D23" s="221"/>
      <c r="G23" s="146"/>
      <c r="H23" s="178"/>
    </row>
    <row r="24" spans="1:14" x14ac:dyDescent="0.25">
      <c r="A24" s="123">
        <v>42891</v>
      </c>
      <c r="B24" s="210">
        <v>0.37</v>
      </c>
      <c r="C24" s="210">
        <v>0.57999999999999996</v>
      </c>
      <c r="D24" s="221"/>
      <c r="G24" s="146"/>
      <c r="H24" s="178"/>
    </row>
    <row r="25" spans="1:14" x14ac:dyDescent="0.25">
      <c r="A25" s="123">
        <v>42898</v>
      </c>
      <c r="B25" s="210">
        <v>0.38</v>
      </c>
      <c r="C25" s="210">
        <v>0.56999999999999995</v>
      </c>
      <c r="D25" s="221"/>
      <c r="G25" s="146"/>
      <c r="H25" s="178"/>
    </row>
    <row r="26" spans="1:14" x14ac:dyDescent="0.25">
      <c r="A26" s="123">
        <v>42905</v>
      </c>
      <c r="B26" s="210">
        <v>0.39</v>
      </c>
      <c r="C26" s="210">
        <v>0.56000000000000005</v>
      </c>
      <c r="D26" s="221"/>
      <c r="G26" s="146"/>
      <c r="H26" s="178"/>
    </row>
    <row r="27" spans="1:14" x14ac:dyDescent="0.25">
      <c r="A27" s="123">
        <v>42912</v>
      </c>
      <c r="B27" s="210">
        <v>0.39</v>
      </c>
      <c r="C27" s="210">
        <v>0.56000000000000005</v>
      </c>
      <c r="D27" s="221"/>
      <c r="G27" s="146"/>
      <c r="H27" s="178"/>
    </row>
    <row r="28" spans="1:14" x14ac:dyDescent="0.25">
      <c r="A28" s="123">
        <v>42919</v>
      </c>
      <c r="B28" s="210">
        <v>0.38</v>
      </c>
      <c r="C28" s="210">
        <v>0.56999999999999995</v>
      </c>
      <c r="D28" s="221"/>
      <c r="G28" s="146"/>
      <c r="H28" s="178"/>
    </row>
    <row r="29" spans="1:14" x14ac:dyDescent="0.25">
      <c r="A29" s="123">
        <v>42926</v>
      </c>
      <c r="B29" s="210">
        <v>0.39</v>
      </c>
      <c r="C29" s="210">
        <v>0.56000000000000005</v>
      </c>
      <c r="D29" s="221"/>
      <c r="G29" s="146"/>
      <c r="H29" s="178"/>
    </row>
    <row r="30" spans="1:14" x14ac:dyDescent="0.25">
      <c r="A30" s="123">
        <v>42933</v>
      </c>
      <c r="B30" s="210">
        <v>0.37</v>
      </c>
      <c r="C30" s="210">
        <v>0.57999999999999996</v>
      </c>
      <c r="D30" s="221"/>
      <c r="G30" s="146"/>
      <c r="H30" s="178"/>
    </row>
    <row r="31" spans="1:14" x14ac:dyDescent="0.25">
      <c r="A31" s="123">
        <v>42940</v>
      </c>
      <c r="B31" s="210">
        <v>0.38</v>
      </c>
      <c r="C31" s="210">
        <v>0.56999999999999995</v>
      </c>
      <c r="D31" s="221"/>
      <c r="G31" s="146"/>
      <c r="H31" s="178"/>
    </row>
    <row r="32" spans="1:14" x14ac:dyDescent="0.25">
      <c r="A32" s="123">
        <v>42947</v>
      </c>
      <c r="B32" s="210">
        <v>0.37</v>
      </c>
      <c r="C32" s="210">
        <v>0.57999999999999996</v>
      </c>
      <c r="D32" s="221"/>
      <c r="G32" s="146"/>
      <c r="H32" s="178"/>
    </row>
    <row r="33" spans="1:8" x14ac:dyDescent="0.25">
      <c r="A33" s="123">
        <v>42954</v>
      </c>
      <c r="B33" s="210">
        <v>0.36</v>
      </c>
      <c r="C33" s="210">
        <v>0.57999999999999996</v>
      </c>
      <c r="D33" s="221"/>
      <c r="G33" s="146"/>
      <c r="H33" s="178"/>
    </row>
    <row r="34" spans="1:8" x14ac:dyDescent="0.25">
      <c r="A34" s="123">
        <v>42961</v>
      </c>
      <c r="B34" s="210">
        <v>0.37</v>
      </c>
      <c r="C34" s="210">
        <v>0.57999999999999996</v>
      </c>
      <c r="D34" s="221"/>
      <c r="G34" s="146"/>
      <c r="H34" s="178"/>
    </row>
    <row r="35" spans="1:8" x14ac:dyDescent="0.25">
      <c r="A35" s="123">
        <v>42981</v>
      </c>
      <c r="B35" s="210">
        <v>0.36</v>
      </c>
      <c r="C35" s="210">
        <v>0.59</v>
      </c>
      <c r="G35" s="146"/>
      <c r="H35" s="178"/>
    </row>
    <row r="36" spans="1:8" x14ac:dyDescent="0.25">
      <c r="A36" s="171">
        <v>42995</v>
      </c>
      <c r="B36" s="170">
        <v>0.38</v>
      </c>
      <c r="C36" s="170">
        <v>0.56999999999999995</v>
      </c>
      <c r="G36" s="146"/>
      <c r="H36" s="178"/>
    </row>
    <row r="37" spans="1:8" x14ac:dyDescent="0.25">
      <c r="A37" s="171">
        <v>43002</v>
      </c>
      <c r="B37" s="170">
        <v>0.38</v>
      </c>
      <c r="C37" s="170">
        <v>0.55000000000000004</v>
      </c>
      <c r="G37" s="146"/>
      <c r="H37" s="178"/>
    </row>
    <row r="38" spans="1:8" x14ac:dyDescent="0.25">
      <c r="A38" s="171">
        <v>43009</v>
      </c>
      <c r="B38" s="170">
        <v>0.37</v>
      </c>
      <c r="C38" s="170">
        <v>0.57999999999999996</v>
      </c>
      <c r="G38" s="146"/>
      <c r="H38" s="178"/>
    </row>
    <row r="39" spans="1:8" x14ac:dyDescent="0.25">
      <c r="A39" s="171">
        <v>43016</v>
      </c>
      <c r="B39" s="170">
        <v>0.38</v>
      </c>
      <c r="C39" s="170">
        <v>0.56000000000000005</v>
      </c>
      <c r="G39" s="146"/>
      <c r="H39" s="178"/>
    </row>
    <row r="40" spans="1:8" x14ac:dyDescent="0.25">
      <c r="A40" s="171">
        <v>43023</v>
      </c>
      <c r="B40" s="170">
        <v>0.37</v>
      </c>
      <c r="C40" s="170">
        <v>0.56999999999999995</v>
      </c>
      <c r="G40" s="147"/>
      <c r="H40" s="178"/>
    </row>
    <row r="41" spans="1:8" x14ac:dyDescent="0.25">
      <c r="A41" s="171">
        <v>43030</v>
      </c>
      <c r="B41" s="170">
        <v>0.36</v>
      </c>
      <c r="C41" s="170">
        <v>0.57999999999999996</v>
      </c>
      <c r="G41" s="147"/>
      <c r="H41" s="178"/>
    </row>
    <row r="42" spans="1:8" x14ac:dyDescent="0.25">
      <c r="A42" s="171">
        <v>43037</v>
      </c>
      <c r="B42" s="170">
        <v>0.35</v>
      </c>
      <c r="C42" s="170">
        <v>0.6</v>
      </c>
      <c r="G42" s="147"/>
      <c r="H42" s="178"/>
    </row>
    <row r="43" spans="1:8" x14ac:dyDescent="0.25">
      <c r="A43" s="182">
        <v>43044</v>
      </c>
      <c r="B43" s="170">
        <v>0.38</v>
      </c>
      <c r="C43" s="170">
        <v>0.57999999999999996</v>
      </c>
      <c r="G43" s="147"/>
      <c r="H43" s="178"/>
    </row>
    <row r="44" spans="1:8" x14ac:dyDescent="0.25">
      <c r="A44" s="182">
        <v>43051</v>
      </c>
      <c r="B44" s="170">
        <v>0.38</v>
      </c>
      <c r="C44" s="170">
        <v>0.56000000000000005</v>
      </c>
      <c r="G44" s="147"/>
      <c r="H44" s="178"/>
    </row>
    <row r="45" spans="1:8" x14ac:dyDescent="0.25">
      <c r="A45" s="182"/>
      <c r="B45" s="170"/>
      <c r="C45" s="170"/>
      <c r="G45" s="147"/>
      <c r="H45" s="178"/>
    </row>
    <row r="46" spans="1:8" x14ac:dyDescent="0.25">
      <c r="A46" s="182"/>
      <c r="B46" s="170"/>
      <c r="C46" s="170"/>
      <c r="G46" s="147"/>
      <c r="H46" s="178"/>
    </row>
    <row r="47" spans="1:8" x14ac:dyDescent="0.25">
      <c r="A47" s="182"/>
      <c r="B47" s="170"/>
      <c r="C47" s="170"/>
      <c r="G47" s="147"/>
      <c r="H47" s="178"/>
    </row>
    <row r="48" spans="1:8" x14ac:dyDescent="0.25">
      <c r="A48" s="182"/>
      <c r="B48" s="170"/>
      <c r="C48" s="170"/>
      <c r="G48" s="147"/>
      <c r="H48" s="178"/>
    </row>
    <row r="49" spans="1:8" x14ac:dyDescent="0.25">
      <c r="A49" s="182"/>
      <c r="B49" s="170"/>
      <c r="C49" s="170"/>
      <c r="G49" s="147"/>
      <c r="H49" s="178"/>
    </row>
    <row r="50" spans="1:8" x14ac:dyDescent="0.25">
      <c r="A50" s="182"/>
      <c r="B50" s="170"/>
      <c r="C50" s="170"/>
      <c r="G50" s="147"/>
      <c r="H50" s="178"/>
    </row>
    <row r="51" spans="1:8" x14ac:dyDescent="0.25">
      <c r="A51" s="182"/>
      <c r="B51" s="170"/>
      <c r="C51" s="170"/>
      <c r="G51" s="147"/>
      <c r="H51" s="178"/>
    </row>
    <row r="52" spans="1:8" x14ac:dyDescent="0.25">
      <c r="A52" s="182"/>
      <c r="B52" s="170"/>
      <c r="C52" s="170"/>
      <c r="G52" s="147"/>
      <c r="H52" s="178"/>
    </row>
    <row r="53" spans="1:8" x14ac:dyDescent="0.25">
      <c r="A53" s="182"/>
      <c r="B53" s="170"/>
      <c r="C53" s="170"/>
      <c r="G53" s="147"/>
      <c r="H53" s="178"/>
    </row>
    <row r="54" spans="1:8" x14ac:dyDescent="0.25">
      <c r="A54" s="171"/>
      <c r="B54" s="170"/>
      <c r="C54" s="170"/>
      <c r="G54" s="147"/>
      <c r="H54" s="178"/>
    </row>
    <row r="55" spans="1:8" x14ac:dyDescent="0.25">
      <c r="A55" s="171"/>
      <c r="B55" s="170"/>
      <c r="C55" s="170"/>
      <c r="G55" s="147"/>
      <c r="H55" s="178"/>
    </row>
    <row r="56" spans="1:8" x14ac:dyDescent="0.25">
      <c r="A56" s="171"/>
      <c r="B56" s="170"/>
      <c r="C56" s="170"/>
      <c r="G56" s="147"/>
      <c r="H56" s="178"/>
    </row>
    <row r="57" spans="1:8" x14ac:dyDescent="0.25">
      <c r="A57" s="171"/>
      <c r="B57" s="170"/>
      <c r="C57" s="170"/>
      <c r="G57" s="147"/>
      <c r="H57" s="178"/>
    </row>
    <row r="58" spans="1:8" x14ac:dyDescent="0.25">
      <c r="A58" s="171"/>
      <c r="B58" s="170"/>
      <c r="C58" s="170"/>
      <c r="G58" s="147"/>
      <c r="H58" s="178"/>
    </row>
    <row r="59" spans="1:8" x14ac:dyDescent="0.25">
      <c r="A59" s="171"/>
      <c r="B59" s="170"/>
      <c r="C59" s="170"/>
      <c r="G59" s="147"/>
      <c r="H59" s="178"/>
    </row>
    <row r="60" spans="1:8" x14ac:dyDescent="0.25">
      <c r="A60" s="171"/>
      <c r="B60" s="170"/>
      <c r="C60" s="170"/>
      <c r="G60" s="147"/>
      <c r="H60" s="178"/>
    </row>
    <row r="61" spans="1:8" x14ac:dyDescent="0.25">
      <c r="A61" s="171"/>
      <c r="B61" s="170"/>
      <c r="C61" s="170"/>
      <c r="G61" s="147"/>
      <c r="H61" s="178"/>
    </row>
    <row r="62" spans="1:8" x14ac:dyDescent="0.25">
      <c r="A62" s="171"/>
      <c r="B62" s="170"/>
      <c r="C62" s="170"/>
      <c r="G62" s="147"/>
      <c r="H62" s="178"/>
    </row>
    <row r="63" spans="1:8" x14ac:dyDescent="0.25">
      <c r="A63" s="171"/>
      <c r="B63" s="170"/>
      <c r="C63" s="170"/>
      <c r="G63" s="147"/>
      <c r="H63" s="178"/>
    </row>
    <row r="64" spans="1:8" x14ac:dyDescent="0.25">
      <c r="A64" s="171"/>
      <c r="B64" s="170"/>
      <c r="C64" s="170"/>
      <c r="G64" s="147"/>
      <c r="H64" s="178"/>
    </row>
    <row r="65" spans="1:8" x14ac:dyDescent="0.25">
      <c r="A65" s="171"/>
      <c r="B65" s="170"/>
      <c r="C65" s="170"/>
      <c r="G65" s="147"/>
      <c r="H65" s="178"/>
    </row>
    <row r="66" spans="1:8" x14ac:dyDescent="0.25">
      <c r="A66" s="171"/>
      <c r="B66" s="170"/>
      <c r="C66" s="170"/>
      <c r="G66" s="147"/>
      <c r="H66" s="178"/>
    </row>
    <row r="67" spans="1:8" x14ac:dyDescent="0.25">
      <c r="A67" s="171"/>
      <c r="B67" s="170"/>
      <c r="C67" s="170"/>
      <c r="G67" s="147"/>
      <c r="H67" s="178"/>
    </row>
    <row r="68" spans="1:8" x14ac:dyDescent="0.25">
      <c r="A68" s="171"/>
      <c r="B68" s="170"/>
      <c r="C68" s="170"/>
      <c r="G68" s="147"/>
      <c r="H68" s="178"/>
    </row>
    <row r="69" spans="1:8" x14ac:dyDescent="0.25">
      <c r="A69" s="171"/>
      <c r="B69" s="170"/>
      <c r="C69" s="170"/>
      <c r="G69" s="147"/>
      <c r="H69" s="178"/>
    </row>
    <row r="70" spans="1:8" x14ac:dyDescent="0.25">
      <c r="A70" s="171"/>
      <c r="B70" s="170"/>
      <c r="C70" s="170"/>
      <c r="G70" s="143"/>
      <c r="H70" s="176"/>
    </row>
    <row r="71" spans="1:8" x14ac:dyDescent="0.25">
      <c r="A71" s="171"/>
      <c r="B71" s="170"/>
      <c r="C71" s="170"/>
      <c r="G71" s="146"/>
      <c r="H71" s="146"/>
    </row>
    <row r="72" spans="1:8" x14ac:dyDescent="0.25">
      <c r="A72" s="171"/>
      <c r="B72" s="170"/>
      <c r="C72" s="170"/>
      <c r="G72" s="146"/>
      <c r="H72" s="139"/>
    </row>
    <row r="73" spans="1:8" x14ac:dyDescent="0.25">
      <c r="A73" s="171"/>
      <c r="B73" s="170"/>
      <c r="C73" s="170"/>
      <c r="G73" s="146"/>
      <c r="H73" s="139"/>
    </row>
    <row r="74" spans="1:8" x14ac:dyDescent="0.25">
      <c r="A74" s="171"/>
      <c r="B74" s="170"/>
      <c r="C74" s="170"/>
      <c r="G74" s="146"/>
      <c r="H74" s="139"/>
    </row>
    <row r="75" spans="1:8" x14ac:dyDescent="0.25">
      <c r="A75" s="171"/>
      <c r="B75" s="170"/>
      <c r="C75" s="170"/>
      <c r="G75" s="146"/>
      <c r="H75" s="139"/>
    </row>
    <row r="76" spans="1:8" x14ac:dyDescent="0.25">
      <c r="A76" s="171"/>
      <c r="B76" s="170"/>
      <c r="C76" s="170"/>
      <c r="G76" s="146"/>
      <c r="H76" s="139"/>
    </row>
    <row r="77" spans="1:8" x14ac:dyDescent="0.25">
      <c r="A77" s="174"/>
      <c r="B77" s="173"/>
      <c r="C77" s="173"/>
      <c r="G77" s="146"/>
      <c r="H77" s="139"/>
    </row>
    <row r="78" spans="1:8" x14ac:dyDescent="0.25">
      <c r="A78" s="174"/>
      <c r="B78" s="173"/>
      <c r="C78" s="173"/>
      <c r="G78" s="146"/>
      <c r="H78" s="139"/>
    </row>
    <row r="79" spans="1:8" x14ac:dyDescent="0.25">
      <c r="A79" s="174"/>
      <c r="B79" s="173"/>
      <c r="C79" s="173"/>
      <c r="G79" s="146"/>
      <c r="H79" s="139"/>
    </row>
    <row r="80" spans="1:8" x14ac:dyDescent="0.25">
      <c r="A80" s="174"/>
      <c r="B80" s="173"/>
      <c r="C80" s="173"/>
      <c r="G80" s="146"/>
      <c r="H80" s="139"/>
    </row>
    <row r="81" spans="1:8" x14ac:dyDescent="0.25">
      <c r="A81" s="174"/>
      <c r="B81" s="173"/>
      <c r="C81" s="173"/>
      <c r="G81" s="146"/>
      <c r="H81" s="139"/>
    </row>
    <row r="82" spans="1:8" x14ac:dyDescent="0.25">
      <c r="A82" s="174"/>
      <c r="B82" s="173"/>
      <c r="C82" s="173"/>
      <c r="G82" s="146"/>
      <c r="H82" s="139"/>
    </row>
    <row r="83" spans="1:8" x14ac:dyDescent="0.25">
      <c r="A83" s="174"/>
      <c r="B83" s="173"/>
      <c r="C83" s="173"/>
      <c r="G83" s="146"/>
      <c r="H83" s="139"/>
    </row>
    <row r="84" spans="1:8" x14ac:dyDescent="0.25">
      <c r="A84" s="174"/>
      <c r="B84" s="173"/>
      <c r="C84" s="173"/>
      <c r="G84" s="146"/>
      <c r="H84" s="139"/>
    </row>
    <row r="85" spans="1:8" x14ac:dyDescent="0.25">
      <c r="A85" s="174"/>
      <c r="B85" s="173"/>
      <c r="C85" s="173"/>
      <c r="G85" s="146"/>
      <c r="H85" s="139"/>
    </row>
    <row r="86" spans="1:8" x14ac:dyDescent="0.25">
      <c r="A86" s="174"/>
      <c r="B86" s="173"/>
      <c r="C86" s="173"/>
      <c r="G86" s="146"/>
      <c r="H86" s="139"/>
    </row>
    <row r="87" spans="1:8" x14ac:dyDescent="0.25">
      <c r="A87" s="174"/>
      <c r="B87" s="173"/>
      <c r="C87" s="173"/>
    </row>
    <row r="88" spans="1:8" x14ac:dyDescent="0.25">
      <c r="A88" s="174"/>
      <c r="B88" s="173"/>
      <c r="C88" s="173"/>
    </row>
    <row r="89" spans="1:8" x14ac:dyDescent="0.25">
      <c r="A89" s="174"/>
      <c r="B89" s="173"/>
      <c r="C89" s="173"/>
    </row>
    <row r="90" spans="1:8" x14ac:dyDescent="0.25">
      <c r="A90" s="174"/>
      <c r="B90" s="173"/>
      <c r="C90" s="173"/>
    </row>
    <row r="91" spans="1:8" x14ac:dyDescent="0.25">
      <c r="A91" s="174"/>
      <c r="B91" s="173"/>
      <c r="C91" s="173"/>
    </row>
    <row r="92" spans="1:8" x14ac:dyDescent="0.25">
      <c r="A92" s="174"/>
      <c r="B92" s="173"/>
      <c r="C92" s="173"/>
    </row>
    <row r="93" spans="1:8" x14ac:dyDescent="0.25">
      <c r="A93" s="174"/>
      <c r="B93" s="173"/>
      <c r="C93" s="173"/>
    </row>
    <row r="94" spans="1:8" x14ac:dyDescent="0.25">
      <c r="A94" s="174"/>
      <c r="B94" s="173"/>
      <c r="C94" s="173"/>
    </row>
    <row r="95" spans="1:8" x14ac:dyDescent="0.25">
      <c r="A95" s="174"/>
      <c r="B95" s="173"/>
      <c r="C95" s="173"/>
    </row>
    <row r="96" spans="1:8" x14ac:dyDescent="0.25">
      <c r="A96" s="174"/>
      <c r="B96" s="173"/>
      <c r="C96" s="173"/>
    </row>
    <row r="97" spans="1:3" x14ac:dyDescent="0.25">
      <c r="A97" s="174"/>
      <c r="B97" s="173"/>
      <c r="C97" s="173"/>
    </row>
    <row r="98" spans="1:3" x14ac:dyDescent="0.25">
      <c r="A98" s="174"/>
      <c r="B98" s="173"/>
      <c r="C98" s="173"/>
    </row>
    <row r="99" spans="1:3" x14ac:dyDescent="0.25">
      <c r="A99" s="174"/>
      <c r="B99" s="173"/>
      <c r="C99" s="173"/>
    </row>
    <row r="100" spans="1:3" x14ac:dyDescent="0.25">
      <c r="A100" s="174"/>
      <c r="B100" s="173"/>
      <c r="C100" s="173"/>
    </row>
    <row r="101" spans="1:3" x14ac:dyDescent="0.25">
      <c r="A101" s="174"/>
      <c r="B101" s="173"/>
      <c r="C101" s="173"/>
    </row>
    <row r="102" spans="1:3" x14ac:dyDescent="0.25">
      <c r="A102" s="174"/>
      <c r="B102" s="173"/>
      <c r="C102" s="173"/>
    </row>
    <row r="103" spans="1:3" x14ac:dyDescent="0.25">
      <c r="A103" s="174"/>
      <c r="B103" s="173"/>
      <c r="C103" s="173"/>
    </row>
    <row r="104" spans="1:3" x14ac:dyDescent="0.25">
      <c r="A104" s="174"/>
      <c r="B104" s="173"/>
      <c r="C104" s="173"/>
    </row>
    <row r="105" spans="1:3" x14ac:dyDescent="0.25">
      <c r="A105" s="174"/>
      <c r="B105" s="173"/>
      <c r="C105" s="173"/>
    </row>
    <row r="106" spans="1:3" x14ac:dyDescent="0.25">
      <c r="A106" s="174"/>
      <c r="B106" s="173"/>
      <c r="C106" s="173"/>
    </row>
    <row r="107" spans="1:3" x14ac:dyDescent="0.25">
      <c r="A107" s="174"/>
      <c r="B107" s="173"/>
      <c r="C107" s="173"/>
    </row>
    <row r="108" spans="1:3" x14ac:dyDescent="0.25">
      <c r="A108" s="174"/>
      <c r="B108" s="173"/>
      <c r="C108" s="173"/>
    </row>
    <row r="109" spans="1:3" x14ac:dyDescent="0.25">
      <c r="A109" s="174"/>
      <c r="B109" s="173"/>
      <c r="C109" s="173"/>
    </row>
    <row r="110" spans="1:3" x14ac:dyDescent="0.25">
      <c r="A110" s="174"/>
      <c r="B110" s="173"/>
      <c r="C110" s="173"/>
    </row>
    <row r="111" spans="1:3" x14ac:dyDescent="0.25">
      <c r="A111" s="174"/>
      <c r="B111" s="173"/>
      <c r="C111" s="173"/>
    </row>
    <row r="112" spans="1:3" x14ac:dyDescent="0.25">
      <c r="A112" s="174"/>
      <c r="B112" s="173"/>
      <c r="C112" s="173"/>
    </row>
    <row r="113" spans="1:3" x14ac:dyDescent="0.25">
      <c r="A113" s="174"/>
      <c r="B113" s="173"/>
      <c r="C113" s="173"/>
    </row>
    <row r="114" spans="1:3" x14ac:dyDescent="0.25">
      <c r="A114" s="174"/>
      <c r="B114" s="173"/>
      <c r="C114" s="173"/>
    </row>
    <row r="115" spans="1:3" x14ac:dyDescent="0.25">
      <c r="A115" s="174"/>
      <c r="B115" s="173"/>
      <c r="C115" s="173"/>
    </row>
    <row r="116" spans="1:3" x14ac:dyDescent="0.25">
      <c r="A116" s="174"/>
      <c r="B116" s="173"/>
      <c r="C116" s="173"/>
    </row>
    <row r="117" spans="1:3" x14ac:dyDescent="0.25">
      <c r="A117" s="174"/>
      <c r="B117" s="173"/>
      <c r="C117" s="173"/>
    </row>
    <row r="118" spans="1:3" x14ac:dyDescent="0.25">
      <c r="A118" s="174"/>
      <c r="B118" s="173"/>
      <c r="C118" s="173"/>
    </row>
    <row r="119" spans="1:3" x14ac:dyDescent="0.25">
      <c r="A119" s="174"/>
      <c r="B119" s="173"/>
      <c r="C119" s="173"/>
    </row>
    <row r="120" spans="1:3" x14ac:dyDescent="0.25">
      <c r="A120" s="174"/>
      <c r="B120" s="173"/>
      <c r="C120" s="173"/>
    </row>
    <row r="121" spans="1:3" x14ac:dyDescent="0.25">
      <c r="A121" s="174"/>
      <c r="B121" s="173"/>
      <c r="C121" s="173"/>
    </row>
    <row r="122" spans="1:3" x14ac:dyDescent="0.25">
      <c r="A122" s="174"/>
      <c r="B122" s="173"/>
      <c r="C122" s="173"/>
    </row>
    <row r="123" spans="1:3" x14ac:dyDescent="0.25">
      <c r="A123" s="174"/>
      <c r="B123" s="173"/>
      <c r="C123" s="173"/>
    </row>
    <row r="124" spans="1:3" x14ac:dyDescent="0.25">
      <c r="A124" s="174"/>
      <c r="B124" s="173"/>
      <c r="C124" s="173"/>
    </row>
    <row r="125" spans="1:3" x14ac:dyDescent="0.25">
      <c r="A125" s="174"/>
      <c r="B125" s="173"/>
      <c r="C125" s="173"/>
    </row>
    <row r="126" spans="1:3" x14ac:dyDescent="0.25">
      <c r="A126" s="174"/>
      <c r="B126" s="173"/>
      <c r="C126" s="173"/>
    </row>
    <row r="127" spans="1:3" x14ac:dyDescent="0.25">
      <c r="A127" s="174"/>
      <c r="B127" s="173"/>
      <c r="C127" s="173"/>
    </row>
    <row r="128" spans="1:3" x14ac:dyDescent="0.25">
      <c r="A128" s="174"/>
      <c r="B128" s="173"/>
      <c r="C128" s="173"/>
    </row>
    <row r="129" spans="1:3" x14ac:dyDescent="0.25">
      <c r="A129" s="174"/>
      <c r="B129" s="173"/>
      <c r="C129" s="173"/>
    </row>
    <row r="130" spans="1:3" x14ac:dyDescent="0.25">
      <c r="A130" s="174"/>
      <c r="B130" s="173"/>
      <c r="C130" s="173"/>
    </row>
    <row r="131" spans="1:3" x14ac:dyDescent="0.25">
      <c r="A131" s="174"/>
      <c r="B131" s="173"/>
      <c r="C131" s="173"/>
    </row>
    <row r="132" spans="1:3" x14ac:dyDescent="0.25">
      <c r="A132" s="174"/>
      <c r="B132" s="173"/>
      <c r="C132" s="173"/>
    </row>
    <row r="133" spans="1:3" x14ac:dyDescent="0.25">
      <c r="A133" s="174"/>
      <c r="B133" s="173"/>
      <c r="C133" s="173"/>
    </row>
    <row r="134" spans="1:3" x14ac:dyDescent="0.25">
      <c r="A134" s="174"/>
      <c r="B134" s="173"/>
      <c r="C134" s="173"/>
    </row>
    <row r="135" spans="1:3" x14ac:dyDescent="0.25">
      <c r="A135" s="174"/>
      <c r="B135" s="173"/>
      <c r="C135" s="173"/>
    </row>
    <row r="136" spans="1:3" x14ac:dyDescent="0.25">
      <c r="A136" s="174"/>
      <c r="B136" s="173"/>
      <c r="C136" s="173"/>
    </row>
    <row r="137" spans="1:3" x14ac:dyDescent="0.25">
      <c r="A137" s="174"/>
      <c r="B137" s="173"/>
      <c r="C137" s="173"/>
    </row>
    <row r="138" spans="1:3" x14ac:dyDescent="0.25">
      <c r="A138" s="174"/>
      <c r="B138" s="173"/>
      <c r="C138" s="173"/>
    </row>
    <row r="139" spans="1:3" x14ac:dyDescent="0.25">
      <c r="A139" s="174"/>
      <c r="B139" s="173"/>
      <c r="C139" s="173"/>
    </row>
    <row r="140" spans="1:3" x14ac:dyDescent="0.25">
      <c r="A140" s="174"/>
      <c r="B140" s="173"/>
      <c r="C140" s="173"/>
    </row>
    <row r="141" spans="1:3" x14ac:dyDescent="0.25">
      <c r="A141" s="174"/>
      <c r="B141" s="173"/>
      <c r="C141" s="173"/>
    </row>
    <row r="142" spans="1:3" x14ac:dyDescent="0.25">
      <c r="A142" s="174"/>
      <c r="B142" s="173"/>
      <c r="C142" s="173"/>
    </row>
    <row r="143" spans="1:3" x14ac:dyDescent="0.25">
      <c r="A143" s="174"/>
      <c r="B143" s="173"/>
      <c r="C143" s="173"/>
    </row>
    <row r="144" spans="1:3" x14ac:dyDescent="0.25">
      <c r="A144" s="174"/>
      <c r="B144" s="173"/>
      <c r="C144" s="173"/>
    </row>
    <row r="145" spans="1:3" x14ac:dyDescent="0.25">
      <c r="A145" s="174"/>
      <c r="B145" s="173"/>
      <c r="C145" s="173"/>
    </row>
    <row r="146" spans="1:3" x14ac:dyDescent="0.25">
      <c r="A146" s="174"/>
      <c r="B146" s="173"/>
      <c r="C146" s="173"/>
    </row>
    <row r="147" spans="1:3" x14ac:dyDescent="0.25">
      <c r="A147" s="174"/>
      <c r="B147" s="173"/>
      <c r="C147" s="173"/>
    </row>
    <row r="148" spans="1:3" x14ac:dyDescent="0.25">
      <c r="A148" s="174"/>
      <c r="B148" s="173"/>
      <c r="C148" s="173"/>
    </row>
    <row r="149" spans="1:3" x14ac:dyDescent="0.25">
      <c r="A149" s="174"/>
      <c r="B149" s="173"/>
      <c r="C149" s="173"/>
    </row>
    <row r="150" spans="1:3" x14ac:dyDescent="0.25">
      <c r="A150" s="174"/>
      <c r="B150" s="173"/>
      <c r="C150" s="173"/>
    </row>
    <row r="151" spans="1:3" x14ac:dyDescent="0.25">
      <c r="A151" s="174"/>
      <c r="B151" s="173"/>
      <c r="C151" s="173"/>
    </row>
    <row r="152" spans="1:3" x14ac:dyDescent="0.25">
      <c r="A152" s="174"/>
      <c r="B152" s="173"/>
      <c r="C152" s="173"/>
    </row>
    <row r="153" spans="1:3" x14ac:dyDescent="0.25">
      <c r="A153" s="174"/>
      <c r="B153" s="173"/>
      <c r="C153" s="173"/>
    </row>
    <row r="154" spans="1:3" x14ac:dyDescent="0.25">
      <c r="A154" s="174"/>
      <c r="B154" s="173"/>
      <c r="C154" s="173"/>
    </row>
    <row r="155" spans="1:3" x14ac:dyDescent="0.25">
      <c r="A155" s="174"/>
      <c r="B155" s="173"/>
      <c r="C155" s="173"/>
    </row>
    <row r="156" spans="1:3" x14ac:dyDescent="0.25">
      <c r="A156" s="174"/>
      <c r="B156" s="173"/>
      <c r="C156" s="173"/>
    </row>
    <row r="157" spans="1:3" x14ac:dyDescent="0.25">
      <c r="A157" s="174"/>
      <c r="B157" s="173"/>
      <c r="C157" s="173"/>
    </row>
    <row r="158" spans="1:3" x14ac:dyDescent="0.25">
      <c r="A158" s="174"/>
      <c r="B158" s="173"/>
      <c r="C158" s="173"/>
    </row>
    <row r="159" spans="1:3" x14ac:dyDescent="0.25">
      <c r="A159" s="174"/>
      <c r="B159" s="173"/>
      <c r="C159" s="173"/>
    </row>
    <row r="160" spans="1:3" x14ac:dyDescent="0.25">
      <c r="A160" s="174"/>
      <c r="B160" s="173"/>
      <c r="C160" s="173"/>
    </row>
    <row r="161" spans="1:3" x14ac:dyDescent="0.25">
      <c r="A161" s="174"/>
      <c r="B161" s="173"/>
      <c r="C161" s="173"/>
    </row>
    <row r="162" spans="1:3" x14ac:dyDescent="0.25">
      <c r="A162" s="174"/>
      <c r="B162" s="173"/>
      <c r="C162" s="173"/>
    </row>
    <row r="163" spans="1:3" x14ac:dyDescent="0.25">
      <c r="A163" s="174"/>
      <c r="B163" s="173"/>
      <c r="C163" s="173"/>
    </row>
    <row r="164" spans="1:3" x14ac:dyDescent="0.25">
      <c r="A164" s="174"/>
      <c r="B164" s="173"/>
      <c r="C164" s="173"/>
    </row>
    <row r="165" spans="1:3" x14ac:dyDescent="0.25">
      <c r="A165" s="174"/>
      <c r="B165" s="173"/>
      <c r="C165" s="173"/>
    </row>
    <row r="166" spans="1:3" x14ac:dyDescent="0.25">
      <c r="A166" s="174"/>
      <c r="B166" s="173"/>
      <c r="C166" s="173"/>
    </row>
    <row r="167" spans="1:3" x14ac:dyDescent="0.25">
      <c r="A167" s="174"/>
      <c r="B167" s="173"/>
      <c r="C167" s="173"/>
    </row>
    <row r="168" spans="1:3" x14ac:dyDescent="0.25">
      <c r="A168" s="174"/>
      <c r="B168" s="173"/>
      <c r="C168" s="173"/>
    </row>
    <row r="169" spans="1:3" x14ac:dyDescent="0.25">
      <c r="A169" s="174"/>
      <c r="B169" s="173"/>
      <c r="C169" s="173"/>
    </row>
    <row r="170" spans="1:3" x14ac:dyDescent="0.25">
      <c r="A170" s="174"/>
      <c r="B170" s="173"/>
      <c r="C170" s="173"/>
    </row>
    <row r="171" spans="1:3" x14ac:dyDescent="0.25">
      <c r="A171" s="174"/>
      <c r="B171" s="173"/>
      <c r="C171" s="173"/>
    </row>
    <row r="172" spans="1:3" x14ac:dyDescent="0.25">
      <c r="A172" s="174"/>
      <c r="B172" s="173"/>
      <c r="C172" s="173"/>
    </row>
    <row r="173" spans="1:3" x14ac:dyDescent="0.25">
      <c r="A173" s="174"/>
      <c r="B173" s="173"/>
      <c r="C173" s="173"/>
    </row>
    <row r="174" spans="1:3" x14ac:dyDescent="0.25">
      <c r="A174" s="174"/>
      <c r="B174" s="173"/>
      <c r="C174" s="173"/>
    </row>
    <row r="175" spans="1:3" x14ac:dyDescent="0.25">
      <c r="A175" s="174"/>
      <c r="B175" s="173"/>
      <c r="C175" s="173"/>
    </row>
    <row r="176" spans="1:3" x14ac:dyDescent="0.25">
      <c r="A176" s="174"/>
      <c r="B176" s="173"/>
      <c r="C176" s="173"/>
    </row>
    <row r="177" spans="1:3" x14ac:dyDescent="0.25">
      <c r="A177" s="174"/>
      <c r="B177" s="173"/>
      <c r="C177" s="173"/>
    </row>
    <row r="178" spans="1:3" x14ac:dyDescent="0.25">
      <c r="A178" s="174"/>
      <c r="B178" s="173"/>
      <c r="C178" s="173"/>
    </row>
    <row r="179" spans="1:3" x14ac:dyDescent="0.25">
      <c r="A179" s="174"/>
      <c r="B179" s="173"/>
      <c r="C179" s="173"/>
    </row>
    <row r="180" spans="1:3" x14ac:dyDescent="0.25">
      <c r="A180" s="174"/>
      <c r="B180" s="173"/>
      <c r="C180" s="173"/>
    </row>
    <row r="181" spans="1:3" x14ac:dyDescent="0.25">
      <c r="A181" s="174"/>
      <c r="B181" s="173"/>
      <c r="C181" s="173"/>
    </row>
    <row r="182" spans="1:3" x14ac:dyDescent="0.25">
      <c r="A182" s="174"/>
      <c r="B182" s="173"/>
      <c r="C182" s="173"/>
    </row>
    <row r="183" spans="1:3" x14ac:dyDescent="0.25">
      <c r="A183" s="174"/>
      <c r="B183" s="173"/>
      <c r="C183" s="173"/>
    </row>
    <row r="184" spans="1:3" x14ac:dyDescent="0.25">
      <c r="A184" s="174"/>
      <c r="B184" s="173"/>
      <c r="C184" s="173"/>
    </row>
    <row r="185" spans="1:3" x14ac:dyDescent="0.25">
      <c r="A185" s="174"/>
      <c r="B185" s="173"/>
      <c r="C185" s="173"/>
    </row>
    <row r="186" spans="1:3" x14ac:dyDescent="0.25">
      <c r="A186" s="174"/>
      <c r="B186" s="173"/>
      <c r="C186" s="173"/>
    </row>
    <row r="187" spans="1:3" x14ac:dyDescent="0.25">
      <c r="A187" s="174"/>
      <c r="B187" s="173"/>
      <c r="C187" s="173"/>
    </row>
    <row r="188" spans="1:3" x14ac:dyDescent="0.25">
      <c r="A188" s="174"/>
      <c r="B188" s="173"/>
      <c r="C188" s="173"/>
    </row>
    <row r="189" spans="1:3" x14ac:dyDescent="0.25">
      <c r="A189" s="174"/>
      <c r="B189" s="173"/>
      <c r="C189" s="173"/>
    </row>
    <row r="190" spans="1:3" x14ac:dyDescent="0.25">
      <c r="A190" s="174"/>
      <c r="B190" s="173"/>
      <c r="C190" s="173"/>
    </row>
    <row r="191" spans="1:3" x14ac:dyDescent="0.25">
      <c r="A191" s="174"/>
      <c r="B191" s="173"/>
      <c r="C191" s="173"/>
    </row>
    <row r="192" spans="1:3" x14ac:dyDescent="0.25">
      <c r="A192" s="174"/>
      <c r="B192" s="173"/>
      <c r="C192" s="173"/>
    </row>
    <row r="193" spans="1:3" x14ac:dyDescent="0.25">
      <c r="A193" s="174"/>
      <c r="B193" s="173"/>
      <c r="C193" s="173"/>
    </row>
    <row r="194" spans="1:3" x14ac:dyDescent="0.25">
      <c r="A194" s="174"/>
      <c r="B194" s="173"/>
      <c r="C194" s="173"/>
    </row>
    <row r="195" spans="1:3" x14ac:dyDescent="0.25">
      <c r="A195" s="174"/>
      <c r="B195" s="173"/>
      <c r="C195" s="173"/>
    </row>
    <row r="196" spans="1:3" x14ac:dyDescent="0.25">
      <c r="A196" s="174"/>
      <c r="B196" s="173"/>
      <c r="C196" s="173"/>
    </row>
    <row r="197" spans="1:3" x14ac:dyDescent="0.25">
      <c r="A197" s="174"/>
      <c r="B197" s="173"/>
      <c r="C197" s="173"/>
    </row>
    <row r="198" spans="1:3" x14ac:dyDescent="0.25">
      <c r="A198" s="174"/>
      <c r="B198" s="173"/>
      <c r="C198" s="173"/>
    </row>
    <row r="199" spans="1:3" x14ac:dyDescent="0.25">
      <c r="A199" s="174"/>
      <c r="B199" s="173"/>
      <c r="C199" s="173"/>
    </row>
    <row r="200" spans="1:3" x14ac:dyDescent="0.25">
      <c r="A200" s="174"/>
      <c r="B200" s="173"/>
      <c r="C200" s="173"/>
    </row>
    <row r="201" spans="1:3" x14ac:dyDescent="0.25">
      <c r="A201" s="174"/>
      <c r="B201" s="173"/>
      <c r="C201" s="173"/>
    </row>
    <row r="202" spans="1:3" x14ac:dyDescent="0.25">
      <c r="A202" s="174"/>
      <c r="B202" s="173"/>
      <c r="C202" s="173"/>
    </row>
    <row r="203" spans="1:3" x14ac:dyDescent="0.25">
      <c r="A203" s="174"/>
      <c r="B203" s="173"/>
      <c r="C203" s="173"/>
    </row>
    <row r="204" spans="1:3" x14ac:dyDescent="0.25">
      <c r="A204" s="174"/>
      <c r="B204" s="173"/>
      <c r="C204" s="173"/>
    </row>
    <row r="205" spans="1:3" x14ac:dyDescent="0.25">
      <c r="A205" s="174"/>
      <c r="B205" s="173"/>
      <c r="C205" s="173"/>
    </row>
    <row r="206" spans="1:3" x14ac:dyDescent="0.25">
      <c r="A206" s="174"/>
      <c r="B206" s="173"/>
      <c r="C206" s="173"/>
    </row>
    <row r="207" spans="1:3" x14ac:dyDescent="0.25">
      <c r="A207" s="174"/>
      <c r="B207" s="173"/>
      <c r="C207" s="173"/>
    </row>
    <row r="208" spans="1:3" x14ac:dyDescent="0.25">
      <c r="A208" s="174"/>
      <c r="B208" s="173"/>
      <c r="C208" s="173"/>
    </row>
    <row r="209" spans="1:3" x14ac:dyDescent="0.25">
      <c r="A209" s="174"/>
      <c r="B209" s="173"/>
      <c r="C209" s="173"/>
    </row>
    <row r="210" spans="1:3" x14ac:dyDescent="0.25">
      <c r="A210" s="174"/>
      <c r="B210" s="173"/>
      <c r="C210" s="173"/>
    </row>
    <row r="211" spans="1:3" x14ac:dyDescent="0.25">
      <c r="A211" s="174"/>
      <c r="B211" s="173"/>
      <c r="C211" s="173"/>
    </row>
    <row r="212" spans="1:3" x14ac:dyDescent="0.25">
      <c r="A212" s="174"/>
      <c r="B212" s="173"/>
      <c r="C212" s="173"/>
    </row>
    <row r="213" spans="1:3" x14ac:dyDescent="0.25">
      <c r="A213" s="174"/>
      <c r="B213" s="173"/>
      <c r="C213" s="173"/>
    </row>
    <row r="214" spans="1:3" x14ac:dyDescent="0.25">
      <c r="A214" s="174"/>
      <c r="B214" s="173"/>
      <c r="C214" s="173"/>
    </row>
    <row r="215" spans="1:3" x14ac:dyDescent="0.25">
      <c r="A215" s="174"/>
      <c r="B215" s="173"/>
      <c r="C215" s="173"/>
    </row>
    <row r="216" spans="1:3" x14ac:dyDescent="0.25">
      <c r="A216" s="174"/>
      <c r="B216" s="173"/>
      <c r="C216" s="173"/>
    </row>
    <row r="217" spans="1:3" x14ac:dyDescent="0.25">
      <c r="A217" s="174"/>
      <c r="B217" s="173"/>
      <c r="C217" s="173"/>
    </row>
    <row r="218" spans="1:3" x14ac:dyDescent="0.25">
      <c r="A218" s="174"/>
      <c r="B218" s="173"/>
      <c r="C218" s="173"/>
    </row>
    <row r="219" spans="1:3" x14ac:dyDescent="0.25">
      <c r="A219" s="174"/>
      <c r="B219" s="173"/>
      <c r="C219" s="173"/>
    </row>
    <row r="220" spans="1:3" x14ac:dyDescent="0.25">
      <c r="A220" s="174"/>
      <c r="B220" s="173"/>
      <c r="C220" s="173"/>
    </row>
    <row r="221" spans="1:3" x14ac:dyDescent="0.25">
      <c r="A221" s="174"/>
      <c r="B221" s="173"/>
      <c r="C221" s="173"/>
    </row>
    <row r="222" spans="1:3" x14ac:dyDescent="0.25">
      <c r="A222" s="174"/>
      <c r="B222" s="173"/>
      <c r="C222" s="173"/>
    </row>
    <row r="223" spans="1:3" x14ac:dyDescent="0.25">
      <c r="A223" s="174"/>
      <c r="B223" s="173"/>
      <c r="C223" s="173"/>
    </row>
    <row r="224" spans="1:3" x14ac:dyDescent="0.25">
      <c r="A224" s="174"/>
      <c r="B224" s="173"/>
      <c r="C224" s="173"/>
    </row>
    <row r="225" spans="1:3" x14ac:dyDescent="0.25">
      <c r="A225" s="174"/>
      <c r="B225" s="173"/>
      <c r="C225" s="173"/>
    </row>
    <row r="226" spans="1:3" x14ac:dyDescent="0.25">
      <c r="A226" s="174"/>
      <c r="B226" s="173"/>
      <c r="C226" s="173"/>
    </row>
    <row r="227" spans="1:3" x14ac:dyDescent="0.25">
      <c r="A227" s="174"/>
      <c r="B227" s="173"/>
      <c r="C227" s="173"/>
    </row>
    <row r="228" spans="1:3" x14ac:dyDescent="0.25">
      <c r="A228" s="174"/>
      <c r="B228" s="173"/>
      <c r="C228" s="173"/>
    </row>
    <row r="229" spans="1:3" x14ac:dyDescent="0.25">
      <c r="A229" s="174"/>
      <c r="B229" s="173"/>
      <c r="C229" s="173"/>
    </row>
    <row r="230" spans="1:3" x14ac:dyDescent="0.25">
      <c r="A230" s="174"/>
      <c r="B230" s="173"/>
      <c r="C230" s="173"/>
    </row>
    <row r="231" spans="1:3" x14ac:dyDescent="0.25">
      <c r="A231" s="174"/>
      <c r="B231" s="173"/>
      <c r="C231" s="173"/>
    </row>
    <row r="232" spans="1:3" x14ac:dyDescent="0.25">
      <c r="A232" s="174"/>
      <c r="B232" s="173"/>
      <c r="C232" s="173"/>
    </row>
    <row r="233" spans="1:3" x14ac:dyDescent="0.25">
      <c r="A233" s="174"/>
      <c r="B233" s="173"/>
      <c r="C233" s="173"/>
    </row>
    <row r="234" spans="1:3" x14ac:dyDescent="0.25">
      <c r="A234" s="174"/>
      <c r="B234" s="173"/>
      <c r="C234" s="173"/>
    </row>
    <row r="235" spans="1:3" x14ac:dyDescent="0.25">
      <c r="A235" s="174"/>
      <c r="B235" s="173"/>
      <c r="C235" s="173"/>
    </row>
    <row r="236" spans="1:3" x14ac:dyDescent="0.25">
      <c r="A236" s="174"/>
      <c r="B236" s="173"/>
      <c r="C236" s="173"/>
    </row>
    <row r="237" spans="1:3" x14ac:dyDescent="0.25">
      <c r="A237" s="174"/>
      <c r="B237" s="173"/>
      <c r="C237" s="173"/>
    </row>
    <row r="238" spans="1:3" x14ac:dyDescent="0.25">
      <c r="A238" s="174"/>
      <c r="B238" s="173"/>
      <c r="C238" s="173"/>
    </row>
    <row r="239" spans="1:3" x14ac:dyDescent="0.25">
      <c r="A239" s="174"/>
      <c r="B239" s="173"/>
      <c r="C239" s="173"/>
    </row>
    <row r="240" spans="1:3" x14ac:dyDescent="0.25">
      <c r="A240" s="174"/>
      <c r="B240" s="173"/>
      <c r="C240" s="173"/>
    </row>
    <row r="241" spans="1:3" x14ac:dyDescent="0.25">
      <c r="A241" s="174"/>
      <c r="B241" s="173"/>
      <c r="C241" s="173"/>
    </row>
    <row r="242" spans="1:3" x14ac:dyDescent="0.25">
      <c r="A242" s="174"/>
      <c r="B242" s="173"/>
      <c r="C242" s="173"/>
    </row>
    <row r="243" spans="1:3" x14ac:dyDescent="0.25">
      <c r="A243" s="174"/>
      <c r="B243" s="173"/>
      <c r="C243" s="173"/>
    </row>
    <row r="244" spans="1:3" x14ac:dyDescent="0.25">
      <c r="A244" s="174"/>
      <c r="B244" s="173"/>
      <c r="C244" s="173"/>
    </row>
    <row r="245" spans="1:3" x14ac:dyDescent="0.25">
      <c r="A245" s="174"/>
      <c r="B245" s="173"/>
      <c r="C245" s="173"/>
    </row>
    <row r="246" spans="1:3" x14ac:dyDescent="0.25">
      <c r="A246" s="174"/>
      <c r="B246" s="173"/>
      <c r="C246" s="173"/>
    </row>
    <row r="247" spans="1:3" x14ac:dyDescent="0.25">
      <c r="A247" s="174"/>
      <c r="B247" s="173"/>
      <c r="C247" s="173"/>
    </row>
    <row r="248" spans="1:3" x14ac:dyDescent="0.25">
      <c r="A248" s="172"/>
      <c r="B248" s="170"/>
      <c r="C248" s="170"/>
    </row>
    <row r="249" spans="1:3" x14ac:dyDescent="0.25">
      <c r="A249" s="172"/>
      <c r="B249" s="170"/>
      <c r="C249" s="170"/>
    </row>
    <row r="250" spans="1:3" x14ac:dyDescent="0.25">
      <c r="A250" s="172"/>
      <c r="B250" s="170"/>
      <c r="C250" s="170"/>
    </row>
    <row r="251" spans="1:3" x14ac:dyDescent="0.25">
      <c r="A251" s="172"/>
      <c r="B251" s="170"/>
      <c r="C251" s="170"/>
    </row>
    <row r="252" spans="1:3" x14ac:dyDescent="0.25">
      <c r="A252" s="172"/>
      <c r="B252" s="170"/>
      <c r="C252" s="170"/>
    </row>
    <row r="253" spans="1:3" x14ac:dyDescent="0.25">
      <c r="A253" s="172"/>
      <c r="B253" s="170"/>
      <c r="C253" s="170"/>
    </row>
    <row r="254" spans="1:3" x14ac:dyDescent="0.25">
      <c r="A254" s="172"/>
      <c r="B254" s="170"/>
      <c r="C254" s="170"/>
    </row>
    <row r="255" spans="1:3" x14ac:dyDescent="0.25">
      <c r="A255" s="172"/>
      <c r="B255" s="170"/>
      <c r="C255" s="170"/>
    </row>
    <row r="256" spans="1:3" x14ac:dyDescent="0.25">
      <c r="A256" s="172"/>
      <c r="B256" s="170"/>
      <c r="C256" s="170"/>
    </row>
    <row r="257" spans="1:3" x14ac:dyDescent="0.25">
      <c r="A257" s="172"/>
      <c r="B257" s="170"/>
      <c r="C257" s="170"/>
    </row>
    <row r="258" spans="1:3" x14ac:dyDescent="0.25">
      <c r="A258" s="172"/>
      <c r="B258" s="170"/>
      <c r="C258" s="170"/>
    </row>
    <row r="259" spans="1:3" x14ac:dyDescent="0.25">
      <c r="A259" s="172"/>
      <c r="B259" s="170"/>
      <c r="C259" s="170"/>
    </row>
    <row r="260" spans="1:3" x14ac:dyDescent="0.25">
      <c r="A260" s="172"/>
      <c r="B260" s="170"/>
      <c r="C260" s="170"/>
    </row>
    <row r="261" spans="1:3" x14ac:dyDescent="0.25">
      <c r="A261" s="172"/>
      <c r="B261" s="170"/>
      <c r="C261" s="170"/>
    </row>
    <row r="262" spans="1:3" x14ac:dyDescent="0.25">
      <c r="A262" s="172"/>
      <c r="B262" s="170"/>
      <c r="C262" s="170"/>
    </row>
    <row r="263" spans="1:3" x14ac:dyDescent="0.25">
      <c r="A263" s="172"/>
      <c r="B263" s="170"/>
      <c r="C263" s="170"/>
    </row>
    <row r="264" spans="1:3" x14ac:dyDescent="0.25">
      <c r="A264" s="172"/>
      <c r="B264" s="170"/>
      <c r="C264" s="170"/>
    </row>
    <row r="265" spans="1:3" x14ac:dyDescent="0.25">
      <c r="A265" s="172"/>
      <c r="B265" s="170"/>
      <c r="C265" s="170"/>
    </row>
    <row r="266" spans="1:3" x14ac:dyDescent="0.25">
      <c r="A266" s="172"/>
      <c r="B266" s="170"/>
      <c r="C266" s="170"/>
    </row>
    <row r="267" spans="1:3" x14ac:dyDescent="0.25">
      <c r="A267" s="172"/>
      <c r="B267" s="170"/>
      <c r="C267" s="170"/>
    </row>
    <row r="268" spans="1:3" x14ac:dyDescent="0.25">
      <c r="A268" s="172"/>
      <c r="B268" s="170"/>
      <c r="C268" s="170"/>
    </row>
    <row r="269" spans="1:3" x14ac:dyDescent="0.25">
      <c r="A269" s="172"/>
      <c r="B269" s="170"/>
      <c r="C269" s="170"/>
    </row>
    <row r="270" spans="1:3" x14ac:dyDescent="0.25">
      <c r="A270" s="171"/>
      <c r="B270" s="170"/>
      <c r="C270" s="170"/>
    </row>
    <row r="271" spans="1:3" x14ac:dyDescent="0.25">
      <c r="A271" s="171"/>
      <c r="B271" s="170"/>
      <c r="C271" s="170"/>
    </row>
    <row r="272" spans="1:3" x14ac:dyDescent="0.25">
      <c r="A272" s="171"/>
      <c r="B272" s="170"/>
      <c r="C272" s="170"/>
    </row>
    <row r="273" spans="1:3" x14ac:dyDescent="0.25">
      <c r="A273" s="171"/>
      <c r="B273" s="170"/>
      <c r="C273" s="170"/>
    </row>
    <row r="274" spans="1:3" x14ac:dyDescent="0.25">
      <c r="A274" s="171"/>
      <c r="B274" s="170"/>
      <c r="C274" s="170"/>
    </row>
    <row r="275" spans="1:3" x14ac:dyDescent="0.25">
      <c r="A275" s="171"/>
      <c r="B275" s="170"/>
      <c r="C275" s="170"/>
    </row>
    <row r="276" spans="1:3" x14ac:dyDescent="0.25">
      <c r="A276" s="171"/>
      <c r="B276" s="170"/>
      <c r="C276" s="170"/>
    </row>
    <row r="277" spans="1:3" x14ac:dyDescent="0.25">
      <c r="A277" s="171"/>
      <c r="B277" s="170"/>
      <c r="C277" s="170"/>
    </row>
    <row r="278" spans="1:3" x14ac:dyDescent="0.25">
      <c r="A278" s="171"/>
      <c r="B278" s="170"/>
      <c r="C278" s="170"/>
    </row>
    <row r="279" spans="1:3" x14ac:dyDescent="0.25">
      <c r="A279" s="171"/>
      <c r="B279" s="170"/>
      <c r="C279" s="170"/>
    </row>
    <row r="280" spans="1:3" x14ac:dyDescent="0.25">
      <c r="A280" s="171"/>
      <c r="B280" s="170"/>
      <c r="C280" s="170"/>
    </row>
    <row r="281" spans="1:3" x14ac:dyDescent="0.25">
      <c r="A281" s="171"/>
      <c r="B281" s="170"/>
      <c r="C281" s="170"/>
    </row>
    <row r="282" spans="1:3" x14ac:dyDescent="0.25">
      <c r="A282" s="171"/>
      <c r="B282" s="170"/>
      <c r="C282" s="170"/>
    </row>
    <row r="283" spans="1:3" x14ac:dyDescent="0.25">
      <c r="A283" s="171"/>
      <c r="B283" s="170"/>
      <c r="C283" s="170"/>
    </row>
    <row r="284" spans="1:3" x14ac:dyDescent="0.25">
      <c r="A284" s="171"/>
      <c r="B284" s="170"/>
      <c r="C284" s="170"/>
    </row>
    <row r="285" spans="1:3" x14ac:dyDescent="0.25">
      <c r="A285" s="171"/>
      <c r="B285" s="170"/>
      <c r="C285" s="170"/>
    </row>
    <row r="286" spans="1:3" x14ac:dyDescent="0.25">
      <c r="A286" s="171"/>
      <c r="B286" s="170"/>
      <c r="C286" s="170"/>
    </row>
    <row r="287" spans="1:3" x14ac:dyDescent="0.25">
      <c r="A287" s="171"/>
      <c r="B287" s="170"/>
      <c r="C287" s="170"/>
    </row>
    <row r="288" spans="1:3" x14ac:dyDescent="0.25">
      <c r="A288" s="171"/>
      <c r="B288" s="170"/>
      <c r="C288" s="170"/>
    </row>
    <row r="289" spans="1:3" x14ac:dyDescent="0.25">
      <c r="A289" s="171"/>
      <c r="B289" s="170"/>
      <c r="C289" s="170"/>
    </row>
    <row r="290" spans="1:3" x14ac:dyDescent="0.25">
      <c r="A290" s="171"/>
      <c r="B290" s="170"/>
      <c r="C290" s="170"/>
    </row>
    <row r="291" spans="1:3" x14ac:dyDescent="0.25">
      <c r="A291" s="171"/>
      <c r="B291" s="170"/>
      <c r="C291" s="170"/>
    </row>
    <row r="292" spans="1:3" x14ac:dyDescent="0.25">
      <c r="A292" s="171"/>
      <c r="B292" s="170"/>
      <c r="C292" s="170"/>
    </row>
    <row r="293" spans="1:3" x14ac:dyDescent="0.25">
      <c r="A293" s="171"/>
      <c r="B293" s="170"/>
      <c r="C293" s="170"/>
    </row>
    <row r="294" spans="1:3" x14ac:dyDescent="0.25">
      <c r="A294" s="171"/>
      <c r="B294" s="170"/>
      <c r="C294" s="170"/>
    </row>
    <row r="295" spans="1:3" x14ac:dyDescent="0.25">
      <c r="A295" s="171"/>
      <c r="B295" s="170"/>
      <c r="C295" s="170"/>
    </row>
    <row r="296" spans="1:3" x14ac:dyDescent="0.25">
      <c r="A296" s="171"/>
      <c r="B296" s="170"/>
      <c r="C296" s="170"/>
    </row>
    <row r="297" spans="1:3" x14ac:dyDescent="0.25">
      <c r="A297" s="171"/>
      <c r="B297" s="170"/>
      <c r="C297" s="170"/>
    </row>
    <row r="298" spans="1:3" x14ac:dyDescent="0.25">
      <c r="A298" s="171"/>
      <c r="B298" s="170"/>
      <c r="C298" s="170"/>
    </row>
    <row r="299" spans="1:3" x14ac:dyDescent="0.25">
      <c r="A299" s="171"/>
      <c r="B299" s="170"/>
      <c r="C299" s="170"/>
    </row>
    <row r="300" spans="1:3" x14ac:dyDescent="0.25">
      <c r="A300" s="171"/>
      <c r="B300" s="170"/>
      <c r="C300" s="170"/>
    </row>
    <row r="301" spans="1:3" x14ac:dyDescent="0.25">
      <c r="A301" s="171"/>
      <c r="B301" s="170"/>
      <c r="C301" s="170"/>
    </row>
    <row r="302" spans="1:3" x14ac:dyDescent="0.25">
      <c r="A302" s="171"/>
      <c r="B302" s="170"/>
      <c r="C302" s="170"/>
    </row>
    <row r="303" spans="1:3" x14ac:dyDescent="0.25">
      <c r="A303" s="171"/>
      <c r="B303" s="170"/>
      <c r="C303" s="170"/>
    </row>
    <row r="304" spans="1:3" x14ac:dyDescent="0.25">
      <c r="A304" s="171"/>
      <c r="B304" s="170"/>
      <c r="C304" s="170"/>
    </row>
    <row r="305" spans="1:3" x14ac:dyDescent="0.25">
      <c r="A305" s="171"/>
      <c r="B305" s="170"/>
      <c r="C305" s="170"/>
    </row>
    <row r="306" spans="1:3" x14ac:dyDescent="0.25">
      <c r="A306" s="171"/>
      <c r="B306" s="170"/>
      <c r="C306" s="170"/>
    </row>
    <row r="307" spans="1:3" x14ac:dyDescent="0.25">
      <c r="A307" s="171"/>
      <c r="B307" s="170"/>
      <c r="C307" s="170"/>
    </row>
    <row r="308" spans="1:3" x14ac:dyDescent="0.25">
      <c r="A308" s="171"/>
      <c r="B308" s="170"/>
      <c r="C308" s="170"/>
    </row>
    <row r="309" spans="1:3" x14ac:dyDescent="0.25">
      <c r="A309" s="171"/>
      <c r="B309" s="170"/>
      <c r="C309" s="170"/>
    </row>
    <row r="310" spans="1:3" x14ac:dyDescent="0.25">
      <c r="A310" s="171"/>
      <c r="B310" s="170"/>
      <c r="C310" s="170"/>
    </row>
    <row r="311" spans="1:3" x14ac:dyDescent="0.25">
      <c r="A311" s="171"/>
      <c r="B311" s="170"/>
      <c r="C311" s="170"/>
    </row>
    <row r="312" spans="1:3" x14ac:dyDescent="0.25">
      <c r="A312" s="171"/>
      <c r="B312" s="170"/>
      <c r="C312" s="170"/>
    </row>
    <row r="313" spans="1:3" x14ac:dyDescent="0.25">
      <c r="A313" s="171"/>
      <c r="B313" s="170"/>
      <c r="C313" s="170"/>
    </row>
    <row r="314" spans="1:3" x14ac:dyDescent="0.25">
      <c r="A314" s="171"/>
      <c r="B314" s="170"/>
      <c r="C314" s="170"/>
    </row>
    <row r="315" spans="1:3" x14ac:dyDescent="0.25">
      <c r="A315" s="171"/>
      <c r="B315" s="170"/>
      <c r="C315" s="170"/>
    </row>
    <row r="316" spans="1:3" x14ac:dyDescent="0.25">
      <c r="A316" s="171"/>
      <c r="B316" s="170"/>
      <c r="C316" s="170"/>
    </row>
    <row r="317" spans="1:3" x14ac:dyDescent="0.25">
      <c r="A317" s="171"/>
      <c r="B317" s="170"/>
      <c r="C317" s="170"/>
    </row>
    <row r="318" spans="1:3" x14ac:dyDescent="0.25">
      <c r="A318" s="171"/>
      <c r="B318" s="170"/>
      <c r="C318" s="170"/>
    </row>
    <row r="319" spans="1:3" x14ac:dyDescent="0.25">
      <c r="A319" s="171"/>
      <c r="B319" s="170"/>
      <c r="C319" s="170"/>
    </row>
    <row r="320" spans="1:3" x14ac:dyDescent="0.25">
      <c r="A320" s="171"/>
      <c r="B320" s="170"/>
      <c r="C320" s="170"/>
    </row>
    <row r="321" spans="1:3" x14ac:dyDescent="0.25">
      <c r="A321" s="171"/>
      <c r="B321" s="170"/>
      <c r="C321" s="170"/>
    </row>
    <row r="322" spans="1:3" x14ac:dyDescent="0.25">
      <c r="A322" s="171"/>
      <c r="B322" s="170"/>
      <c r="C322" s="170"/>
    </row>
    <row r="323" spans="1:3" x14ac:dyDescent="0.25">
      <c r="A323" s="171"/>
      <c r="B323" s="170"/>
      <c r="C323" s="170"/>
    </row>
    <row r="324" spans="1:3" x14ac:dyDescent="0.25">
      <c r="A324" s="171"/>
      <c r="B324" s="170"/>
      <c r="C324" s="170"/>
    </row>
    <row r="325" spans="1:3" x14ac:dyDescent="0.25">
      <c r="A325" s="171"/>
      <c r="B325" s="170"/>
      <c r="C325" s="170"/>
    </row>
    <row r="326" spans="1:3" x14ac:dyDescent="0.25">
      <c r="A326" s="171"/>
      <c r="B326" s="170"/>
      <c r="C326" s="170"/>
    </row>
    <row r="327" spans="1:3" x14ac:dyDescent="0.25">
      <c r="A327" s="171"/>
      <c r="B327" s="170"/>
      <c r="C327" s="170"/>
    </row>
    <row r="328" spans="1:3" x14ac:dyDescent="0.25">
      <c r="A328" s="171"/>
      <c r="B328" s="170"/>
      <c r="C328" s="170"/>
    </row>
    <row r="329" spans="1:3" x14ac:dyDescent="0.25">
      <c r="A329" s="171"/>
      <c r="B329" s="170"/>
      <c r="C329" s="170"/>
    </row>
    <row r="330" spans="1:3" x14ac:dyDescent="0.25">
      <c r="A330" s="171"/>
      <c r="B330" s="170"/>
      <c r="C330" s="170"/>
    </row>
    <row r="331" spans="1:3" x14ac:dyDescent="0.25">
      <c r="A331" s="171"/>
      <c r="B331" s="170"/>
      <c r="C331" s="170"/>
    </row>
    <row r="332" spans="1:3" x14ac:dyDescent="0.25">
      <c r="A332" s="171"/>
      <c r="B332" s="170"/>
      <c r="C332" s="170"/>
    </row>
    <row r="333" spans="1:3" x14ac:dyDescent="0.25">
      <c r="A333" s="171"/>
      <c r="B333" s="170"/>
      <c r="C333" s="170"/>
    </row>
    <row r="334" spans="1:3" x14ac:dyDescent="0.25">
      <c r="A334" s="171"/>
      <c r="B334" s="170"/>
      <c r="C334" s="170"/>
    </row>
    <row r="335" spans="1:3" x14ac:dyDescent="0.25">
      <c r="A335" s="171"/>
      <c r="B335" s="170"/>
      <c r="C335" s="170"/>
    </row>
    <row r="336" spans="1:3" x14ac:dyDescent="0.25">
      <c r="A336" s="171"/>
      <c r="B336" s="170"/>
      <c r="C336" s="170"/>
    </row>
    <row r="337" spans="1:3" x14ac:dyDescent="0.25">
      <c r="A337" s="171"/>
      <c r="B337" s="170"/>
      <c r="C337" s="170"/>
    </row>
    <row r="338" spans="1:3" x14ac:dyDescent="0.25">
      <c r="A338" s="171"/>
      <c r="B338" s="170"/>
      <c r="C338" s="170"/>
    </row>
    <row r="339" spans="1:3" x14ac:dyDescent="0.25">
      <c r="A339" s="171"/>
      <c r="B339" s="170"/>
      <c r="C339" s="170"/>
    </row>
    <row r="340" spans="1:3" x14ac:dyDescent="0.25">
      <c r="A340" s="171"/>
      <c r="B340" s="170"/>
      <c r="C340" s="170"/>
    </row>
    <row r="341" spans="1:3" x14ac:dyDescent="0.25">
      <c r="A341" s="171"/>
      <c r="B341" s="170"/>
      <c r="C341" s="170"/>
    </row>
    <row r="342" spans="1:3" x14ac:dyDescent="0.25">
      <c r="A342" s="171"/>
      <c r="B342" s="170"/>
      <c r="C342" s="170"/>
    </row>
    <row r="343" spans="1:3" x14ac:dyDescent="0.25">
      <c r="A343" s="171"/>
      <c r="B343" s="170"/>
      <c r="C343" s="170"/>
    </row>
    <row r="344" spans="1:3" x14ac:dyDescent="0.25">
      <c r="A344" s="171"/>
      <c r="B344" s="170"/>
      <c r="C344" s="170"/>
    </row>
    <row r="345" spans="1:3" x14ac:dyDescent="0.25">
      <c r="A345" s="171"/>
      <c r="B345" s="170"/>
      <c r="C345" s="170"/>
    </row>
    <row r="346" spans="1:3" x14ac:dyDescent="0.25">
      <c r="A346" s="171"/>
      <c r="B346" s="170"/>
      <c r="C346" s="170"/>
    </row>
    <row r="347" spans="1:3" x14ac:dyDescent="0.25">
      <c r="A347" s="171"/>
      <c r="B347" s="170"/>
      <c r="C347" s="170"/>
    </row>
    <row r="348" spans="1:3" x14ac:dyDescent="0.25">
      <c r="A348" s="171"/>
      <c r="B348" s="170"/>
      <c r="C348" s="170"/>
    </row>
    <row r="349" spans="1:3" x14ac:dyDescent="0.25">
      <c r="A349" s="171"/>
      <c r="B349" s="170"/>
      <c r="C349" s="170"/>
    </row>
    <row r="350" spans="1:3" x14ac:dyDescent="0.25">
      <c r="A350" s="171"/>
      <c r="B350" s="170"/>
      <c r="C350" s="170"/>
    </row>
    <row r="351" spans="1:3" x14ac:dyDescent="0.25">
      <c r="A351" s="171"/>
      <c r="B351" s="170"/>
      <c r="C351" s="170"/>
    </row>
    <row r="352" spans="1:3" x14ac:dyDescent="0.25">
      <c r="A352" s="171"/>
      <c r="B352" s="170"/>
      <c r="C352" s="170"/>
    </row>
    <row r="353" spans="1:3" x14ac:dyDescent="0.25">
      <c r="A353" s="171"/>
      <c r="B353" s="170"/>
      <c r="C353" s="170"/>
    </row>
    <row r="354" spans="1:3" x14ac:dyDescent="0.25">
      <c r="A354" s="171"/>
      <c r="B354" s="170"/>
      <c r="C354" s="170"/>
    </row>
    <row r="355" spans="1:3" x14ac:dyDescent="0.25">
      <c r="A355" s="171"/>
      <c r="B355" s="170"/>
      <c r="C355" s="170"/>
    </row>
    <row r="356" spans="1:3" x14ac:dyDescent="0.25">
      <c r="A356" s="171"/>
      <c r="B356" s="170"/>
      <c r="C356" s="170"/>
    </row>
    <row r="357" spans="1:3" x14ac:dyDescent="0.25">
      <c r="A357" s="171"/>
      <c r="B357" s="170"/>
      <c r="C357" s="170"/>
    </row>
    <row r="358" spans="1:3" x14ac:dyDescent="0.25">
      <c r="A358" s="171"/>
      <c r="B358" s="170"/>
      <c r="C358" s="170"/>
    </row>
    <row r="359" spans="1:3" x14ac:dyDescent="0.25">
      <c r="A359" s="171"/>
      <c r="B359" s="170"/>
      <c r="C359" s="170"/>
    </row>
    <row r="360" spans="1:3" x14ac:dyDescent="0.25">
      <c r="A360" s="171"/>
      <c r="B360" s="170"/>
      <c r="C360" s="170"/>
    </row>
    <row r="361" spans="1:3" x14ac:dyDescent="0.25">
      <c r="A361" s="171"/>
      <c r="B361" s="170"/>
      <c r="C361" s="170"/>
    </row>
    <row r="362" spans="1:3" x14ac:dyDescent="0.25">
      <c r="A362" s="171"/>
      <c r="B362" s="170"/>
      <c r="C362" s="170"/>
    </row>
    <row r="363" spans="1:3" x14ac:dyDescent="0.25">
      <c r="A363" s="171"/>
      <c r="B363" s="170"/>
      <c r="C363" s="170"/>
    </row>
    <row r="364" spans="1:3" x14ac:dyDescent="0.25">
      <c r="A364" s="171"/>
      <c r="B364" s="170"/>
      <c r="C364" s="170"/>
    </row>
    <row r="365" spans="1:3" x14ac:dyDescent="0.25">
      <c r="A365" s="171"/>
      <c r="B365" s="170"/>
      <c r="C365" s="170"/>
    </row>
    <row r="366" spans="1:3" x14ac:dyDescent="0.25">
      <c r="A366" s="171"/>
      <c r="B366" s="170"/>
      <c r="C366" s="170"/>
    </row>
    <row r="367" spans="1:3" x14ac:dyDescent="0.25">
      <c r="A367" s="171"/>
      <c r="B367" s="170"/>
      <c r="C367" s="170"/>
    </row>
    <row r="368" spans="1:3" x14ac:dyDescent="0.25">
      <c r="A368" s="171"/>
      <c r="B368" s="170"/>
      <c r="C368" s="170"/>
    </row>
    <row r="369" spans="1:3" x14ac:dyDescent="0.25">
      <c r="A369" s="171"/>
      <c r="B369" s="170"/>
      <c r="C369" s="170"/>
    </row>
    <row r="370" spans="1:3" x14ac:dyDescent="0.25">
      <c r="A370" s="171"/>
      <c r="B370" s="170"/>
      <c r="C370" s="170"/>
    </row>
    <row r="371" spans="1:3" x14ac:dyDescent="0.25">
      <c r="A371" s="171"/>
      <c r="B371" s="170"/>
      <c r="C371" s="170"/>
    </row>
    <row r="372" spans="1:3" x14ac:dyDescent="0.25">
      <c r="A372" s="171"/>
      <c r="B372" s="170"/>
      <c r="C372" s="170"/>
    </row>
    <row r="373" spans="1:3" x14ac:dyDescent="0.25">
      <c r="A373" s="171"/>
      <c r="B373" s="170"/>
      <c r="C373" s="170"/>
    </row>
    <row r="374" spans="1:3" x14ac:dyDescent="0.25">
      <c r="A374" s="171"/>
      <c r="B374" s="170"/>
      <c r="C374" s="170"/>
    </row>
    <row r="375" spans="1:3" x14ac:dyDescent="0.25">
      <c r="A375" s="171"/>
      <c r="B375" s="170"/>
      <c r="C375" s="170"/>
    </row>
    <row r="376" spans="1:3" x14ac:dyDescent="0.25">
      <c r="A376" s="171"/>
      <c r="B376" s="170"/>
      <c r="C376" s="170"/>
    </row>
    <row r="377" spans="1:3" x14ac:dyDescent="0.25">
      <c r="A377" s="171"/>
      <c r="B377" s="170"/>
      <c r="C377" s="170"/>
    </row>
    <row r="378" spans="1:3" x14ac:dyDescent="0.25">
      <c r="A378" s="171"/>
      <c r="B378" s="170"/>
      <c r="C378" s="170"/>
    </row>
    <row r="379" spans="1:3" x14ac:dyDescent="0.25">
      <c r="A379" s="171"/>
      <c r="B379" s="170"/>
      <c r="C379" s="170"/>
    </row>
    <row r="380" spans="1:3" x14ac:dyDescent="0.25">
      <c r="A380" s="171"/>
      <c r="B380" s="170"/>
      <c r="C380" s="170"/>
    </row>
    <row r="381" spans="1:3" x14ac:dyDescent="0.25">
      <c r="A381" s="171"/>
      <c r="B381" s="170"/>
      <c r="C381" s="170"/>
    </row>
    <row r="382" spans="1:3" x14ac:dyDescent="0.25">
      <c r="A382" s="171"/>
      <c r="B382" s="170"/>
      <c r="C382" s="170"/>
    </row>
    <row r="383" spans="1:3" x14ac:dyDescent="0.25">
      <c r="A383" s="171"/>
      <c r="B383" s="170"/>
      <c r="C383" s="170"/>
    </row>
    <row r="384" spans="1:3" x14ac:dyDescent="0.25">
      <c r="A384" s="171"/>
      <c r="B384" s="170"/>
      <c r="C384" s="170"/>
    </row>
    <row r="385" spans="1:3" x14ac:dyDescent="0.25">
      <c r="A385" s="171"/>
      <c r="B385" s="170"/>
      <c r="C385" s="170"/>
    </row>
    <row r="386" spans="1:3" x14ac:dyDescent="0.25">
      <c r="A386" s="171"/>
      <c r="B386" s="170"/>
      <c r="C386" s="170"/>
    </row>
    <row r="387" spans="1:3" x14ac:dyDescent="0.25">
      <c r="A387" s="171"/>
      <c r="B387" s="170"/>
      <c r="C387" s="170"/>
    </row>
    <row r="388" spans="1:3" x14ac:dyDescent="0.25">
      <c r="A388" s="171"/>
      <c r="B388" s="170"/>
      <c r="C388" s="170"/>
    </row>
    <row r="389" spans="1:3" x14ac:dyDescent="0.25">
      <c r="A389" s="171"/>
      <c r="B389" s="170"/>
      <c r="C389" s="170"/>
    </row>
    <row r="390" spans="1:3" x14ac:dyDescent="0.25">
      <c r="A390" s="171"/>
      <c r="B390" s="170"/>
      <c r="C390" s="170"/>
    </row>
    <row r="391" spans="1:3" x14ac:dyDescent="0.25">
      <c r="A391" s="171"/>
      <c r="B391" s="170"/>
      <c r="C391" s="170"/>
    </row>
    <row r="392" spans="1:3" x14ac:dyDescent="0.25">
      <c r="A392" s="171"/>
      <c r="B392" s="170"/>
      <c r="C392" s="170"/>
    </row>
    <row r="393" spans="1:3" x14ac:dyDescent="0.25">
      <c r="A393" s="171"/>
      <c r="B393" s="170"/>
      <c r="C393" s="170"/>
    </row>
    <row r="394" spans="1:3" x14ac:dyDescent="0.25">
      <c r="A394" s="171"/>
      <c r="B394" s="170"/>
      <c r="C394" s="170"/>
    </row>
    <row r="395" spans="1:3" x14ac:dyDescent="0.25">
      <c r="A395" s="171"/>
      <c r="B395" s="170"/>
      <c r="C395" s="170"/>
    </row>
    <row r="396" spans="1:3" x14ac:dyDescent="0.25">
      <c r="A396" s="171"/>
      <c r="B396" s="170"/>
      <c r="C396" s="170"/>
    </row>
    <row r="397" spans="1:3" x14ac:dyDescent="0.25">
      <c r="A397" s="171"/>
      <c r="B397" s="170"/>
      <c r="C397" s="170"/>
    </row>
    <row r="398" spans="1:3" x14ac:dyDescent="0.25">
      <c r="A398" s="171"/>
      <c r="B398" s="170"/>
      <c r="C398" s="170"/>
    </row>
    <row r="399" spans="1:3" x14ac:dyDescent="0.25">
      <c r="A399" s="171"/>
      <c r="B399" s="170"/>
      <c r="C399" s="170"/>
    </row>
    <row r="400" spans="1:3" x14ac:dyDescent="0.25">
      <c r="A400" s="171"/>
      <c r="B400" s="170"/>
      <c r="C400" s="170"/>
    </row>
    <row r="401" spans="1:3" x14ac:dyDescent="0.25">
      <c r="A401" s="171"/>
      <c r="B401" s="170"/>
      <c r="C401" s="170"/>
    </row>
    <row r="402" spans="1:3" x14ac:dyDescent="0.25">
      <c r="A402" s="171"/>
      <c r="B402" s="170"/>
      <c r="C402" s="170"/>
    </row>
    <row r="403" spans="1:3" x14ac:dyDescent="0.25">
      <c r="A403" s="171"/>
      <c r="B403" s="170"/>
      <c r="C403" s="170"/>
    </row>
    <row r="404" spans="1:3" x14ac:dyDescent="0.25">
      <c r="A404" s="171"/>
      <c r="B404" s="170"/>
      <c r="C404" s="170"/>
    </row>
    <row r="405" spans="1:3" x14ac:dyDescent="0.25">
      <c r="A405" s="171"/>
      <c r="B405" s="170"/>
      <c r="C405" s="170"/>
    </row>
    <row r="406" spans="1:3" x14ac:dyDescent="0.25">
      <c r="A406" s="171"/>
      <c r="B406" s="170"/>
      <c r="C406" s="170"/>
    </row>
    <row r="407" spans="1:3" x14ac:dyDescent="0.25">
      <c r="A407" s="171"/>
      <c r="B407" s="170"/>
      <c r="C407" s="170"/>
    </row>
    <row r="408" spans="1:3" x14ac:dyDescent="0.25">
      <c r="A408" s="171"/>
      <c r="B408" s="170"/>
      <c r="C408" s="170"/>
    </row>
  </sheetData>
  <sortState ref="A5:C34">
    <sortCondition ref="A5"/>
  </sortState>
  <hyperlinks>
    <hyperlink ref="A2" r:id="rId1"/>
  </hyperlinks>
  <pageMargins left="0.7" right="0.7" top="0.75" bottom="0.75" header="0.3" footer="0.3"/>
  <pageSetup orientation="portrait" horizontalDpi="200" verticalDpi="200" r:id="rId2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P14" sqref="P14"/>
    </sheetView>
  </sheetViews>
  <sheetFormatPr defaultColWidth="8.85546875" defaultRowHeight="15" x14ac:dyDescent="0.25"/>
  <cols>
    <col min="1" max="16384" width="8.85546875" style="93"/>
  </cols>
  <sheetData/>
  <pageMargins left="0.7" right="0.7" top="0.75" bottom="0.75" header="0.3" footer="0.3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49A7"/>
  </sheetPr>
  <dimension ref="A1:C14"/>
  <sheetViews>
    <sheetView workbookViewId="0">
      <selection activeCell="H12" sqref="H12"/>
    </sheetView>
  </sheetViews>
  <sheetFormatPr defaultColWidth="8.85546875" defaultRowHeight="15" x14ac:dyDescent="0.25"/>
  <cols>
    <col min="1" max="256" width="11.42578125" style="93" customWidth="1"/>
    <col min="257" max="16384" width="8.85546875" style="93"/>
  </cols>
  <sheetData>
    <row r="1" spans="1:3" x14ac:dyDescent="0.25">
      <c r="A1" s="122" t="s">
        <v>274</v>
      </c>
    </row>
    <row r="2" spans="1:3" x14ac:dyDescent="0.25">
      <c r="A2" s="93" t="s">
        <v>262</v>
      </c>
    </row>
    <row r="4" spans="1:3" x14ac:dyDescent="0.25">
      <c r="A4" s="122" t="s">
        <v>273</v>
      </c>
      <c r="B4" s="122" t="s">
        <v>295</v>
      </c>
      <c r="C4" s="122" t="s">
        <v>3</v>
      </c>
    </row>
    <row r="5" spans="1:3" ht="30" x14ac:dyDescent="0.25">
      <c r="A5" s="93" t="s">
        <v>272</v>
      </c>
      <c r="B5" s="146">
        <v>0.38</v>
      </c>
      <c r="C5" s="249" t="s">
        <v>296</v>
      </c>
    </row>
    <row r="6" spans="1:3" ht="30" x14ac:dyDescent="0.25">
      <c r="A6" s="93" t="s">
        <v>271</v>
      </c>
      <c r="B6" s="146">
        <v>0.51</v>
      </c>
      <c r="C6" s="227" t="s">
        <v>297</v>
      </c>
    </row>
    <row r="7" spans="1:3" ht="30" x14ac:dyDescent="0.25">
      <c r="A7" s="93" t="s">
        <v>270</v>
      </c>
      <c r="B7" s="146">
        <v>0.87</v>
      </c>
      <c r="C7" s="192" t="s">
        <v>298</v>
      </c>
    </row>
    <row r="8" spans="1:3" ht="30" x14ac:dyDescent="0.25">
      <c r="A8" s="93" t="s">
        <v>269</v>
      </c>
      <c r="B8" s="146">
        <v>0.49</v>
      </c>
      <c r="C8" s="192" t="s">
        <v>299</v>
      </c>
    </row>
    <row r="9" spans="1:3" ht="30" x14ac:dyDescent="0.25">
      <c r="A9" s="93" t="s">
        <v>268</v>
      </c>
      <c r="B9" s="146">
        <v>0.7</v>
      </c>
      <c r="C9" s="192" t="s">
        <v>300</v>
      </c>
    </row>
    <row r="10" spans="1:3" ht="30" x14ac:dyDescent="0.25">
      <c r="A10" s="93" t="s">
        <v>267</v>
      </c>
      <c r="B10" s="146">
        <v>0.53</v>
      </c>
      <c r="C10" s="192" t="s">
        <v>301</v>
      </c>
    </row>
    <row r="11" spans="1:3" ht="30" x14ac:dyDescent="0.25">
      <c r="A11" s="93" t="s">
        <v>266</v>
      </c>
      <c r="B11" s="146">
        <v>0.56000000000000005</v>
      </c>
      <c r="C11" s="192" t="s">
        <v>302</v>
      </c>
    </row>
    <row r="12" spans="1:3" ht="30" x14ac:dyDescent="0.25">
      <c r="A12" s="93" t="s">
        <v>265</v>
      </c>
      <c r="B12" s="146">
        <v>0.67</v>
      </c>
      <c r="C12" s="192" t="s">
        <v>303</v>
      </c>
    </row>
    <row r="13" spans="1:3" ht="30" x14ac:dyDescent="0.25">
      <c r="A13" s="93" t="s">
        <v>264</v>
      </c>
      <c r="B13" s="146">
        <v>0.79</v>
      </c>
      <c r="C13" s="227" t="s">
        <v>304</v>
      </c>
    </row>
    <row r="14" spans="1:3" ht="30" x14ac:dyDescent="0.25">
      <c r="A14" s="93" t="s">
        <v>263</v>
      </c>
      <c r="B14" s="146">
        <v>0.69</v>
      </c>
      <c r="C14" s="192" t="s">
        <v>305</v>
      </c>
    </row>
  </sheetData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80BE"/>
  </sheetPr>
  <dimension ref="A1"/>
  <sheetViews>
    <sheetView tabSelected="1" zoomScale="55" zoomScaleNormal="55" workbookViewId="0">
      <selection activeCell="P21" sqref="P21"/>
    </sheetView>
  </sheetViews>
  <sheetFormatPr defaultColWidth="8.85546875" defaultRowHeight="15" x14ac:dyDescent="0.25"/>
  <cols>
    <col min="1" max="256" width="11.42578125" style="93" customWidth="1"/>
    <col min="257" max="16384" width="8.85546875" style="93"/>
  </cols>
  <sheetData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000"/>
  <sheetViews>
    <sheetView workbookViewId="0">
      <pane ySplit="1" topLeftCell="A41" activePane="bottomLeft" state="frozen"/>
      <selection pane="bottomLeft" activeCell="H34" sqref="H34"/>
    </sheetView>
  </sheetViews>
  <sheetFormatPr defaultColWidth="12.42578125" defaultRowHeight="15" customHeight="1" x14ac:dyDescent="0.25"/>
  <cols>
    <col min="1" max="1" width="11.7109375" customWidth="1"/>
    <col min="2" max="2" width="7.7109375" customWidth="1"/>
    <col min="3" max="3" width="9.42578125" customWidth="1"/>
    <col min="4" max="4" width="7.7109375" customWidth="1"/>
    <col min="5" max="5" width="10.42578125" bestFit="1" customWidth="1"/>
    <col min="6" max="6" width="10.140625" bestFit="1" customWidth="1"/>
    <col min="7" max="7" width="10.85546875" bestFit="1" customWidth="1"/>
    <col min="8" max="8" width="20.42578125" customWidth="1"/>
    <col min="9" max="26" width="7.7109375" customWidth="1"/>
  </cols>
  <sheetData>
    <row r="1" spans="1:9" ht="13.5" customHeight="1" x14ac:dyDescent="0.25">
      <c r="A1" s="1" t="s">
        <v>46</v>
      </c>
      <c r="B1" s="2" t="s">
        <v>47</v>
      </c>
      <c r="C1" s="2"/>
      <c r="D1" s="2" t="s">
        <v>48</v>
      </c>
      <c r="E1" s="2" t="s">
        <v>50</v>
      </c>
      <c r="F1" s="2" t="s">
        <v>49</v>
      </c>
      <c r="G1" s="2" t="s">
        <v>51</v>
      </c>
      <c r="H1" s="2" t="s">
        <v>52</v>
      </c>
      <c r="I1" s="2" t="s">
        <v>10</v>
      </c>
    </row>
    <row r="2" spans="1:9" ht="13.5" customHeight="1" x14ac:dyDescent="0.25">
      <c r="A2" s="24">
        <f>DATE(LEFT(B2,4),1,1)</f>
        <v>37257</v>
      </c>
      <c r="B2" s="2" t="s">
        <v>53</v>
      </c>
      <c r="C2" s="24" t="str">
        <f t="shared" ref="C2:C69" si="0">RIGHT(B2,1)</f>
        <v>1</v>
      </c>
      <c r="D2" s="17">
        <v>3.5000000000000003E-2</v>
      </c>
      <c r="E2" s="17"/>
      <c r="F2" s="17"/>
      <c r="G2" s="17"/>
      <c r="H2" s="17"/>
      <c r="I2" s="2">
        <v>0</v>
      </c>
    </row>
    <row r="3" spans="1:9" ht="13.5" customHeight="1" x14ac:dyDescent="0.25">
      <c r="A3" s="24">
        <f>DATE(LEFT(B3,4),4,1)</f>
        <v>37347</v>
      </c>
      <c r="B3" s="2" t="s">
        <v>54</v>
      </c>
      <c r="C3" s="24" t="str">
        <f t="shared" si="0"/>
        <v>2</v>
      </c>
      <c r="D3" s="17">
        <v>2.1000000000000001E-2</v>
      </c>
      <c r="E3" s="17"/>
      <c r="F3" s="17"/>
      <c r="G3" s="17"/>
      <c r="H3" s="17"/>
      <c r="I3" s="2">
        <v>0</v>
      </c>
    </row>
    <row r="4" spans="1:9" ht="13.5" customHeight="1" x14ac:dyDescent="0.25">
      <c r="A4" s="24">
        <f>DATE(LEFT(B4,4),7,1)</f>
        <v>37438</v>
      </c>
      <c r="B4" s="2" t="s">
        <v>55</v>
      </c>
      <c r="C4" s="24" t="str">
        <f t="shared" si="0"/>
        <v>3</v>
      </c>
      <c r="D4" s="17">
        <v>0.02</v>
      </c>
      <c r="E4" s="17"/>
      <c r="F4" s="17"/>
      <c r="G4" s="17"/>
      <c r="H4" s="17"/>
      <c r="I4" s="2">
        <v>0</v>
      </c>
    </row>
    <row r="5" spans="1:9" ht="13.5" customHeight="1" x14ac:dyDescent="0.25">
      <c r="A5" s="24">
        <f>DATE(LEFT(B5,4),10,1)</f>
        <v>37530</v>
      </c>
      <c r="B5" s="2" t="s">
        <v>56</v>
      </c>
      <c r="C5" s="24" t="str">
        <f t="shared" si="0"/>
        <v>4</v>
      </c>
      <c r="D5" s="17">
        <v>1E-3</v>
      </c>
      <c r="E5" s="17"/>
      <c r="F5" s="17"/>
      <c r="G5" s="17"/>
      <c r="H5" s="17"/>
      <c r="I5" s="2">
        <v>0</v>
      </c>
    </row>
    <row r="6" spans="1:9" ht="13.5" customHeight="1" x14ac:dyDescent="0.25">
      <c r="A6" s="24">
        <f>DATE(LEFT(B6,4),1,1)</f>
        <v>37622</v>
      </c>
      <c r="B6" s="2" t="s">
        <v>57</v>
      </c>
      <c r="C6" s="24" t="str">
        <f t="shared" si="0"/>
        <v>1</v>
      </c>
      <c r="D6" s="17">
        <v>1.7000000000000001E-2</v>
      </c>
      <c r="E6" s="17"/>
      <c r="F6" s="17"/>
      <c r="G6" s="17"/>
      <c r="H6" s="17"/>
      <c r="I6" s="2">
        <v>0</v>
      </c>
    </row>
    <row r="7" spans="1:9" ht="13.5" customHeight="1" x14ac:dyDescent="0.25">
      <c r="A7" s="24">
        <f>DATE(LEFT(B7,4),4,1)</f>
        <v>37712</v>
      </c>
      <c r="B7" s="2" t="s">
        <v>58</v>
      </c>
      <c r="C7" s="24" t="str">
        <f t="shared" si="0"/>
        <v>2</v>
      </c>
      <c r="D7" s="17">
        <v>3.4000000000000002E-2</v>
      </c>
      <c r="E7" s="17"/>
      <c r="F7" s="17"/>
      <c r="G7" s="17"/>
      <c r="H7" s="17"/>
      <c r="I7" s="2">
        <v>0</v>
      </c>
    </row>
    <row r="8" spans="1:9" ht="13.5" customHeight="1" x14ac:dyDescent="0.25">
      <c r="A8" s="24">
        <f>DATE(LEFT(B8,4),7,1)</f>
        <v>37803</v>
      </c>
      <c r="B8" s="2" t="s">
        <v>59</v>
      </c>
      <c r="C8" s="24" t="str">
        <f t="shared" si="0"/>
        <v>3</v>
      </c>
      <c r="D8" s="17">
        <v>6.7000000000000004E-2</v>
      </c>
      <c r="E8" s="17"/>
      <c r="F8" s="17"/>
      <c r="G8" s="17"/>
      <c r="H8" s="17"/>
      <c r="I8" s="2">
        <v>0</v>
      </c>
    </row>
    <row r="9" spans="1:9" ht="13.5" customHeight="1" x14ac:dyDescent="0.25">
      <c r="A9" s="24">
        <f>DATE(LEFT(B9,4),10,1)</f>
        <v>37895</v>
      </c>
      <c r="B9" s="2" t="s">
        <v>60</v>
      </c>
      <c r="C9" s="24" t="str">
        <f t="shared" si="0"/>
        <v>4</v>
      </c>
      <c r="D9" s="17">
        <v>3.6999999999999998E-2</v>
      </c>
      <c r="E9" s="17"/>
      <c r="F9" s="17"/>
      <c r="G9" s="17"/>
      <c r="H9" s="17"/>
      <c r="I9" s="2">
        <v>0</v>
      </c>
    </row>
    <row r="10" spans="1:9" ht="13.5" customHeight="1" x14ac:dyDescent="0.25">
      <c r="A10" s="24">
        <f>DATE(LEFT(B10,4),1,1)</f>
        <v>37987</v>
      </c>
      <c r="B10" s="2" t="s">
        <v>61</v>
      </c>
      <c r="C10" s="24" t="str">
        <f t="shared" si="0"/>
        <v>1</v>
      </c>
      <c r="D10" s="17">
        <v>2.7E-2</v>
      </c>
      <c r="E10" s="17"/>
      <c r="F10" s="17"/>
      <c r="G10" s="17"/>
      <c r="H10" s="17"/>
      <c r="I10" s="2">
        <v>0</v>
      </c>
    </row>
    <row r="11" spans="1:9" ht="13.5" customHeight="1" x14ac:dyDescent="0.25">
      <c r="A11" s="24">
        <f>DATE(LEFT(B11,4),4,1)</f>
        <v>38078</v>
      </c>
      <c r="B11" s="2" t="s">
        <v>62</v>
      </c>
      <c r="C11" s="24" t="str">
        <f t="shared" si="0"/>
        <v>2</v>
      </c>
      <c r="D11" s="17">
        <v>2.5999999999999999E-2</v>
      </c>
      <c r="E11" s="17"/>
      <c r="F11" s="17"/>
      <c r="G11" s="17"/>
      <c r="H11" s="17"/>
      <c r="I11" s="2">
        <v>0</v>
      </c>
    </row>
    <row r="12" spans="1:9" ht="13.5" customHeight="1" x14ac:dyDescent="0.25">
      <c r="A12" s="24">
        <f>DATE(LEFT(B12,4),7,1)</f>
        <v>38169</v>
      </c>
      <c r="B12" s="2" t="s">
        <v>63</v>
      </c>
      <c r="C12" s="24" t="str">
        <f t="shared" si="0"/>
        <v>3</v>
      </c>
      <c r="D12" s="17">
        <v>0.03</v>
      </c>
      <c r="E12" s="17"/>
      <c r="F12" s="17"/>
      <c r="G12" s="17"/>
      <c r="H12" s="17"/>
      <c r="I12" s="2">
        <v>0</v>
      </c>
    </row>
    <row r="13" spans="1:9" ht="13.5" customHeight="1" x14ac:dyDescent="0.25">
      <c r="A13" s="24">
        <f>DATE(LEFT(B13,4),10,1)</f>
        <v>38261</v>
      </c>
      <c r="B13" s="2" t="s">
        <v>64</v>
      </c>
      <c r="C13" s="24" t="str">
        <f t="shared" si="0"/>
        <v>4</v>
      </c>
      <c r="D13" s="17">
        <v>3.3000000000000002E-2</v>
      </c>
      <c r="E13" s="17"/>
      <c r="F13" s="17"/>
      <c r="G13" s="17"/>
      <c r="H13" s="17"/>
      <c r="I13" s="2">
        <v>0</v>
      </c>
    </row>
    <row r="14" spans="1:9" ht="13.5" customHeight="1" x14ac:dyDescent="0.25">
      <c r="A14" s="24">
        <f>DATE(LEFT(B14,4),1,1)</f>
        <v>38353</v>
      </c>
      <c r="B14" s="2" t="s">
        <v>65</v>
      </c>
      <c r="C14" s="24" t="str">
        <f t="shared" si="0"/>
        <v>1</v>
      </c>
      <c r="D14" s="17">
        <v>4.2000000000000003E-2</v>
      </c>
      <c r="E14" s="17"/>
      <c r="F14" s="17"/>
      <c r="G14" s="17"/>
      <c r="H14" s="17"/>
      <c r="I14" s="2">
        <v>0</v>
      </c>
    </row>
    <row r="15" spans="1:9" ht="13.5" customHeight="1" x14ac:dyDescent="0.25">
      <c r="A15" s="24">
        <f>DATE(LEFT(B15,4),4,1)</f>
        <v>38443</v>
      </c>
      <c r="B15" s="2" t="s">
        <v>66</v>
      </c>
      <c r="C15" s="24" t="str">
        <f t="shared" si="0"/>
        <v>2</v>
      </c>
      <c r="D15" s="17">
        <v>1.7999999999999999E-2</v>
      </c>
      <c r="E15" s="17"/>
      <c r="F15" s="17"/>
      <c r="G15" s="17"/>
      <c r="H15" s="17"/>
      <c r="I15" s="2">
        <v>0</v>
      </c>
    </row>
    <row r="16" spans="1:9" ht="13.5" customHeight="1" x14ac:dyDescent="0.25">
      <c r="A16" s="24">
        <f>DATE(LEFT(B16,4),7,1)</f>
        <v>38534</v>
      </c>
      <c r="B16" s="2" t="s">
        <v>67</v>
      </c>
      <c r="C16" s="24" t="str">
        <f t="shared" si="0"/>
        <v>3</v>
      </c>
      <c r="D16" s="17">
        <v>3.2000000000000001E-2</v>
      </c>
      <c r="E16" s="17"/>
      <c r="F16" s="17"/>
      <c r="G16" s="17"/>
      <c r="H16" s="17"/>
      <c r="I16" s="2">
        <v>0</v>
      </c>
    </row>
    <row r="17" spans="1:9" ht="13.5" customHeight="1" x14ac:dyDescent="0.25">
      <c r="A17" s="24">
        <f>DATE(LEFT(B17,4),10,1)</f>
        <v>38626</v>
      </c>
      <c r="B17" s="2" t="s">
        <v>68</v>
      </c>
      <c r="C17" s="24" t="str">
        <f t="shared" si="0"/>
        <v>4</v>
      </c>
      <c r="D17" s="17">
        <v>2.1000000000000001E-2</v>
      </c>
      <c r="E17" s="17"/>
      <c r="F17" s="17"/>
      <c r="G17" s="17"/>
      <c r="H17" s="17"/>
      <c r="I17" s="2">
        <v>0</v>
      </c>
    </row>
    <row r="18" spans="1:9" ht="13.5" customHeight="1" x14ac:dyDescent="0.25">
      <c r="A18" s="24">
        <f>DATE(LEFT(B18,4),1,1)</f>
        <v>38718</v>
      </c>
      <c r="B18" s="2" t="s">
        <v>69</v>
      </c>
      <c r="C18" s="24" t="str">
        <f t="shared" si="0"/>
        <v>1</v>
      </c>
      <c r="D18" s="17">
        <v>5.0999999999999997E-2</v>
      </c>
      <c r="E18" s="17"/>
      <c r="F18" s="17"/>
      <c r="G18" s="17"/>
      <c r="H18" s="17"/>
      <c r="I18" s="2">
        <v>0</v>
      </c>
    </row>
    <row r="19" spans="1:9" ht="13.5" customHeight="1" x14ac:dyDescent="0.25">
      <c r="A19" s="24">
        <f>DATE(LEFT(B19,4),4,1)</f>
        <v>38808</v>
      </c>
      <c r="B19" s="2" t="s">
        <v>70</v>
      </c>
      <c r="C19" s="24" t="str">
        <f t="shared" si="0"/>
        <v>2</v>
      </c>
      <c r="D19" s="17">
        <v>1.6E-2</v>
      </c>
      <c r="E19" s="17"/>
      <c r="F19" s="17"/>
      <c r="G19" s="17"/>
      <c r="H19" s="17"/>
      <c r="I19" s="2">
        <v>0</v>
      </c>
    </row>
    <row r="20" spans="1:9" ht="13.5" customHeight="1" x14ac:dyDescent="0.25">
      <c r="A20" s="24">
        <f>DATE(LEFT(B20,4),7,1)</f>
        <v>38899</v>
      </c>
      <c r="B20" s="2" t="s">
        <v>71</v>
      </c>
      <c r="C20" s="24" t="str">
        <f t="shared" si="0"/>
        <v>3</v>
      </c>
      <c r="D20" s="17">
        <v>1E-3</v>
      </c>
      <c r="E20" s="17"/>
      <c r="F20" s="17"/>
      <c r="G20" s="17"/>
      <c r="H20" s="17"/>
      <c r="I20" s="2">
        <v>0</v>
      </c>
    </row>
    <row r="21" spans="1:9" ht="13.5" customHeight="1" x14ac:dyDescent="0.25">
      <c r="A21" s="24">
        <f>DATE(LEFT(B21,4),10,1)</f>
        <v>38991</v>
      </c>
      <c r="B21" s="2" t="s">
        <v>72</v>
      </c>
      <c r="C21" s="24" t="str">
        <f t="shared" si="0"/>
        <v>4</v>
      </c>
      <c r="D21" s="17">
        <v>2.7E-2</v>
      </c>
      <c r="E21" s="17"/>
      <c r="F21" s="17"/>
      <c r="G21" s="17"/>
      <c r="H21" s="17"/>
      <c r="I21" s="2">
        <v>0</v>
      </c>
    </row>
    <row r="22" spans="1:9" ht="13.5" customHeight="1" x14ac:dyDescent="0.25">
      <c r="A22" s="24">
        <f>DATE(LEFT(B22,4),1,1)</f>
        <v>39083</v>
      </c>
      <c r="B22" s="2" t="s">
        <v>73</v>
      </c>
      <c r="C22" s="24" t="str">
        <f t="shared" si="0"/>
        <v>1</v>
      </c>
      <c r="D22" s="17">
        <v>5.0000000000000001E-3</v>
      </c>
      <c r="E22" s="17"/>
      <c r="F22" s="17"/>
      <c r="G22" s="17"/>
      <c r="H22" s="17"/>
      <c r="I22" s="2">
        <v>0</v>
      </c>
    </row>
    <row r="23" spans="1:9" ht="13.5" customHeight="1" x14ac:dyDescent="0.25">
      <c r="A23" s="24">
        <f>DATE(LEFT(B23,4),4,1)</f>
        <v>39173</v>
      </c>
      <c r="B23" s="2" t="s">
        <v>74</v>
      </c>
      <c r="C23" s="24" t="str">
        <f t="shared" si="0"/>
        <v>2</v>
      </c>
      <c r="D23" s="17">
        <v>3.5999999999999997E-2</v>
      </c>
      <c r="E23" s="17"/>
      <c r="F23" s="17"/>
      <c r="G23" s="17"/>
      <c r="H23" s="17"/>
      <c r="I23" s="2">
        <v>0</v>
      </c>
    </row>
    <row r="24" spans="1:9" ht="13.5" customHeight="1" x14ac:dyDescent="0.25">
      <c r="A24" s="24">
        <f>DATE(LEFT(B24,4),7,1)</f>
        <v>39264</v>
      </c>
      <c r="B24" s="2" t="s">
        <v>75</v>
      </c>
      <c r="C24" s="24" t="str">
        <f t="shared" si="0"/>
        <v>3</v>
      </c>
      <c r="D24" s="17">
        <v>0.03</v>
      </c>
      <c r="E24" s="17"/>
      <c r="F24" s="17"/>
      <c r="G24" s="17"/>
      <c r="H24" s="17"/>
      <c r="I24" s="2">
        <v>0</v>
      </c>
    </row>
    <row r="25" spans="1:9" ht="13.5" customHeight="1" x14ac:dyDescent="0.25">
      <c r="A25" s="24">
        <f>DATE(LEFT(B25,4),10,1)</f>
        <v>39356</v>
      </c>
      <c r="B25" s="2" t="s">
        <v>76</v>
      </c>
      <c r="C25" s="24" t="str">
        <f t="shared" si="0"/>
        <v>4</v>
      </c>
      <c r="D25" s="17">
        <v>1.7000000000000001E-2</v>
      </c>
      <c r="E25" s="17"/>
      <c r="F25" s="17"/>
      <c r="G25" s="17"/>
      <c r="H25" s="17"/>
      <c r="I25" s="2">
        <v>0</v>
      </c>
    </row>
    <row r="26" spans="1:9" ht="13.5" customHeight="1" x14ac:dyDescent="0.25">
      <c r="A26" s="24">
        <f>DATE(LEFT(B26,4),1,1)</f>
        <v>39448</v>
      </c>
      <c r="B26" s="2" t="s">
        <v>77</v>
      </c>
      <c r="C26" s="24" t="str">
        <f t="shared" si="0"/>
        <v>1</v>
      </c>
      <c r="D26" s="17">
        <v>-1.7999999999999999E-2</v>
      </c>
      <c r="E26" s="17"/>
      <c r="F26" s="17"/>
      <c r="G26" s="17"/>
      <c r="H26" s="17"/>
      <c r="I26" s="2">
        <v>0</v>
      </c>
    </row>
    <row r="27" spans="1:9" ht="13.5" customHeight="1" x14ac:dyDescent="0.25">
      <c r="A27" s="24">
        <f>DATE(LEFT(B27,4),4,1)</f>
        <v>39539</v>
      </c>
      <c r="B27" s="2" t="s">
        <v>78</v>
      </c>
      <c r="C27" s="24" t="str">
        <f t="shared" si="0"/>
        <v>2</v>
      </c>
      <c r="D27" s="17">
        <v>1.2999999999999999E-2</v>
      </c>
      <c r="E27" s="17"/>
      <c r="F27" s="17"/>
      <c r="G27" s="17"/>
      <c r="H27" s="17"/>
      <c r="I27" s="2">
        <v>0</v>
      </c>
    </row>
    <row r="28" spans="1:9" ht="13.5" customHeight="1" x14ac:dyDescent="0.25">
      <c r="A28" s="24">
        <f>DATE(LEFT(B28,4),7,1)</f>
        <v>39630</v>
      </c>
      <c r="B28" s="2" t="s">
        <v>79</v>
      </c>
      <c r="C28" s="24" t="str">
        <f t="shared" si="0"/>
        <v>3</v>
      </c>
      <c r="D28" s="17">
        <v>-3.6999999999999998E-2</v>
      </c>
      <c r="E28" s="17"/>
      <c r="F28" s="17"/>
      <c r="G28" s="17"/>
      <c r="H28" s="17"/>
      <c r="I28" s="2">
        <v>0</v>
      </c>
    </row>
    <row r="29" spans="1:9" ht="13.5" customHeight="1" x14ac:dyDescent="0.25">
      <c r="A29" s="24">
        <f>DATE(LEFT(B29,4),10,1)</f>
        <v>39722</v>
      </c>
      <c r="B29" s="2" t="s">
        <v>80</v>
      </c>
      <c r="C29" s="24" t="str">
        <f t="shared" si="0"/>
        <v>4</v>
      </c>
      <c r="D29" s="17">
        <v>-8.8999999999999996E-2</v>
      </c>
      <c r="E29" s="17"/>
      <c r="F29" s="17"/>
      <c r="G29" s="17"/>
      <c r="H29" s="17"/>
      <c r="I29" s="2">
        <v>0</v>
      </c>
    </row>
    <row r="30" spans="1:9" ht="13.5" customHeight="1" x14ac:dyDescent="0.25">
      <c r="A30" s="24">
        <f>DATE(LEFT(B30,4),1,1)</f>
        <v>39814</v>
      </c>
      <c r="B30" s="2" t="s">
        <v>81</v>
      </c>
      <c r="C30" s="24" t="str">
        <f t="shared" si="0"/>
        <v>1</v>
      </c>
      <c r="D30" s="17">
        <v>-5.2999999999999999E-2</v>
      </c>
      <c r="E30" s="17"/>
      <c r="F30" s="17"/>
      <c r="G30" s="17"/>
      <c r="H30" s="17"/>
      <c r="I30" s="2">
        <v>0</v>
      </c>
    </row>
    <row r="31" spans="1:9" ht="13.5" customHeight="1" x14ac:dyDescent="0.25">
      <c r="A31" s="24">
        <f>DATE(LEFT(B31,4),4,1)</f>
        <v>39904</v>
      </c>
      <c r="B31" s="2" t="s">
        <v>82</v>
      </c>
      <c r="C31" s="24" t="str">
        <f t="shared" si="0"/>
        <v>2</v>
      </c>
      <c r="D31" s="17">
        <v>-3.0000000000000001E-3</v>
      </c>
      <c r="E31" s="17"/>
      <c r="F31" s="17"/>
      <c r="G31" s="17"/>
      <c r="H31" s="17">
        <f>AVERAGE($D$30:$D$61)</f>
        <v>1.9687500000000007E-2</v>
      </c>
      <c r="I31" s="2">
        <v>0</v>
      </c>
    </row>
    <row r="32" spans="1:9" ht="13.5" customHeight="1" x14ac:dyDescent="0.25">
      <c r="A32" s="24">
        <f>DATE(LEFT(B32,4),7,1)</f>
        <v>39995</v>
      </c>
      <c r="B32" s="2" t="s">
        <v>83</v>
      </c>
      <c r="C32" s="24" t="str">
        <f t="shared" si="0"/>
        <v>3</v>
      </c>
      <c r="D32" s="17">
        <v>1.4E-2</v>
      </c>
      <c r="E32" s="17"/>
      <c r="F32" s="17"/>
      <c r="G32" s="17"/>
      <c r="H32" s="17">
        <f t="shared" ref="H32:H62" si="1">AVERAGE($D$30:$D$61)</f>
        <v>1.9687500000000007E-2</v>
      </c>
      <c r="I32" s="2">
        <v>0</v>
      </c>
    </row>
    <row r="33" spans="1:9" ht="13.5" customHeight="1" x14ac:dyDescent="0.25">
      <c r="A33" s="24">
        <f>DATE(LEFT(B33,4),10,1)</f>
        <v>40087</v>
      </c>
      <c r="B33" s="2" t="s">
        <v>84</v>
      </c>
      <c r="C33" s="24" t="str">
        <f t="shared" si="0"/>
        <v>4</v>
      </c>
      <c r="D33" s="17">
        <v>0.04</v>
      </c>
      <c r="E33" s="17"/>
      <c r="F33" s="17"/>
      <c r="G33" s="17"/>
      <c r="H33" s="17">
        <f t="shared" si="1"/>
        <v>1.9687500000000007E-2</v>
      </c>
      <c r="I33" s="2">
        <v>0</v>
      </c>
    </row>
    <row r="34" spans="1:9" ht="13.5" customHeight="1" x14ac:dyDescent="0.25">
      <c r="A34" s="24">
        <f>DATE(LEFT(B34,4),1,1)</f>
        <v>40179</v>
      </c>
      <c r="B34" s="2" t="s">
        <v>85</v>
      </c>
      <c r="C34" s="24" t="str">
        <f t="shared" si="0"/>
        <v>1</v>
      </c>
      <c r="D34" s="17">
        <v>2.3E-2</v>
      </c>
      <c r="E34" s="17"/>
      <c r="F34" s="17"/>
      <c r="G34" s="17"/>
      <c r="H34" s="17">
        <f t="shared" si="1"/>
        <v>1.9687500000000007E-2</v>
      </c>
      <c r="I34" s="2">
        <v>0</v>
      </c>
    </row>
    <row r="35" spans="1:9" ht="13.5" customHeight="1" x14ac:dyDescent="0.25">
      <c r="A35" s="24">
        <f>DATE(LEFT(B35,4),4,1)</f>
        <v>40269</v>
      </c>
      <c r="B35" s="2" t="s">
        <v>86</v>
      </c>
      <c r="C35" s="24" t="str">
        <f t="shared" si="0"/>
        <v>2</v>
      </c>
      <c r="D35" s="17">
        <v>2.1999999999999999E-2</v>
      </c>
      <c r="E35" s="17"/>
      <c r="F35" s="17"/>
      <c r="G35" s="17"/>
      <c r="H35" s="17">
        <f t="shared" si="1"/>
        <v>1.9687500000000007E-2</v>
      </c>
      <c r="I35" s="2">
        <v>0</v>
      </c>
    </row>
    <row r="36" spans="1:9" ht="13.5" customHeight="1" x14ac:dyDescent="0.25">
      <c r="A36" s="24">
        <f>DATE(LEFT(B36,4),7,1)</f>
        <v>40360</v>
      </c>
      <c r="B36" s="2" t="s">
        <v>87</v>
      </c>
      <c r="C36" s="24" t="str">
        <f t="shared" si="0"/>
        <v>3</v>
      </c>
      <c r="D36" s="17">
        <v>2.5999999999999999E-2</v>
      </c>
      <c r="E36" s="17"/>
      <c r="F36" s="17"/>
      <c r="G36" s="17"/>
      <c r="H36" s="17">
        <f t="shared" si="1"/>
        <v>1.9687500000000007E-2</v>
      </c>
      <c r="I36" s="2">
        <v>0</v>
      </c>
    </row>
    <row r="37" spans="1:9" ht="13.5" customHeight="1" x14ac:dyDescent="0.25">
      <c r="A37" s="24">
        <f>DATE(LEFT(B37,4),10,1)</f>
        <v>40452</v>
      </c>
      <c r="B37" s="2" t="s">
        <v>88</v>
      </c>
      <c r="C37" s="24" t="str">
        <f t="shared" si="0"/>
        <v>4</v>
      </c>
      <c r="D37" s="17">
        <v>2.4E-2</v>
      </c>
      <c r="E37" s="17"/>
      <c r="F37" s="17"/>
      <c r="G37" s="17"/>
      <c r="H37" s="17">
        <f t="shared" si="1"/>
        <v>1.9687500000000007E-2</v>
      </c>
      <c r="I37" s="2">
        <v>0</v>
      </c>
    </row>
    <row r="38" spans="1:9" ht="13.5" customHeight="1" x14ac:dyDescent="0.25">
      <c r="A38" s="24">
        <f>DATE(LEFT(B38,4),1,1)</f>
        <v>40544</v>
      </c>
      <c r="B38" s="2" t="s">
        <v>89</v>
      </c>
      <c r="C38" s="24" t="str">
        <f t="shared" si="0"/>
        <v>1</v>
      </c>
      <c r="D38" s="17">
        <v>1E-3</v>
      </c>
      <c r="E38" s="17"/>
      <c r="F38" s="17"/>
      <c r="G38" s="17"/>
      <c r="H38" s="17">
        <f t="shared" si="1"/>
        <v>1.9687500000000007E-2</v>
      </c>
      <c r="I38" s="2">
        <v>0</v>
      </c>
    </row>
    <row r="39" spans="1:9" ht="13.5" customHeight="1" x14ac:dyDescent="0.25">
      <c r="A39" s="24">
        <f>DATE(LEFT(B39,4),4,1)</f>
        <v>40634</v>
      </c>
      <c r="B39" s="2" t="s">
        <v>90</v>
      </c>
      <c r="C39" s="24" t="str">
        <f t="shared" si="0"/>
        <v>2</v>
      </c>
      <c r="D39" s="17">
        <v>2.5000000000000001E-2</v>
      </c>
      <c r="E39" s="17"/>
      <c r="F39" s="17"/>
      <c r="G39" s="17"/>
      <c r="H39" s="17">
        <f t="shared" si="1"/>
        <v>1.9687500000000007E-2</v>
      </c>
      <c r="I39" s="2">
        <v>0</v>
      </c>
    </row>
    <row r="40" spans="1:9" ht="13.5" customHeight="1" x14ac:dyDescent="0.25">
      <c r="A40" s="24">
        <f>DATE(LEFT(B40,4),7,1)</f>
        <v>40725</v>
      </c>
      <c r="B40" s="2" t="s">
        <v>91</v>
      </c>
      <c r="C40" s="24" t="str">
        <f t="shared" si="0"/>
        <v>3</v>
      </c>
      <c r="D40" s="17">
        <v>1.2999999999999999E-2</v>
      </c>
      <c r="E40" s="17"/>
      <c r="F40" s="17"/>
      <c r="G40" s="17"/>
      <c r="H40" s="17">
        <f t="shared" si="1"/>
        <v>1.9687500000000007E-2</v>
      </c>
      <c r="I40" s="2">
        <v>0</v>
      </c>
    </row>
    <row r="41" spans="1:9" ht="13.5" customHeight="1" x14ac:dyDescent="0.25">
      <c r="A41" s="24">
        <f>DATE(LEFT(B41,4),10,1)</f>
        <v>40817</v>
      </c>
      <c r="B41" s="2" t="s">
        <v>92</v>
      </c>
      <c r="C41" s="24" t="str">
        <f t="shared" si="0"/>
        <v>4</v>
      </c>
      <c r="D41" s="17">
        <v>4.1000000000000002E-2</v>
      </c>
      <c r="E41" s="17"/>
      <c r="F41" s="17"/>
      <c r="G41" s="17"/>
      <c r="H41" s="17">
        <f t="shared" si="1"/>
        <v>1.9687500000000007E-2</v>
      </c>
      <c r="I41" s="2">
        <v>0</v>
      </c>
    </row>
    <row r="42" spans="1:9" ht="13.5" customHeight="1" x14ac:dyDescent="0.25">
      <c r="A42" s="24">
        <f>DATE(LEFT(B42,4),1,1)</f>
        <v>40909</v>
      </c>
      <c r="B42" s="2" t="s">
        <v>93</v>
      </c>
      <c r="C42" s="24" t="str">
        <f t="shared" si="0"/>
        <v>1</v>
      </c>
      <c r="D42" s="17">
        <v>3.6999999999999998E-2</v>
      </c>
      <c r="E42" s="17"/>
      <c r="F42" s="17"/>
      <c r="G42" s="17"/>
      <c r="H42" s="17">
        <f t="shared" si="1"/>
        <v>1.9687500000000007E-2</v>
      </c>
      <c r="I42" s="2">
        <v>0</v>
      </c>
    </row>
    <row r="43" spans="1:9" ht="13.5" customHeight="1" x14ac:dyDescent="0.25">
      <c r="A43" s="24">
        <f>DATE(LEFT(B43,4),4,1)</f>
        <v>41000</v>
      </c>
      <c r="B43" s="2" t="s">
        <v>94</v>
      </c>
      <c r="C43" s="24" t="str">
        <f t="shared" si="0"/>
        <v>2</v>
      </c>
      <c r="D43" s="17">
        <v>1.2E-2</v>
      </c>
      <c r="E43" s="17"/>
      <c r="F43" s="17"/>
      <c r="G43" s="17"/>
      <c r="H43" s="17">
        <f t="shared" si="1"/>
        <v>1.9687500000000007E-2</v>
      </c>
      <c r="I43" s="2">
        <v>0</v>
      </c>
    </row>
    <row r="44" spans="1:9" ht="13.5" customHeight="1" x14ac:dyDescent="0.25">
      <c r="A44" s="24">
        <f>DATE(LEFT(B44,4),7,1)</f>
        <v>41091</v>
      </c>
      <c r="B44" s="2" t="s">
        <v>95</v>
      </c>
      <c r="C44" s="24" t="str">
        <f t="shared" si="0"/>
        <v>3</v>
      </c>
      <c r="D44" s="17">
        <v>2.8000000000000001E-2</v>
      </c>
      <c r="E44" s="17"/>
      <c r="F44" s="17"/>
      <c r="G44" s="17"/>
      <c r="H44" s="17">
        <f t="shared" si="1"/>
        <v>1.9687500000000007E-2</v>
      </c>
      <c r="I44" s="2">
        <v>0</v>
      </c>
    </row>
    <row r="45" spans="1:9" ht="13.5" customHeight="1" x14ac:dyDescent="0.25">
      <c r="A45" s="24">
        <f>DATE(LEFT(B45,4),10,1)</f>
        <v>41183</v>
      </c>
      <c r="B45" s="2" t="s">
        <v>96</v>
      </c>
      <c r="C45" s="24" t="str">
        <f t="shared" si="0"/>
        <v>4</v>
      </c>
      <c r="D45" s="17">
        <v>1E-3</v>
      </c>
      <c r="E45" s="17"/>
      <c r="F45" s="17"/>
      <c r="G45" s="17"/>
      <c r="H45" s="17">
        <f t="shared" si="1"/>
        <v>1.9687500000000007E-2</v>
      </c>
      <c r="I45" s="2">
        <v>0</v>
      </c>
    </row>
    <row r="46" spans="1:9" ht="13.5" customHeight="1" x14ac:dyDescent="0.25">
      <c r="A46" s="24">
        <f>DATE(LEFT(B46,4),1,1)</f>
        <v>41275</v>
      </c>
      <c r="B46" s="2" t="s">
        <v>97</v>
      </c>
      <c r="C46" s="24" t="str">
        <f t="shared" si="0"/>
        <v>1</v>
      </c>
      <c r="D46" s="17">
        <v>2.7E-2</v>
      </c>
      <c r="E46" s="17"/>
      <c r="F46" s="17"/>
      <c r="G46" s="17"/>
      <c r="H46" s="17">
        <f t="shared" si="1"/>
        <v>1.9687500000000007E-2</v>
      </c>
      <c r="I46" s="2">
        <v>0</v>
      </c>
    </row>
    <row r="47" spans="1:9" ht="13.5" customHeight="1" x14ac:dyDescent="0.25">
      <c r="A47" s="24">
        <f>DATE(LEFT(B47,4),4,1)</f>
        <v>41365</v>
      </c>
      <c r="B47" s="2" t="s">
        <v>98</v>
      </c>
      <c r="C47" s="24" t="str">
        <f t="shared" si="0"/>
        <v>2</v>
      </c>
      <c r="D47" s="17">
        <v>1.7999999999999999E-2</v>
      </c>
      <c r="E47" s="17"/>
      <c r="F47" s="17"/>
      <c r="G47" s="17"/>
      <c r="H47" s="17">
        <f t="shared" si="1"/>
        <v>1.9687500000000007E-2</v>
      </c>
      <c r="I47" s="2">
        <v>0</v>
      </c>
    </row>
    <row r="48" spans="1:9" ht="13.5" customHeight="1" x14ac:dyDescent="0.25">
      <c r="A48" s="24">
        <f>DATE(LEFT(B48,4),7,1)</f>
        <v>41456</v>
      </c>
      <c r="B48" s="2" t="s">
        <v>99</v>
      </c>
      <c r="C48" s="24" t="str">
        <f t="shared" si="0"/>
        <v>3</v>
      </c>
      <c r="D48" s="17">
        <v>4.4999999999999998E-2</v>
      </c>
      <c r="E48" s="17"/>
      <c r="F48" s="17"/>
      <c r="G48" s="17"/>
      <c r="H48" s="17">
        <f t="shared" si="1"/>
        <v>1.9687500000000007E-2</v>
      </c>
      <c r="I48" s="2">
        <v>0</v>
      </c>
    </row>
    <row r="49" spans="1:9" ht="13.5" customHeight="1" x14ac:dyDescent="0.25">
      <c r="A49" s="24">
        <f>DATE(LEFT(B49,4),10,1)</f>
        <v>41548</v>
      </c>
      <c r="B49" s="2" t="s">
        <v>100</v>
      </c>
      <c r="C49" s="24" t="str">
        <f t="shared" si="0"/>
        <v>4</v>
      </c>
      <c r="D49" s="17">
        <v>3.5000000000000003E-2</v>
      </c>
      <c r="E49" s="17"/>
      <c r="F49" s="17"/>
      <c r="G49" s="17"/>
      <c r="H49" s="17">
        <f t="shared" si="1"/>
        <v>1.9687500000000007E-2</v>
      </c>
      <c r="I49" s="2">
        <v>0</v>
      </c>
    </row>
    <row r="50" spans="1:9" ht="13.5" customHeight="1" x14ac:dyDescent="0.25">
      <c r="A50" s="24">
        <f>DATE(LEFT(B50,4),1,1)</f>
        <v>41640</v>
      </c>
      <c r="B50" s="2" t="s">
        <v>101</v>
      </c>
      <c r="C50" s="24" t="str">
        <f t="shared" si="0"/>
        <v>1</v>
      </c>
      <c r="D50" s="17">
        <v>-8.9999999999999993E-3</v>
      </c>
      <c r="E50" s="17"/>
      <c r="F50" s="17"/>
      <c r="G50" s="17"/>
      <c r="H50" s="17">
        <f t="shared" si="1"/>
        <v>1.9687500000000007E-2</v>
      </c>
      <c r="I50" s="2">
        <v>0</v>
      </c>
    </row>
    <row r="51" spans="1:9" ht="13.5" customHeight="1" x14ac:dyDescent="0.25">
      <c r="A51" s="24">
        <f>DATE(LEFT(B51,4),4,1)</f>
        <v>41730</v>
      </c>
      <c r="B51" s="2" t="s">
        <v>102</v>
      </c>
      <c r="C51" s="24" t="str">
        <f t="shared" si="0"/>
        <v>2</v>
      </c>
      <c r="D51" s="17">
        <v>4.5999999999999999E-2</v>
      </c>
      <c r="E51" s="17"/>
      <c r="F51" s="17"/>
      <c r="G51" s="17"/>
      <c r="H51" s="17">
        <f t="shared" si="1"/>
        <v>1.9687500000000007E-2</v>
      </c>
      <c r="I51" s="2">
        <v>0</v>
      </c>
    </row>
    <row r="52" spans="1:9" ht="13.5" customHeight="1" x14ac:dyDescent="0.25">
      <c r="A52" s="24">
        <f>DATE(LEFT(B52,4),7,1)</f>
        <v>41821</v>
      </c>
      <c r="B52" s="2" t="s">
        <v>103</v>
      </c>
      <c r="C52" s="24" t="str">
        <f t="shared" si="0"/>
        <v>3</v>
      </c>
      <c r="D52" s="17">
        <v>4.2999999999999997E-2</v>
      </c>
      <c r="E52" s="17"/>
      <c r="F52" s="17"/>
      <c r="G52" s="17"/>
      <c r="H52" s="17">
        <f t="shared" si="1"/>
        <v>1.9687500000000007E-2</v>
      </c>
      <c r="I52" s="2">
        <v>0</v>
      </c>
    </row>
    <row r="53" spans="1:9" ht="13.5" customHeight="1" x14ac:dyDescent="0.25">
      <c r="A53" s="24">
        <f>DATE(LEFT(B53,4),10,1)</f>
        <v>41913</v>
      </c>
      <c r="B53" s="2" t="s">
        <v>104</v>
      </c>
      <c r="C53" s="24" t="str">
        <f t="shared" si="0"/>
        <v>4</v>
      </c>
      <c r="D53" s="17">
        <v>2.1000000000000001E-2</v>
      </c>
      <c r="E53" s="17"/>
      <c r="F53" s="17"/>
      <c r="G53" s="17"/>
      <c r="H53" s="17">
        <f t="shared" si="1"/>
        <v>1.9687500000000007E-2</v>
      </c>
      <c r="I53" s="2">
        <v>0</v>
      </c>
    </row>
    <row r="54" spans="1:9" ht="13.5" customHeight="1" x14ac:dyDescent="0.25">
      <c r="A54" s="24">
        <f>DATE(LEFT(B54,4),1,1)</f>
        <v>42005</v>
      </c>
      <c r="B54" s="2" t="s">
        <v>105</v>
      </c>
      <c r="C54" s="24" t="str">
        <f t="shared" si="0"/>
        <v>1</v>
      </c>
      <c r="D54" s="17">
        <v>0.02</v>
      </c>
      <c r="E54" s="17"/>
      <c r="F54" s="17"/>
      <c r="G54" s="17"/>
      <c r="H54" s="17">
        <f t="shared" si="1"/>
        <v>1.9687500000000007E-2</v>
      </c>
      <c r="I54" s="2">
        <v>0</v>
      </c>
    </row>
    <row r="55" spans="1:9" ht="13.5" customHeight="1" x14ac:dyDescent="0.25">
      <c r="A55" s="24">
        <f>DATE(LEFT(B55,4),4,1)</f>
        <v>42095</v>
      </c>
      <c r="B55" s="2" t="s">
        <v>106</v>
      </c>
      <c r="C55" s="24" t="str">
        <f t="shared" si="0"/>
        <v>2</v>
      </c>
      <c r="D55" s="17">
        <v>2.5999999999999999E-2</v>
      </c>
      <c r="E55" s="17"/>
      <c r="F55" s="17"/>
      <c r="G55" s="17"/>
      <c r="H55" s="17">
        <f t="shared" si="1"/>
        <v>1.9687500000000007E-2</v>
      </c>
      <c r="I55" s="2">
        <v>0</v>
      </c>
    </row>
    <row r="56" spans="1:9" ht="13.5" customHeight="1" x14ac:dyDescent="0.25">
      <c r="A56" s="24">
        <f>DATE(LEFT(B56,4),7,1)</f>
        <v>42186</v>
      </c>
      <c r="B56" s="2" t="s">
        <v>107</v>
      </c>
      <c r="C56" s="24" t="str">
        <f t="shared" si="0"/>
        <v>3</v>
      </c>
      <c r="D56" s="17">
        <v>0.02</v>
      </c>
      <c r="E56" s="17"/>
      <c r="F56" s="17"/>
      <c r="G56" s="17"/>
      <c r="H56" s="17">
        <f t="shared" si="1"/>
        <v>1.9687500000000007E-2</v>
      </c>
      <c r="I56" s="2">
        <v>0</v>
      </c>
    </row>
    <row r="57" spans="1:9" ht="13.5" customHeight="1" x14ac:dyDescent="0.25">
      <c r="A57" s="24">
        <f>DATE(LEFT(B57,4),10,1)</f>
        <v>42278</v>
      </c>
      <c r="B57" s="2" t="s">
        <v>108</v>
      </c>
      <c r="C57" s="24" t="str">
        <f t="shared" si="0"/>
        <v>4</v>
      </c>
      <c r="D57" s="17">
        <v>8.9999999999999993E-3</v>
      </c>
      <c r="E57" s="17"/>
      <c r="F57" s="17"/>
      <c r="G57" s="17"/>
      <c r="H57" s="17">
        <f t="shared" si="1"/>
        <v>1.9687500000000007E-2</v>
      </c>
      <c r="I57" s="2">
        <v>0</v>
      </c>
    </row>
    <row r="58" spans="1:9" ht="13.5" customHeight="1" x14ac:dyDescent="0.25">
      <c r="A58" s="24">
        <f>DATE(LEFT(B58,4),1,1)</f>
        <v>42370</v>
      </c>
      <c r="B58" s="2" t="s">
        <v>109</v>
      </c>
      <c r="C58" s="24" t="str">
        <f t="shared" si="0"/>
        <v>1</v>
      </c>
      <c r="D58" s="17">
        <v>8.0000000000000002E-3</v>
      </c>
      <c r="E58" s="17"/>
      <c r="F58" s="17"/>
      <c r="G58" s="17"/>
      <c r="H58" s="17">
        <f t="shared" si="1"/>
        <v>1.9687500000000007E-2</v>
      </c>
      <c r="I58" s="2">
        <v>0</v>
      </c>
    </row>
    <row r="59" spans="1:9" ht="13.5" customHeight="1" x14ac:dyDescent="0.25">
      <c r="A59" s="24">
        <f>DATE(LEFT(B59,4),4,1)</f>
        <v>42461</v>
      </c>
      <c r="B59" s="2" t="s">
        <v>110</v>
      </c>
      <c r="C59" s="24" t="str">
        <f t="shared" si="0"/>
        <v>2</v>
      </c>
      <c r="D59" s="17">
        <v>1.4E-2</v>
      </c>
      <c r="E59" s="17"/>
      <c r="F59" s="17"/>
      <c r="G59" s="17"/>
      <c r="H59" s="17">
        <f t="shared" si="1"/>
        <v>1.9687500000000007E-2</v>
      </c>
      <c r="I59" s="2">
        <v>0</v>
      </c>
    </row>
    <row r="60" spans="1:9" ht="13.5" customHeight="1" x14ac:dyDescent="0.25">
      <c r="A60" s="24">
        <f>DATE(LEFT(B60,4),7,1)</f>
        <v>42552</v>
      </c>
      <c r="B60" s="2" t="s">
        <v>111</v>
      </c>
      <c r="C60" s="24" t="str">
        <f t="shared" si="0"/>
        <v>3</v>
      </c>
      <c r="D60" s="17">
        <v>3.5000000000000003E-2</v>
      </c>
      <c r="E60" s="17"/>
      <c r="F60" s="17"/>
      <c r="G60" s="17"/>
      <c r="H60" s="17">
        <f t="shared" si="1"/>
        <v>1.9687500000000007E-2</v>
      </c>
      <c r="I60" s="2">
        <v>0</v>
      </c>
    </row>
    <row r="61" spans="1:9" ht="13.5" customHeight="1" x14ac:dyDescent="0.25">
      <c r="A61" s="24">
        <f>DATE(LEFT(B61,4),10,1)</f>
        <v>42644</v>
      </c>
      <c r="B61" s="2" t="s">
        <v>112</v>
      </c>
      <c r="C61" s="24" t="str">
        <f t="shared" si="0"/>
        <v>4</v>
      </c>
      <c r="D61" s="17">
        <v>2.1000000000000001E-2</v>
      </c>
      <c r="E61" s="17"/>
      <c r="F61" s="17"/>
      <c r="G61" s="17"/>
      <c r="H61" s="17">
        <f t="shared" si="1"/>
        <v>1.9687500000000007E-2</v>
      </c>
      <c r="I61" s="2">
        <v>0</v>
      </c>
    </row>
    <row r="62" spans="1:9" ht="13.5" customHeight="1" x14ac:dyDescent="0.25">
      <c r="A62" s="24">
        <v>42736</v>
      </c>
      <c r="B62" s="2" t="s">
        <v>113</v>
      </c>
      <c r="C62" s="24" t="str">
        <f t="shared" si="0"/>
        <v>1</v>
      </c>
      <c r="D62" s="17">
        <v>1.2E-2</v>
      </c>
      <c r="E62" s="17"/>
      <c r="F62" s="17"/>
      <c r="G62" s="17"/>
      <c r="H62" s="17">
        <f t="shared" si="1"/>
        <v>1.9687500000000007E-2</v>
      </c>
      <c r="I62" s="26">
        <v>0</v>
      </c>
    </row>
    <row r="63" spans="1:9" ht="13.5" customHeight="1" x14ac:dyDescent="0.25">
      <c r="A63" s="24">
        <v>42826</v>
      </c>
      <c r="B63" s="2" t="s">
        <v>114</v>
      </c>
      <c r="C63" s="24" t="str">
        <f t="shared" si="0"/>
        <v>2</v>
      </c>
      <c r="D63" s="17">
        <v>0.03</v>
      </c>
      <c r="E63" s="17"/>
      <c r="F63" s="17"/>
      <c r="G63" s="17"/>
      <c r="H63" s="25"/>
      <c r="I63" s="26">
        <v>0</v>
      </c>
    </row>
    <row r="64" spans="1:9" ht="13.5" customHeight="1" x14ac:dyDescent="0.25">
      <c r="A64" s="24">
        <v>42917</v>
      </c>
      <c r="B64" s="2" t="s">
        <v>115</v>
      </c>
      <c r="C64" s="24" t="str">
        <f t="shared" si="0"/>
        <v>3</v>
      </c>
      <c r="D64" s="17">
        <v>0.03</v>
      </c>
      <c r="E64" s="17">
        <v>0.03</v>
      </c>
      <c r="F64" s="17">
        <v>0.03</v>
      </c>
      <c r="G64" s="17">
        <v>0.03</v>
      </c>
      <c r="H64" s="25"/>
      <c r="I64" s="26">
        <v>0</v>
      </c>
    </row>
    <row r="65" spans="1:9" ht="13.5" customHeight="1" x14ac:dyDescent="0.25">
      <c r="A65" s="24">
        <v>43009</v>
      </c>
      <c r="B65" s="2" t="s">
        <v>116</v>
      </c>
      <c r="C65" s="24" t="str">
        <f t="shared" si="0"/>
        <v>4</v>
      </c>
      <c r="D65" s="17"/>
      <c r="E65" s="17">
        <v>2.7E-2</v>
      </c>
      <c r="F65" s="17">
        <v>3.2000000000000001E-2</v>
      </c>
      <c r="G65" s="17">
        <v>2.4E-2</v>
      </c>
      <c r="H65" s="25"/>
      <c r="I65" s="26">
        <v>0</v>
      </c>
    </row>
    <row r="66" spans="1:9" ht="13.5" customHeight="1" x14ac:dyDescent="0.25">
      <c r="A66" s="24">
        <v>43101</v>
      </c>
      <c r="B66" s="2" t="s">
        <v>117</v>
      </c>
      <c r="C66" s="24" t="str">
        <f t="shared" si="0"/>
        <v>1</v>
      </c>
      <c r="D66" s="17"/>
      <c r="E66" s="17">
        <v>2.3E-2</v>
      </c>
      <c r="F66" s="17">
        <v>2.9000000000000001E-2</v>
      </c>
      <c r="G66" s="17">
        <v>1.7999999999999999E-2</v>
      </c>
      <c r="H66" s="25"/>
      <c r="I66" s="26">
        <v>0</v>
      </c>
    </row>
    <row r="67" spans="1:9" ht="13.5" customHeight="1" x14ac:dyDescent="0.25">
      <c r="A67" s="24">
        <v>43191</v>
      </c>
      <c r="B67" s="2" t="s">
        <v>118</v>
      </c>
      <c r="C67" s="24" t="str">
        <f t="shared" si="0"/>
        <v>2</v>
      </c>
      <c r="D67" s="17"/>
      <c r="E67" s="17">
        <v>2.4E-2</v>
      </c>
      <c r="F67" s="17">
        <v>0.03</v>
      </c>
      <c r="G67" s="17">
        <v>0.02</v>
      </c>
      <c r="H67" s="25"/>
      <c r="I67" s="26">
        <v>0</v>
      </c>
    </row>
    <row r="68" spans="1:9" ht="13.5" customHeight="1" x14ac:dyDescent="0.25">
      <c r="A68" s="24">
        <v>43282</v>
      </c>
      <c r="B68" s="2" t="s">
        <v>119</v>
      </c>
      <c r="C68" s="24" t="str">
        <f t="shared" si="0"/>
        <v>3</v>
      </c>
      <c r="D68" s="17"/>
      <c r="E68" s="17">
        <v>2.3E-2</v>
      </c>
      <c r="F68" s="17">
        <v>2.8000000000000001E-2</v>
      </c>
      <c r="G68" s="17">
        <v>1.9E-2</v>
      </c>
      <c r="H68" s="25"/>
      <c r="I68" s="26">
        <v>0</v>
      </c>
    </row>
    <row r="69" spans="1:9" ht="13.5" customHeight="1" x14ac:dyDescent="0.25">
      <c r="A69" s="24">
        <v>43374</v>
      </c>
      <c r="B69" s="2" t="s">
        <v>120</v>
      </c>
      <c r="C69" s="24" t="str">
        <f t="shared" si="0"/>
        <v>4</v>
      </c>
      <c r="D69" s="17"/>
      <c r="E69" s="17">
        <v>2.1999999999999999E-2</v>
      </c>
      <c r="F69" s="17">
        <v>2.7E-2</v>
      </c>
      <c r="G69" s="17">
        <v>1.7999999999999999E-2</v>
      </c>
      <c r="H69" s="25"/>
      <c r="I69" s="26">
        <v>0</v>
      </c>
    </row>
    <row r="70" spans="1:9" ht="13.5" customHeight="1" x14ac:dyDescent="0.25">
      <c r="A70" s="24"/>
      <c r="C70" s="2"/>
      <c r="D70" s="17"/>
      <c r="E70" s="27"/>
      <c r="F70" s="27"/>
      <c r="G70" s="27"/>
      <c r="H70" s="25"/>
    </row>
    <row r="71" spans="1:9" ht="13.5" customHeight="1" x14ac:dyDescent="0.25">
      <c r="A71" s="24"/>
      <c r="C71" s="2"/>
      <c r="D71" s="17"/>
      <c r="E71" s="28"/>
      <c r="F71" s="28"/>
      <c r="G71" s="28"/>
      <c r="H71" s="25"/>
    </row>
    <row r="72" spans="1:9" ht="13.5" customHeight="1" x14ac:dyDescent="0.25">
      <c r="A72" s="24"/>
      <c r="C72" s="2"/>
      <c r="D72" s="17"/>
      <c r="E72" s="28"/>
      <c r="F72" s="28"/>
      <c r="G72" s="28"/>
      <c r="H72" s="25"/>
    </row>
    <row r="73" spans="1:9" ht="13.5" customHeight="1" x14ac:dyDescent="0.25">
      <c r="A73" s="24"/>
      <c r="C73" s="2"/>
      <c r="D73" s="25"/>
      <c r="E73" s="28"/>
      <c r="F73" s="28"/>
      <c r="G73" s="28"/>
      <c r="H73" s="25"/>
    </row>
    <row r="74" spans="1:9" ht="13.5" customHeight="1" x14ac:dyDescent="0.25">
      <c r="A74" s="24"/>
      <c r="C74" s="2"/>
      <c r="D74" s="25"/>
      <c r="E74" s="25"/>
      <c r="F74" s="25"/>
      <c r="G74" s="25"/>
      <c r="H74" s="25"/>
    </row>
    <row r="75" spans="1:9" ht="13.5" customHeight="1" x14ac:dyDescent="0.25">
      <c r="A75" s="24"/>
      <c r="C75" s="2"/>
      <c r="D75" s="25"/>
      <c r="E75" s="25"/>
      <c r="F75" s="25"/>
      <c r="G75" s="25"/>
      <c r="H75" s="25"/>
    </row>
    <row r="76" spans="1:9" ht="13.5" customHeight="1" x14ac:dyDescent="0.25">
      <c r="A76" s="24"/>
      <c r="C76" s="2"/>
      <c r="D76" s="25"/>
      <c r="E76" s="25"/>
      <c r="F76" s="25"/>
      <c r="G76" s="25"/>
      <c r="H76" s="25"/>
    </row>
    <row r="77" spans="1:9" ht="13.5" customHeight="1" x14ac:dyDescent="0.25">
      <c r="A77" s="24"/>
      <c r="C77" s="2"/>
      <c r="D77" s="25"/>
      <c r="E77" s="25"/>
      <c r="F77" s="25"/>
      <c r="G77" s="25"/>
      <c r="H77" s="25"/>
    </row>
    <row r="78" spans="1:9" ht="13.5" customHeight="1" x14ac:dyDescent="0.25">
      <c r="A78" s="24"/>
      <c r="C78" s="2"/>
    </row>
    <row r="79" spans="1:9" ht="13.5" customHeight="1" x14ac:dyDescent="0.25">
      <c r="A79" s="24"/>
      <c r="C79" s="2"/>
    </row>
    <row r="80" spans="1:9" ht="13.5" customHeight="1" x14ac:dyDescent="0.25">
      <c r="A80" s="24"/>
      <c r="C80" s="2"/>
    </row>
    <row r="81" spans="1:3" ht="13.5" customHeight="1" x14ac:dyDescent="0.25">
      <c r="A81" s="24"/>
      <c r="C81" s="2"/>
    </row>
    <row r="82" spans="1:3" ht="13.5" customHeight="1" x14ac:dyDescent="0.25">
      <c r="A82" s="2"/>
      <c r="C82" s="2"/>
    </row>
    <row r="83" spans="1:3" ht="13.5" customHeight="1" x14ac:dyDescent="0.25">
      <c r="A83" s="2"/>
      <c r="C83" s="2"/>
    </row>
    <row r="84" spans="1:3" ht="13.5" customHeight="1" x14ac:dyDescent="0.25">
      <c r="A84" s="2"/>
      <c r="C84" s="2"/>
    </row>
    <row r="85" spans="1:3" ht="13.5" customHeight="1" x14ac:dyDescent="0.25">
      <c r="A85" s="2"/>
      <c r="C85" s="2"/>
    </row>
    <row r="86" spans="1:3" ht="13.5" customHeight="1" x14ac:dyDescent="0.25">
      <c r="A86" s="2"/>
      <c r="C86" s="2"/>
    </row>
    <row r="87" spans="1:3" ht="13.5" customHeight="1" x14ac:dyDescent="0.25">
      <c r="A87" s="2"/>
      <c r="C87" s="2"/>
    </row>
    <row r="88" spans="1:3" ht="13.5" customHeight="1" x14ac:dyDescent="0.25">
      <c r="A88" s="2"/>
      <c r="C88" s="2"/>
    </row>
    <row r="89" spans="1:3" ht="13.5" customHeight="1" x14ac:dyDescent="0.25">
      <c r="A89" s="2"/>
      <c r="C89" s="2"/>
    </row>
    <row r="90" spans="1:3" ht="13.5" customHeight="1" x14ac:dyDescent="0.25">
      <c r="A90" s="2"/>
      <c r="C90" s="2"/>
    </row>
    <row r="91" spans="1:3" ht="13.5" customHeight="1" x14ac:dyDescent="0.25">
      <c r="A91" s="2"/>
      <c r="C91" s="2"/>
    </row>
    <row r="92" spans="1:3" ht="13.5" customHeight="1" x14ac:dyDescent="0.25">
      <c r="A92" s="2"/>
      <c r="C92" s="2"/>
    </row>
    <row r="93" spans="1:3" ht="13.5" customHeight="1" x14ac:dyDescent="0.25">
      <c r="A93" s="2"/>
      <c r="C93" s="2"/>
    </row>
    <row r="94" spans="1:3" ht="13.5" customHeight="1" x14ac:dyDescent="0.25">
      <c r="A94" s="2"/>
      <c r="C94" s="2"/>
    </row>
    <row r="95" spans="1:3" ht="13.5" customHeight="1" x14ac:dyDescent="0.25">
      <c r="A95" s="2"/>
      <c r="C95" s="2"/>
    </row>
    <row r="96" spans="1:3" ht="13.5" customHeight="1" x14ac:dyDescent="0.25">
      <c r="A96" s="2"/>
      <c r="C96" s="2"/>
    </row>
    <row r="97" spans="1:3" ht="13.5" customHeight="1" x14ac:dyDescent="0.25">
      <c r="A97" s="2"/>
      <c r="C97" s="2"/>
    </row>
    <row r="98" spans="1:3" ht="13.5" customHeight="1" x14ac:dyDescent="0.25">
      <c r="A98" s="2"/>
      <c r="C98" s="2"/>
    </row>
    <row r="99" spans="1:3" ht="13.5" customHeight="1" x14ac:dyDescent="0.25">
      <c r="A99" s="2"/>
      <c r="C99" s="2"/>
    </row>
    <row r="100" spans="1:3" ht="13.5" customHeight="1" x14ac:dyDescent="0.25">
      <c r="A100" s="2"/>
      <c r="C100" s="2"/>
    </row>
    <row r="101" spans="1:3" ht="13.5" customHeight="1" x14ac:dyDescent="0.25">
      <c r="A101" s="2"/>
      <c r="C101" s="2"/>
    </row>
    <row r="102" spans="1:3" ht="13.5" customHeight="1" x14ac:dyDescent="0.25">
      <c r="A102" s="2"/>
      <c r="C102" s="2"/>
    </row>
    <row r="103" spans="1:3" ht="13.5" customHeight="1" x14ac:dyDescent="0.25">
      <c r="A103" s="2"/>
      <c r="C103" s="2"/>
    </row>
    <row r="104" spans="1:3" ht="13.5" customHeight="1" x14ac:dyDescent="0.25">
      <c r="A104" s="2"/>
      <c r="C104" s="2"/>
    </row>
    <row r="105" spans="1:3" ht="13.5" customHeight="1" x14ac:dyDescent="0.25">
      <c r="A105" s="2"/>
      <c r="C105" s="2"/>
    </row>
    <row r="106" spans="1:3" ht="13.5" customHeight="1" x14ac:dyDescent="0.25">
      <c r="A106" s="2"/>
      <c r="C106" s="2"/>
    </row>
    <row r="107" spans="1:3" ht="13.5" customHeight="1" x14ac:dyDescent="0.25">
      <c r="A107" s="2"/>
      <c r="C107" s="2"/>
    </row>
    <row r="108" spans="1:3" ht="13.5" customHeight="1" x14ac:dyDescent="0.25">
      <c r="A108" s="2"/>
      <c r="C108" s="2"/>
    </row>
    <row r="109" spans="1:3" ht="13.5" customHeight="1" x14ac:dyDescent="0.25">
      <c r="A109" s="2"/>
      <c r="C109" s="2"/>
    </row>
    <row r="110" spans="1:3" ht="13.5" customHeight="1" x14ac:dyDescent="0.25">
      <c r="A110" s="2"/>
      <c r="C110" s="2"/>
    </row>
    <row r="111" spans="1:3" ht="13.5" customHeight="1" x14ac:dyDescent="0.25">
      <c r="A111" s="2"/>
      <c r="C111" s="2"/>
    </row>
    <row r="112" spans="1:3" ht="13.5" customHeight="1" x14ac:dyDescent="0.25">
      <c r="A112" s="2"/>
      <c r="C112" s="2"/>
    </row>
    <row r="113" spans="1:3" ht="13.5" customHeight="1" x14ac:dyDescent="0.25">
      <c r="A113" s="2"/>
      <c r="C113" s="2"/>
    </row>
    <row r="114" spans="1:3" ht="13.5" customHeight="1" x14ac:dyDescent="0.25">
      <c r="A114" s="2"/>
      <c r="C114" s="2"/>
    </row>
    <row r="115" spans="1:3" ht="13.5" customHeight="1" x14ac:dyDescent="0.25">
      <c r="A115" s="2"/>
      <c r="C115" s="2"/>
    </row>
    <row r="116" spans="1:3" ht="13.5" customHeight="1" x14ac:dyDescent="0.25">
      <c r="A116" s="2"/>
      <c r="C116" s="2"/>
    </row>
    <row r="117" spans="1:3" ht="13.5" customHeight="1" x14ac:dyDescent="0.25">
      <c r="A117" s="2"/>
      <c r="C117" s="2"/>
    </row>
    <row r="118" spans="1:3" ht="13.5" customHeight="1" x14ac:dyDescent="0.25">
      <c r="A118" s="2"/>
      <c r="C118" s="2"/>
    </row>
    <row r="119" spans="1:3" ht="13.5" customHeight="1" x14ac:dyDescent="0.25">
      <c r="A119" s="2"/>
      <c r="C119" s="2"/>
    </row>
    <row r="120" spans="1:3" ht="13.5" customHeight="1" x14ac:dyDescent="0.25">
      <c r="A120" s="2"/>
      <c r="C120" s="2"/>
    </row>
    <row r="121" spans="1:3" ht="13.5" customHeight="1" x14ac:dyDescent="0.25">
      <c r="A121" s="2"/>
      <c r="C121" s="2"/>
    </row>
    <row r="122" spans="1:3" ht="13.5" customHeight="1" x14ac:dyDescent="0.25">
      <c r="A122" s="2"/>
      <c r="C122" s="2"/>
    </row>
    <row r="123" spans="1:3" ht="13.5" customHeight="1" x14ac:dyDescent="0.25">
      <c r="A123" s="2"/>
      <c r="C123" s="2"/>
    </row>
    <row r="124" spans="1:3" ht="13.5" customHeight="1" x14ac:dyDescent="0.25">
      <c r="A124" s="2"/>
      <c r="C124" s="2"/>
    </row>
    <row r="125" spans="1:3" ht="13.5" customHeight="1" x14ac:dyDescent="0.25">
      <c r="A125" s="2"/>
      <c r="C125" s="2"/>
    </row>
    <row r="126" spans="1:3" ht="13.5" customHeight="1" x14ac:dyDescent="0.25">
      <c r="A126" s="2"/>
      <c r="C126" s="2"/>
    </row>
    <row r="127" spans="1:3" ht="13.5" customHeight="1" x14ac:dyDescent="0.25">
      <c r="A127" s="2"/>
      <c r="C127" s="2"/>
    </row>
    <row r="128" spans="1:3" ht="13.5" customHeight="1" x14ac:dyDescent="0.25">
      <c r="A128" s="2"/>
      <c r="C128" s="2"/>
    </row>
    <row r="129" spans="1:3" ht="13.5" customHeight="1" x14ac:dyDescent="0.25">
      <c r="A129" s="2"/>
      <c r="C129" s="2"/>
    </row>
    <row r="130" spans="1:3" ht="13.5" customHeight="1" x14ac:dyDescent="0.25">
      <c r="A130" s="2"/>
      <c r="C130" s="2"/>
    </row>
    <row r="131" spans="1:3" ht="13.5" customHeight="1" x14ac:dyDescent="0.25">
      <c r="A131" s="2"/>
      <c r="C131" s="2"/>
    </row>
    <row r="132" spans="1:3" ht="13.5" customHeight="1" x14ac:dyDescent="0.25">
      <c r="A132" s="2"/>
      <c r="C132" s="2"/>
    </row>
    <row r="133" spans="1:3" ht="13.5" customHeight="1" x14ac:dyDescent="0.25">
      <c r="A133" s="2"/>
      <c r="C133" s="2"/>
    </row>
    <row r="134" spans="1:3" ht="13.5" customHeight="1" x14ac:dyDescent="0.25">
      <c r="A134" s="2"/>
      <c r="C134" s="2"/>
    </row>
    <row r="135" spans="1:3" ht="13.5" customHeight="1" x14ac:dyDescent="0.25">
      <c r="A135" s="2"/>
      <c r="C135" s="2"/>
    </row>
    <row r="136" spans="1:3" ht="13.5" customHeight="1" x14ac:dyDescent="0.25">
      <c r="A136" s="2"/>
      <c r="C136" s="2"/>
    </row>
    <row r="137" spans="1:3" ht="13.5" customHeight="1" x14ac:dyDescent="0.25">
      <c r="A137" s="2"/>
      <c r="C137" s="2"/>
    </row>
    <row r="138" spans="1:3" ht="13.5" customHeight="1" x14ac:dyDescent="0.25">
      <c r="A138" s="2"/>
      <c r="C138" s="2"/>
    </row>
    <row r="139" spans="1:3" ht="13.5" customHeight="1" x14ac:dyDescent="0.25">
      <c r="A139" s="2"/>
      <c r="C139" s="2"/>
    </row>
    <row r="140" spans="1:3" ht="13.5" customHeight="1" x14ac:dyDescent="0.25">
      <c r="A140" s="2"/>
      <c r="C140" s="2"/>
    </row>
    <row r="141" spans="1:3" ht="13.5" customHeight="1" x14ac:dyDescent="0.25">
      <c r="A141" s="2"/>
      <c r="C141" s="2"/>
    </row>
    <row r="142" spans="1:3" ht="13.5" customHeight="1" x14ac:dyDescent="0.25">
      <c r="A142" s="2"/>
      <c r="C142" s="2"/>
    </row>
    <row r="143" spans="1:3" ht="13.5" customHeight="1" x14ac:dyDescent="0.25">
      <c r="A143" s="2"/>
      <c r="C143" s="2"/>
    </row>
    <row r="144" spans="1:3" ht="13.5" customHeight="1" x14ac:dyDescent="0.25">
      <c r="A144" s="2"/>
      <c r="C144" s="2"/>
    </row>
    <row r="145" spans="1:3" ht="13.5" customHeight="1" x14ac:dyDescent="0.25">
      <c r="A145" s="2"/>
      <c r="C145" s="2"/>
    </row>
    <row r="146" spans="1:3" ht="13.5" customHeight="1" x14ac:dyDescent="0.25">
      <c r="A146" s="2"/>
      <c r="C146" s="2"/>
    </row>
    <row r="147" spans="1:3" ht="13.5" customHeight="1" x14ac:dyDescent="0.25">
      <c r="A147" s="2"/>
      <c r="C147" s="2"/>
    </row>
    <row r="148" spans="1:3" ht="13.5" customHeight="1" x14ac:dyDescent="0.25">
      <c r="A148" s="2"/>
      <c r="C148" s="2"/>
    </row>
    <row r="149" spans="1:3" ht="13.5" customHeight="1" x14ac:dyDescent="0.25">
      <c r="A149" s="2"/>
      <c r="C149" s="2"/>
    </row>
    <row r="150" spans="1:3" ht="13.5" customHeight="1" x14ac:dyDescent="0.25">
      <c r="A150" s="2"/>
      <c r="C150" s="2"/>
    </row>
    <row r="151" spans="1:3" ht="13.5" customHeight="1" x14ac:dyDescent="0.25">
      <c r="A151" s="2"/>
      <c r="C151" s="2"/>
    </row>
    <row r="152" spans="1:3" ht="13.5" customHeight="1" x14ac:dyDescent="0.25">
      <c r="A152" s="2"/>
      <c r="C152" s="2"/>
    </row>
    <row r="153" spans="1:3" ht="13.5" customHeight="1" x14ac:dyDescent="0.25">
      <c r="A153" s="2"/>
      <c r="C153" s="2"/>
    </row>
    <row r="154" spans="1:3" ht="13.5" customHeight="1" x14ac:dyDescent="0.25">
      <c r="A154" s="2"/>
      <c r="C154" s="2"/>
    </row>
    <row r="155" spans="1:3" ht="13.5" customHeight="1" x14ac:dyDescent="0.25">
      <c r="A155" s="2"/>
      <c r="C155" s="2"/>
    </row>
    <row r="156" spans="1:3" ht="13.5" customHeight="1" x14ac:dyDescent="0.25">
      <c r="A156" s="2"/>
      <c r="C156" s="2"/>
    </row>
    <row r="157" spans="1:3" ht="13.5" customHeight="1" x14ac:dyDescent="0.25">
      <c r="A157" s="2"/>
      <c r="C157" s="2"/>
    </row>
    <row r="158" spans="1:3" ht="13.5" customHeight="1" x14ac:dyDescent="0.25">
      <c r="A158" s="2"/>
      <c r="C158" s="2"/>
    </row>
    <row r="159" spans="1:3" ht="13.5" customHeight="1" x14ac:dyDescent="0.25">
      <c r="A159" s="2"/>
      <c r="C159" s="2"/>
    </row>
    <row r="160" spans="1:3" ht="13.5" customHeight="1" x14ac:dyDescent="0.25">
      <c r="A160" s="2"/>
      <c r="C160" s="2"/>
    </row>
    <row r="161" spans="1:3" ht="13.5" customHeight="1" x14ac:dyDescent="0.25">
      <c r="A161" s="2"/>
      <c r="C161" s="2"/>
    </row>
    <row r="162" spans="1:3" ht="13.5" customHeight="1" x14ac:dyDescent="0.25">
      <c r="A162" s="2"/>
      <c r="C162" s="2"/>
    </row>
    <row r="163" spans="1:3" ht="13.5" customHeight="1" x14ac:dyDescent="0.25">
      <c r="A163" s="2"/>
      <c r="C163" s="2"/>
    </row>
    <row r="164" spans="1:3" ht="13.5" customHeight="1" x14ac:dyDescent="0.25">
      <c r="A164" s="2"/>
      <c r="C164" s="2"/>
    </row>
    <row r="165" spans="1:3" ht="13.5" customHeight="1" x14ac:dyDescent="0.25">
      <c r="A165" s="2"/>
      <c r="C165" s="2"/>
    </row>
    <row r="166" spans="1:3" ht="13.5" customHeight="1" x14ac:dyDescent="0.25">
      <c r="A166" s="2"/>
      <c r="C166" s="2"/>
    </row>
    <row r="167" spans="1:3" ht="13.5" customHeight="1" x14ac:dyDescent="0.25">
      <c r="A167" s="2"/>
      <c r="C167" s="2"/>
    </row>
    <row r="168" spans="1:3" ht="13.5" customHeight="1" x14ac:dyDescent="0.25">
      <c r="A168" s="2"/>
      <c r="C168" s="2"/>
    </row>
    <row r="169" spans="1:3" ht="13.5" customHeight="1" x14ac:dyDescent="0.25">
      <c r="A169" s="2"/>
      <c r="C169" s="2"/>
    </row>
    <row r="170" spans="1:3" ht="13.5" customHeight="1" x14ac:dyDescent="0.25">
      <c r="A170" s="2"/>
      <c r="C170" s="2"/>
    </row>
    <row r="171" spans="1:3" ht="13.5" customHeight="1" x14ac:dyDescent="0.25">
      <c r="A171" s="2"/>
      <c r="C171" s="2"/>
    </row>
    <row r="172" spans="1:3" ht="13.5" customHeight="1" x14ac:dyDescent="0.25">
      <c r="A172" s="2"/>
      <c r="C172" s="2"/>
    </row>
    <row r="173" spans="1:3" ht="13.5" customHeight="1" x14ac:dyDescent="0.25">
      <c r="A173" s="2"/>
      <c r="C173" s="2"/>
    </row>
    <row r="174" spans="1:3" ht="13.5" customHeight="1" x14ac:dyDescent="0.25">
      <c r="A174" s="2"/>
      <c r="C174" s="2"/>
    </row>
    <row r="175" spans="1:3" ht="13.5" customHeight="1" x14ac:dyDescent="0.25">
      <c r="A175" s="2"/>
      <c r="C175" s="2"/>
    </row>
    <row r="176" spans="1:3" ht="13.5" customHeight="1" x14ac:dyDescent="0.25">
      <c r="A176" s="2"/>
      <c r="C176" s="2"/>
    </row>
    <row r="177" spans="1:3" ht="13.5" customHeight="1" x14ac:dyDescent="0.25">
      <c r="A177" s="2"/>
      <c r="C177" s="2"/>
    </row>
    <row r="178" spans="1:3" ht="13.5" customHeight="1" x14ac:dyDescent="0.25">
      <c r="A178" s="2"/>
      <c r="C178" s="2"/>
    </row>
    <row r="179" spans="1:3" ht="13.5" customHeight="1" x14ac:dyDescent="0.25">
      <c r="A179" s="2"/>
      <c r="C179" s="2"/>
    </row>
    <row r="180" spans="1:3" ht="13.5" customHeight="1" x14ac:dyDescent="0.25">
      <c r="A180" s="2"/>
      <c r="C180" s="2"/>
    </row>
    <row r="181" spans="1:3" ht="13.5" customHeight="1" x14ac:dyDescent="0.25">
      <c r="A181" s="2"/>
      <c r="C181" s="2"/>
    </row>
    <row r="182" spans="1:3" ht="13.5" customHeight="1" x14ac:dyDescent="0.25">
      <c r="A182" s="2"/>
      <c r="C182" s="2"/>
    </row>
    <row r="183" spans="1:3" ht="13.5" customHeight="1" x14ac:dyDescent="0.25">
      <c r="A183" s="2"/>
      <c r="C183" s="2"/>
    </row>
    <row r="184" spans="1:3" ht="13.5" customHeight="1" x14ac:dyDescent="0.25">
      <c r="A184" s="2"/>
      <c r="C184" s="2"/>
    </row>
    <row r="185" spans="1:3" ht="13.5" customHeight="1" x14ac:dyDescent="0.25">
      <c r="A185" s="2"/>
      <c r="C185" s="2"/>
    </row>
    <row r="186" spans="1:3" ht="13.5" customHeight="1" x14ac:dyDescent="0.25">
      <c r="A186" s="2"/>
      <c r="C186" s="2"/>
    </row>
    <row r="187" spans="1:3" ht="13.5" customHeight="1" x14ac:dyDescent="0.25">
      <c r="A187" s="2"/>
      <c r="C187" s="2"/>
    </row>
    <row r="188" spans="1:3" ht="13.5" customHeight="1" x14ac:dyDescent="0.25">
      <c r="A188" s="2"/>
      <c r="C188" s="2"/>
    </row>
    <row r="189" spans="1:3" ht="13.5" customHeight="1" x14ac:dyDescent="0.25">
      <c r="A189" s="2"/>
      <c r="C189" s="2"/>
    </row>
    <row r="190" spans="1:3" ht="13.5" customHeight="1" x14ac:dyDescent="0.25">
      <c r="A190" s="2"/>
      <c r="C190" s="2"/>
    </row>
    <row r="191" spans="1:3" ht="13.5" customHeight="1" x14ac:dyDescent="0.25">
      <c r="A191" s="2"/>
      <c r="C191" s="2"/>
    </row>
    <row r="192" spans="1:3" ht="13.5" customHeight="1" x14ac:dyDescent="0.25">
      <c r="A192" s="2"/>
      <c r="C192" s="2"/>
    </row>
    <row r="193" spans="1:3" ht="13.5" customHeight="1" x14ac:dyDescent="0.25">
      <c r="A193" s="2"/>
      <c r="C193" s="2"/>
    </row>
    <row r="194" spans="1:3" ht="13.5" customHeight="1" x14ac:dyDescent="0.25">
      <c r="A194" s="2"/>
      <c r="C194" s="2"/>
    </row>
    <row r="195" spans="1:3" ht="13.5" customHeight="1" x14ac:dyDescent="0.25">
      <c r="A195" s="2"/>
      <c r="C195" s="2"/>
    </row>
    <row r="196" spans="1:3" ht="13.5" customHeight="1" x14ac:dyDescent="0.25">
      <c r="A196" s="2"/>
      <c r="C196" s="2"/>
    </row>
    <row r="197" spans="1:3" ht="13.5" customHeight="1" x14ac:dyDescent="0.25">
      <c r="A197" s="2"/>
      <c r="C197" s="2"/>
    </row>
    <row r="198" spans="1:3" ht="13.5" customHeight="1" x14ac:dyDescent="0.25">
      <c r="A198" s="2"/>
      <c r="C198" s="2"/>
    </row>
    <row r="199" spans="1:3" ht="13.5" customHeight="1" x14ac:dyDescent="0.25">
      <c r="A199" s="2"/>
      <c r="C199" s="2"/>
    </row>
    <row r="200" spans="1:3" ht="13.5" customHeight="1" x14ac:dyDescent="0.25">
      <c r="A200" s="2"/>
      <c r="C200" s="2"/>
    </row>
    <row r="201" spans="1:3" ht="13.5" customHeight="1" x14ac:dyDescent="0.25">
      <c r="A201" s="2"/>
      <c r="C201" s="2"/>
    </row>
    <row r="202" spans="1:3" ht="13.5" customHeight="1" x14ac:dyDescent="0.25">
      <c r="A202" s="2"/>
      <c r="C202" s="2"/>
    </row>
    <row r="203" spans="1:3" ht="13.5" customHeight="1" x14ac:dyDescent="0.25">
      <c r="A203" s="2"/>
      <c r="C203" s="2"/>
    </row>
    <row r="204" spans="1:3" ht="13.5" customHeight="1" x14ac:dyDescent="0.25">
      <c r="A204" s="2"/>
      <c r="C204" s="2"/>
    </row>
    <row r="205" spans="1:3" ht="13.5" customHeight="1" x14ac:dyDescent="0.25">
      <c r="A205" s="2"/>
      <c r="C205" s="2"/>
    </row>
    <row r="206" spans="1:3" ht="13.5" customHeight="1" x14ac:dyDescent="0.25">
      <c r="A206" s="2"/>
      <c r="C206" s="2"/>
    </row>
    <row r="207" spans="1:3" ht="13.5" customHeight="1" x14ac:dyDescent="0.25">
      <c r="A207" s="2"/>
      <c r="C207" s="2"/>
    </row>
    <row r="208" spans="1:3" ht="13.5" customHeight="1" x14ac:dyDescent="0.25">
      <c r="A208" s="2"/>
      <c r="C208" s="2"/>
    </row>
    <row r="209" spans="1:3" ht="13.5" customHeight="1" x14ac:dyDescent="0.25">
      <c r="A209" s="2"/>
      <c r="C209" s="2"/>
    </row>
    <row r="210" spans="1:3" ht="13.5" customHeight="1" x14ac:dyDescent="0.25">
      <c r="A210" s="2"/>
      <c r="C210" s="2"/>
    </row>
    <row r="211" spans="1:3" ht="13.5" customHeight="1" x14ac:dyDescent="0.25">
      <c r="A211" s="2"/>
      <c r="C211" s="2"/>
    </row>
    <row r="212" spans="1:3" ht="13.5" customHeight="1" x14ac:dyDescent="0.25">
      <c r="A212" s="2"/>
      <c r="C212" s="2"/>
    </row>
    <row r="213" spans="1:3" ht="13.5" customHeight="1" x14ac:dyDescent="0.25">
      <c r="A213" s="2"/>
      <c r="C213" s="2"/>
    </row>
    <row r="214" spans="1:3" ht="13.5" customHeight="1" x14ac:dyDescent="0.25">
      <c r="A214" s="2"/>
      <c r="C214" s="2"/>
    </row>
    <row r="215" spans="1:3" ht="13.5" customHeight="1" x14ac:dyDescent="0.25">
      <c r="A215" s="2"/>
      <c r="C215" s="2"/>
    </row>
    <row r="216" spans="1:3" ht="13.5" customHeight="1" x14ac:dyDescent="0.25">
      <c r="A216" s="2"/>
      <c r="C216" s="2"/>
    </row>
    <row r="217" spans="1:3" ht="13.5" customHeight="1" x14ac:dyDescent="0.25">
      <c r="A217" s="2"/>
      <c r="C217" s="2"/>
    </row>
    <row r="218" spans="1:3" ht="13.5" customHeight="1" x14ac:dyDescent="0.25">
      <c r="A218" s="2"/>
      <c r="C218" s="2"/>
    </row>
    <row r="219" spans="1:3" ht="13.5" customHeight="1" x14ac:dyDescent="0.25">
      <c r="A219" s="2"/>
      <c r="C219" s="2"/>
    </row>
    <row r="220" spans="1:3" ht="13.5" customHeight="1" x14ac:dyDescent="0.25">
      <c r="A220" s="2"/>
      <c r="C220" s="2"/>
    </row>
    <row r="221" spans="1:3" ht="13.5" customHeight="1" x14ac:dyDescent="0.25">
      <c r="A221" s="2"/>
      <c r="C221" s="2"/>
    </row>
    <row r="222" spans="1:3" ht="13.5" customHeight="1" x14ac:dyDescent="0.25">
      <c r="A222" s="2"/>
      <c r="C222" s="2"/>
    </row>
    <row r="223" spans="1:3" ht="13.5" customHeight="1" x14ac:dyDescent="0.25">
      <c r="A223" s="2"/>
      <c r="C223" s="2"/>
    </row>
    <row r="224" spans="1:3" ht="13.5" customHeight="1" x14ac:dyDescent="0.25">
      <c r="A224" s="2"/>
      <c r="C224" s="2"/>
    </row>
    <row r="225" spans="1:3" ht="13.5" customHeight="1" x14ac:dyDescent="0.25">
      <c r="A225" s="2"/>
      <c r="C225" s="2"/>
    </row>
    <row r="226" spans="1:3" ht="13.5" customHeight="1" x14ac:dyDescent="0.25">
      <c r="A226" s="2"/>
      <c r="C226" s="2"/>
    </row>
    <row r="227" spans="1:3" ht="13.5" customHeight="1" x14ac:dyDescent="0.25">
      <c r="A227" s="2"/>
      <c r="C227" s="2"/>
    </row>
    <row r="228" spans="1:3" ht="13.5" customHeight="1" x14ac:dyDescent="0.25">
      <c r="A228" s="2"/>
      <c r="C228" s="2"/>
    </row>
    <row r="229" spans="1:3" ht="13.5" customHeight="1" x14ac:dyDescent="0.25">
      <c r="A229" s="2"/>
      <c r="C229" s="2"/>
    </row>
    <row r="230" spans="1:3" ht="13.5" customHeight="1" x14ac:dyDescent="0.25">
      <c r="A230" s="2"/>
      <c r="C230" s="2"/>
    </row>
    <row r="231" spans="1:3" ht="13.5" customHeight="1" x14ac:dyDescent="0.25">
      <c r="A231" s="2"/>
      <c r="C231" s="2"/>
    </row>
    <row r="232" spans="1:3" ht="13.5" customHeight="1" x14ac:dyDescent="0.25">
      <c r="A232" s="2"/>
      <c r="C232" s="2"/>
    </row>
    <row r="233" spans="1:3" ht="13.5" customHeight="1" x14ac:dyDescent="0.25">
      <c r="A233" s="2"/>
      <c r="C233" s="2"/>
    </row>
    <row r="234" spans="1:3" ht="13.5" customHeight="1" x14ac:dyDescent="0.25">
      <c r="A234" s="2"/>
      <c r="C234" s="2"/>
    </row>
    <row r="235" spans="1:3" ht="13.5" customHeight="1" x14ac:dyDescent="0.25">
      <c r="A235" s="2"/>
      <c r="C235" s="2"/>
    </row>
    <row r="236" spans="1:3" ht="13.5" customHeight="1" x14ac:dyDescent="0.25">
      <c r="A236" s="2"/>
      <c r="C236" s="2"/>
    </row>
    <row r="237" spans="1:3" ht="13.5" customHeight="1" x14ac:dyDescent="0.25">
      <c r="A237" s="2"/>
      <c r="C237" s="2"/>
    </row>
    <row r="238" spans="1:3" ht="13.5" customHeight="1" x14ac:dyDescent="0.25">
      <c r="A238" s="2"/>
      <c r="C238" s="2"/>
    </row>
    <row r="239" spans="1:3" ht="13.5" customHeight="1" x14ac:dyDescent="0.25">
      <c r="A239" s="2"/>
      <c r="C239" s="2"/>
    </row>
    <row r="240" spans="1:3" ht="13.5" customHeight="1" x14ac:dyDescent="0.25">
      <c r="A240" s="2"/>
      <c r="C240" s="2"/>
    </row>
    <row r="241" spans="1:3" ht="13.5" customHeight="1" x14ac:dyDescent="0.25">
      <c r="A241" s="2"/>
      <c r="C241" s="2"/>
    </row>
    <row r="242" spans="1:3" ht="13.5" customHeight="1" x14ac:dyDescent="0.25">
      <c r="A242" s="2"/>
      <c r="C242" s="2"/>
    </row>
    <row r="243" spans="1:3" ht="13.5" customHeight="1" x14ac:dyDescent="0.25">
      <c r="A243" s="2"/>
      <c r="C243" s="2"/>
    </row>
    <row r="244" spans="1:3" ht="13.5" customHeight="1" x14ac:dyDescent="0.25">
      <c r="A244" s="2"/>
      <c r="C244" s="2"/>
    </row>
    <row r="245" spans="1:3" ht="13.5" customHeight="1" x14ac:dyDescent="0.25">
      <c r="A245" s="2"/>
      <c r="C245" s="2"/>
    </row>
    <row r="246" spans="1:3" ht="13.5" customHeight="1" x14ac:dyDescent="0.25">
      <c r="A246" s="2"/>
      <c r="C246" s="2"/>
    </row>
    <row r="247" spans="1:3" ht="13.5" customHeight="1" x14ac:dyDescent="0.25">
      <c r="A247" s="2"/>
      <c r="C247" s="2"/>
    </row>
    <row r="248" spans="1:3" ht="13.5" customHeight="1" x14ac:dyDescent="0.25">
      <c r="A248" s="2"/>
      <c r="C248" s="2"/>
    </row>
    <row r="249" spans="1:3" ht="13.5" customHeight="1" x14ac:dyDescent="0.25">
      <c r="A249" s="2"/>
      <c r="C249" s="2"/>
    </row>
    <row r="250" spans="1:3" ht="13.5" customHeight="1" x14ac:dyDescent="0.25">
      <c r="A250" s="2"/>
      <c r="C250" s="2"/>
    </row>
    <row r="251" spans="1:3" ht="13.5" customHeight="1" x14ac:dyDescent="0.25">
      <c r="A251" s="2"/>
      <c r="C251" s="2"/>
    </row>
    <row r="252" spans="1:3" ht="13.5" customHeight="1" x14ac:dyDescent="0.25">
      <c r="A252" s="2"/>
      <c r="C252" s="2"/>
    </row>
    <row r="253" spans="1:3" ht="13.5" customHeight="1" x14ac:dyDescent="0.25">
      <c r="A253" s="2"/>
      <c r="C253" s="2"/>
    </row>
    <row r="254" spans="1:3" ht="13.5" customHeight="1" x14ac:dyDescent="0.25">
      <c r="A254" s="2"/>
      <c r="C254" s="2"/>
    </row>
    <row r="255" spans="1:3" ht="13.5" customHeight="1" x14ac:dyDescent="0.25">
      <c r="A255" s="2"/>
      <c r="C255" s="2"/>
    </row>
    <row r="256" spans="1:3" ht="13.5" customHeight="1" x14ac:dyDescent="0.25">
      <c r="A256" s="2"/>
      <c r="C256" s="2"/>
    </row>
    <row r="257" spans="1:3" ht="13.5" customHeight="1" x14ac:dyDescent="0.25">
      <c r="A257" s="2"/>
      <c r="C257" s="2"/>
    </row>
    <row r="258" spans="1:3" ht="13.5" customHeight="1" x14ac:dyDescent="0.25">
      <c r="A258" s="2"/>
      <c r="C258" s="2"/>
    </row>
    <row r="259" spans="1:3" ht="13.5" customHeight="1" x14ac:dyDescent="0.25">
      <c r="A259" s="2"/>
      <c r="C259" s="2"/>
    </row>
    <row r="260" spans="1:3" ht="13.5" customHeight="1" x14ac:dyDescent="0.25">
      <c r="A260" s="2"/>
      <c r="C260" s="2"/>
    </row>
    <row r="261" spans="1:3" ht="13.5" customHeight="1" x14ac:dyDescent="0.25">
      <c r="A261" s="2"/>
      <c r="C261" s="2"/>
    </row>
    <row r="262" spans="1:3" ht="13.5" customHeight="1" x14ac:dyDescent="0.25">
      <c r="A262" s="2"/>
      <c r="C262" s="2"/>
    </row>
    <row r="263" spans="1:3" ht="13.5" customHeight="1" x14ac:dyDescent="0.25">
      <c r="A263" s="2"/>
      <c r="C263" s="2"/>
    </row>
    <row r="264" spans="1:3" ht="13.5" customHeight="1" x14ac:dyDescent="0.25">
      <c r="A264" s="2"/>
      <c r="C264" s="2"/>
    </row>
    <row r="265" spans="1:3" ht="13.5" customHeight="1" x14ac:dyDescent="0.25">
      <c r="A265" s="2"/>
      <c r="C265" s="2"/>
    </row>
    <row r="266" spans="1:3" ht="13.5" customHeight="1" x14ac:dyDescent="0.25">
      <c r="A266" s="2"/>
      <c r="C266" s="2"/>
    </row>
    <row r="267" spans="1:3" ht="13.5" customHeight="1" x14ac:dyDescent="0.25">
      <c r="A267" s="2"/>
      <c r="C267" s="2"/>
    </row>
    <row r="268" spans="1:3" ht="13.5" customHeight="1" x14ac:dyDescent="0.25">
      <c r="A268" s="2"/>
      <c r="C268" s="2"/>
    </row>
    <row r="269" spans="1:3" ht="13.5" customHeight="1" x14ac:dyDescent="0.25">
      <c r="A269" s="2"/>
      <c r="C269" s="2"/>
    </row>
    <row r="270" spans="1:3" ht="13.5" customHeight="1" x14ac:dyDescent="0.25">
      <c r="A270" s="2"/>
      <c r="C270" s="2"/>
    </row>
    <row r="271" spans="1:3" ht="13.5" customHeight="1" x14ac:dyDescent="0.25">
      <c r="A271" s="2"/>
      <c r="C271" s="2"/>
    </row>
    <row r="272" spans="1:3" ht="13.5" customHeight="1" x14ac:dyDescent="0.25">
      <c r="A272" s="2"/>
      <c r="C272" s="2"/>
    </row>
    <row r="273" spans="1:3" ht="13.5" customHeight="1" x14ac:dyDescent="0.25">
      <c r="A273" s="2"/>
      <c r="C273" s="2"/>
    </row>
    <row r="274" spans="1:3" ht="13.5" customHeight="1" x14ac:dyDescent="0.25">
      <c r="A274" s="2"/>
      <c r="C274" s="2"/>
    </row>
    <row r="275" spans="1:3" ht="13.5" customHeight="1" x14ac:dyDescent="0.25">
      <c r="A275" s="2"/>
      <c r="C275" s="2"/>
    </row>
    <row r="276" spans="1:3" ht="13.5" customHeight="1" x14ac:dyDescent="0.25">
      <c r="A276" s="2"/>
      <c r="C276" s="2"/>
    </row>
    <row r="277" spans="1:3" ht="13.5" customHeight="1" x14ac:dyDescent="0.25">
      <c r="A277" s="2"/>
      <c r="C277" s="2"/>
    </row>
    <row r="278" spans="1:3" ht="13.5" customHeight="1" x14ac:dyDescent="0.25">
      <c r="A278" s="2"/>
      <c r="C278" s="2"/>
    </row>
    <row r="279" spans="1:3" ht="13.5" customHeight="1" x14ac:dyDescent="0.25">
      <c r="A279" s="2"/>
      <c r="C279" s="2"/>
    </row>
    <row r="280" spans="1:3" ht="13.5" customHeight="1" x14ac:dyDescent="0.25">
      <c r="A280" s="2"/>
      <c r="C280" s="2"/>
    </row>
    <row r="281" spans="1:3" ht="13.5" customHeight="1" x14ac:dyDescent="0.25">
      <c r="A281" s="2"/>
      <c r="C281" s="2"/>
    </row>
    <row r="282" spans="1:3" ht="13.5" customHeight="1" x14ac:dyDescent="0.25">
      <c r="A282" s="2"/>
      <c r="C282" s="2"/>
    </row>
    <row r="283" spans="1:3" ht="13.5" customHeight="1" x14ac:dyDescent="0.25">
      <c r="A283" s="2"/>
      <c r="C283" s="2"/>
    </row>
    <row r="284" spans="1:3" ht="13.5" customHeight="1" x14ac:dyDescent="0.25">
      <c r="A284" s="2"/>
      <c r="C284" s="2"/>
    </row>
    <row r="285" spans="1:3" ht="13.5" customHeight="1" x14ac:dyDescent="0.25">
      <c r="A285" s="2"/>
      <c r="C285" s="2"/>
    </row>
    <row r="286" spans="1:3" ht="13.5" customHeight="1" x14ac:dyDescent="0.25">
      <c r="A286" s="2"/>
      <c r="C286" s="2"/>
    </row>
    <row r="287" spans="1:3" ht="13.5" customHeight="1" x14ac:dyDescent="0.25">
      <c r="A287" s="2"/>
      <c r="C287" s="2"/>
    </row>
    <row r="288" spans="1:3" ht="13.5" customHeight="1" x14ac:dyDescent="0.25">
      <c r="A288" s="2"/>
      <c r="C288" s="2"/>
    </row>
    <row r="289" spans="1:3" ht="13.5" customHeight="1" x14ac:dyDescent="0.25">
      <c r="A289" s="2"/>
      <c r="C289" s="2"/>
    </row>
    <row r="290" spans="1:3" ht="13.5" customHeight="1" x14ac:dyDescent="0.25">
      <c r="A290" s="2"/>
      <c r="C290" s="2"/>
    </row>
    <row r="291" spans="1:3" ht="13.5" customHeight="1" x14ac:dyDescent="0.25">
      <c r="A291" s="2"/>
      <c r="C291" s="2"/>
    </row>
    <row r="292" spans="1:3" ht="13.5" customHeight="1" x14ac:dyDescent="0.25">
      <c r="A292" s="2"/>
      <c r="C292" s="2"/>
    </row>
    <row r="293" spans="1:3" ht="13.5" customHeight="1" x14ac:dyDescent="0.25">
      <c r="A293" s="2"/>
      <c r="C293" s="2"/>
    </row>
    <row r="294" spans="1:3" ht="13.5" customHeight="1" x14ac:dyDescent="0.25">
      <c r="A294" s="2"/>
      <c r="C294" s="2"/>
    </row>
    <row r="295" spans="1:3" ht="13.5" customHeight="1" x14ac:dyDescent="0.25">
      <c r="A295" s="2"/>
      <c r="C295" s="2"/>
    </row>
    <row r="296" spans="1:3" ht="13.5" customHeight="1" x14ac:dyDescent="0.25">
      <c r="A296" s="2"/>
      <c r="C296" s="2"/>
    </row>
    <row r="297" spans="1:3" ht="13.5" customHeight="1" x14ac:dyDescent="0.25">
      <c r="A297" s="2"/>
      <c r="C297" s="2"/>
    </row>
    <row r="298" spans="1:3" ht="13.5" customHeight="1" x14ac:dyDescent="0.25">
      <c r="A298" s="2"/>
      <c r="C298" s="2"/>
    </row>
    <row r="299" spans="1:3" ht="13.5" customHeight="1" x14ac:dyDescent="0.25">
      <c r="A299" s="2"/>
      <c r="C299" s="2"/>
    </row>
    <row r="300" spans="1:3" ht="13.5" customHeight="1" x14ac:dyDescent="0.25">
      <c r="A300" s="2"/>
      <c r="C300" s="2"/>
    </row>
    <row r="301" spans="1:3" ht="13.5" customHeight="1" x14ac:dyDescent="0.25">
      <c r="A301" s="2"/>
      <c r="C301" s="2"/>
    </row>
    <row r="302" spans="1:3" ht="13.5" customHeight="1" x14ac:dyDescent="0.25">
      <c r="A302" s="2"/>
      <c r="C302" s="2"/>
    </row>
    <row r="303" spans="1:3" ht="13.5" customHeight="1" x14ac:dyDescent="0.25">
      <c r="A303" s="2"/>
      <c r="C303" s="2"/>
    </row>
    <row r="304" spans="1:3" ht="13.5" customHeight="1" x14ac:dyDescent="0.25">
      <c r="A304" s="2"/>
      <c r="C304" s="2"/>
    </row>
    <row r="305" spans="1:3" ht="13.5" customHeight="1" x14ac:dyDescent="0.25">
      <c r="A305" s="2"/>
      <c r="C305" s="2"/>
    </row>
    <row r="306" spans="1:3" ht="13.5" customHeight="1" x14ac:dyDescent="0.25">
      <c r="A306" s="2"/>
      <c r="C306" s="2"/>
    </row>
    <row r="307" spans="1:3" ht="13.5" customHeight="1" x14ac:dyDescent="0.25">
      <c r="A307" s="2"/>
      <c r="C307" s="2"/>
    </row>
    <row r="308" spans="1:3" ht="13.5" customHeight="1" x14ac:dyDescent="0.25">
      <c r="A308" s="2"/>
      <c r="C308" s="2"/>
    </row>
    <row r="309" spans="1:3" ht="13.5" customHeight="1" x14ac:dyDescent="0.25">
      <c r="A309" s="2"/>
      <c r="C309" s="2"/>
    </row>
    <row r="310" spans="1:3" ht="13.5" customHeight="1" x14ac:dyDescent="0.25">
      <c r="A310" s="2"/>
      <c r="C310" s="2"/>
    </row>
    <row r="311" spans="1:3" ht="13.5" customHeight="1" x14ac:dyDescent="0.25">
      <c r="A311" s="2"/>
      <c r="C311" s="2"/>
    </row>
    <row r="312" spans="1:3" ht="13.5" customHeight="1" x14ac:dyDescent="0.25">
      <c r="A312" s="2"/>
      <c r="C312" s="2"/>
    </row>
    <row r="313" spans="1:3" ht="13.5" customHeight="1" x14ac:dyDescent="0.25">
      <c r="A313" s="2"/>
      <c r="C313" s="2"/>
    </row>
    <row r="314" spans="1:3" ht="13.5" customHeight="1" x14ac:dyDescent="0.25">
      <c r="A314" s="2"/>
      <c r="C314" s="2"/>
    </row>
    <row r="315" spans="1:3" ht="13.5" customHeight="1" x14ac:dyDescent="0.25">
      <c r="A315" s="2"/>
      <c r="C315" s="2"/>
    </row>
    <row r="316" spans="1:3" ht="13.5" customHeight="1" x14ac:dyDescent="0.25">
      <c r="A316" s="2"/>
      <c r="C316" s="2"/>
    </row>
    <row r="317" spans="1:3" ht="13.5" customHeight="1" x14ac:dyDescent="0.25">
      <c r="A317" s="2"/>
      <c r="C317" s="2"/>
    </row>
    <row r="318" spans="1:3" ht="13.5" customHeight="1" x14ac:dyDescent="0.25">
      <c r="A318" s="2"/>
      <c r="C318" s="2"/>
    </row>
    <row r="319" spans="1:3" ht="13.5" customHeight="1" x14ac:dyDescent="0.25">
      <c r="A319" s="2"/>
      <c r="C319" s="2"/>
    </row>
    <row r="320" spans="1:3" ht="13.5" customHeight="1" x14ac:dyDescent="0.25">
      <c r="A320" s="2"/>
      <c r="C320" s="2"/>
    </row>
    <row r="321" spans="1:3" ht="13.5" customHeight="1" x14ac:dyDescent="0.25">
      <c r="A321" s="2"/>
      <c r="C321" s="2"/>
    </row>
    <row r="322" spans="1:3" ht="13.5" customHeight="1" x14ac:dyDescent="0.25">
      <c r="A322" s="2"/>
      <c r="C322" s="2"/>
    </row>
    <row r="323" spans="1:3" ht="13.5" customHeight="1" x14ac:dyDescent="0.25">
      <c r="A323" s="2"/>
      <c r="C323" s="2"/>
    </row>
    <row r="324" spans="1:3" ht="13.5" customHeight="1" x14ac:dyDescent="0.25">
      <c r="A324" s="2"/>
      <c r="C324" s="2"/>
    </row>
    <row r="325" spans="1:3" ht="13.5" customHeight="1" x14ac:dyDescent="0.25">
      <c r="A325" s="2"/>
      <c r="C325" s="2"/>
    </row>
    <row r="326" spans="1:3" ht="13.5" customHeight="1" x14ac:dyDescent="0.25">
      <c r="A326" s="2"/>
      <c r="C326" s="2"/>
    </row>
    <row r="327" spans="1:3" ht="13.5" customHeight="1" x14ac:dyDescent="0.25">
      <c r="A327" s="2"/>
      <c r="C327" s="2"/>
    </row>
    <row r="328" spans="1:3" ht="13.5" customHeight="1" x14ac:dyDescent="0.25">
      <c r="A328" s="2"/>
      <c r="C328" s="2"/>
    </row>
    <row r="329" spans="1:3" ht="13.5" customHeight="1" x14ac:dyDescent="0.25">
      <c r="A329" s="2"/>
      <c r="C329" s="2"/>
    </row>
    <row r="330" spans="1:3" ht="13.5" customHeight="1" x14ac:dyDescent="0.25">
      <c r="A330" s="2"/>
      <c r="C330" s="2"/>
    </row>
    <row r="331" spans="1:3" ht="13.5" customHeight="1" x14ac:dyDescent="0.25">
      <c r="A331" s="2"/>
      <c r="C331" s="2"/>
    </row>
    <row r="332" spans="1:3" ht="13.5" customHeight="1" x14ac:dyDescent="0.25">
      <c r="A332" s="2"/>
      <c r="C332" s="2"/>
    </row>
    <row r="333" spans="1:3" ht="13.5" customHeight="1" x14ac:dyDescent="0.25">
      <c r="A333" s="2"/>
      <c r="C333" s="2"/>
    </row>
    <row r="334" spans="1:3" ht="13.5" customHeight="1" x14ac:dyDescent="0.25">
      <c r="A334" s="2"/>
      <c r="C334" s="2"/>
    </row>
    <row r="335" spans="1:3" ht="13.5" customHeight="1" x14ac:dyDescent="0.25">
      <c r="A335" s="2"/>
      <c r="C335" s="2"/>
    </row>
    <row r="336" spans="1:3" ht="13.5" customHeight="1" x14ac:dyDescent="0.25">
      <c r="A336" s="2"/>
      <c r="C336" s="2"/>
    </row>
    <row r="337" spans="1:3" ht="13.5" customHeight="1" x14ac:dyDescent="0.25">
      <c r="A337" s="2"/>
      <c r="C337" s="2"/>
    </row>
    <row r="338" spans="1:3" ht="13.5" customHeight="1" x14ac:dyDescent="0.25">
      <c r="A338" s="2"/>
      <c r="C338" s="2"/>
    </row>
    <row r="339" spans="1:3" ht="13.5" customHeight="1" x14ac:dyDescent="0.25">
      <c r="A339" s="2"/>
      <c r="C339" s="2"/>
    </row>
    <row r="340" spans="1:3" ht="13.5" customHeight="1" x14ac:dyDescent="0.25">
      <c r="A340" s="2"/>
      <c r="C340" s="2"/>
    </row>
    <row r="341" spans="1:3" ht="13.5" customHeight="1" x14ac:dyDescent="0.25">
      <c r="A341" s="2"/>
      <c r="C341" s="2"/>
    </row>
    <row r="342" spans="1:3" ht="13.5" customHeight="1" x14ac:dyDescent="0.25">
      <c r="A342" s="2"/>
      <c r="C342" s="2"/>
    </row>
    <row r="343" spans="1:3" ht="13.5" customHeight="1" x14ac:dyDescent="0.25">
      <c r="A343" s="2"/>
      <c r="C343" s="2"/>
    </row>
    <row r="344" spans="1:3" ht="13.5" customHeight="1" x14ac:dyDescent="0.25">
      <c r="A344" s="2"/>
      <c r="C344" s="2"/>
    </row>
    <row r="345" spans="1:3" ht="13.5" customHeight="1" x14ac:dyDescent="0.25">
      <c r="A345" s="2"/>
      <c r="C345" s="2"/>
    </row>
    <row r="346" spans="1:3" ht="13.5" customHeight="1" x14ac:dyDescent="0.25">
      <c r="A346" s="2"/>
      <c r="C346" s="2"/>
    </row>
    <row r="347" spans="1:3" ht="13.5" customHeight="1" x14ac:dyDescent="0.25">
      <c r="A347" s="2"/>
      <c r="C347" s="2"/>
    </row>
    <row r="348" spans="1:3" ht="13.5" customHeight="1" x14ac:dyDescent="0.25">
      <c r="A348" s="2"/>
      <c r="C348" s="2"/>
    </row>
    <row r="349" spans="1:3" ht="13.5" customHeight="1" x14ac:dyDescent="0.25">
      <c r="A349" s="2"/>
      <c r="C349" s="2"/>
    </row>
    <row r="350" spans="1:3" ht="13.5" customHeight="1" x14ac:dyDescent="0.25">
      <c r="A350" s="2"/>
      <c r="C350" s="2"/>
    </row>
    <row r="351" spans="1:3" ht="13.5" customHeight="1" x14ac:dyDescent="0.25">
      <c r="A351" s="2"/>
      <c r="C351" s="2"/>
    </row>
    <row r="352" spans="1:3" ht="13.5" customHeight="1" x14ac:dyDescent="0.25">
      <c r="A352" s="2"/>
      <c r="C352" s="2"/>
    </row>
    <row r="353" spans="1:3" ht="13.5" customHeight="1" x14ac:dyDescent="0.25">
      <c r="A353" s="2"/>
      <c r="C353" s="2"/>
    </row>
    <row r="354" spans="1:3" ht="13.5" customHeight="1" x14ac:dyDescent="0.25">
      <c r="A354" s="2"/>
      <c r="C354" s="2"/>
    </row>
    <row r="355" spans="1:3" ht="13.5" customHeight="1" x14ac:dyDescent="0.25">
      <c r="A355" s="2"/>
      <c r="C355" s="2"/>
    </row>
    <row r="356" spans="1:3" ht="13.5" customHeight="1" x14ac:dyDescent="0.25">
      <c r="A356" s="2"/>
      <c r="C356" s="2"/>
    </row>
    <row r="357" spans="1:3" ht="13.5" customHeight="1" x14ac:dyDescent="0.25">
      <c r="A357" s="2"/>
      <c r="C357" s="2"/>
    </row>
    <row r="358" spans="1:3" ht="13.5" customHeight="1" x14ac:dyDescent="0.25">
      <c r="A358" s="2"/>
      <c r="C358" s="2"/>
    </row>
    <row r="359" spans="1:3" ht="13.5" customHeight="1" x14ac:dyDescent="0.25">
      <c r="A359" s="2"/>
      <c r="C359" s="2"/>
    </row>
    <row r="360" spans="1:3" ht="13.5" customHeight="1" x14ac:dyDescent="0.25">
      <c r="A360" s="2"/>
      <c r="C360" s="2"/>
    </row>
    <row r="361" spans="1:3" ht="13.5" customHeight="1" x14ac:dyDescent="0.25">
      <c r="A361" s="2"/>
      <c r="C361" s="2"/>
    </row>
    <row r="362" spans="1:3" ht="13.5" customHeight="1" x14ac:dyDescent="0.25">
      <c r="A362" s="2"/>
      <c r="C362" s="2"/>
    </row>
    <row r="363" spans="1:3" ht="13.5" customHeight="1" x14ac:dyDescent="0.25">
      <c r="A363" s="2"/>
      <c r="C363" s="2"/>
    </row>
    <row r="364" spans="1:3" ht="13.5" customHeight="1" x14ac:dyDescent="0.25">
      <c r="A364" s="2"/>
      <c r="C364" s="2"/>
    </row>
    <row r="365" spans="1:3" ht="13.5" customHeight="1" x14ac:dyDescent="0.25">
      <c r="A365" s="2"/>
      <c r="C365" s="2"/>
    </row>
    <row r="366" spans="1:3" ht="13.5" customHeight="1" x14ac:dyDescent="0.25">
      <c r="A366" s="2"/>
      <c r="C366" s="2"/>
    </row>
    <row r="367" spans="1:3" ht="13.5" customHeight="1" x14ac:dyDescent="0.25">
      <c r="A367" s="2"/>
      <c r="C367" s="2"/>
    </row>
    <row r="368" spans="1:3" ht="13.5" customHeight="1" x14ac:dyDescent="0.25">
      <c r="A368" s="2"/>
      <c r="C368" s="2"/>
    </row>
    <row r="369" spans="1:3" ht="13.5" customHeight="1" x14ac:dyDescent="0.25">
      <c r="A369" s="2"/>
      <c r="C369" s="2"/>
    </row>
    <row r="370" spans="1:3" ht="13.5" customHeight="1" x14ac:dyDescent="0.25">
      <c r="A370" s="2"/>
      <c r="C370" s="2"/>
    </row>
    <row r="371" spans="1:3" ht="13.5" customHeight="1" x14ac:dyDescent="0.25">
      <c r="A371" s="2"/>
      <c r="C371" s="2"/>
    </row>
    <row r="372" spans="1:3" ht="13.5" customHeight="1" x14ac:dyDescent="0.25">
      <c r="A372" s="2"/>
      <c r="C372" s="2"/>
    </row>
    <row r="373" spans="1:3" ht="13.5" customHeight="1" x14ac:dyDescent="0.25">
      <c r="A373" s="2"/>
      <c r="C373" s="2"/>
    </row>
    <row r="374" spans="1:3" ht="13.5" customHeight="1" x14ac:dyDescent="0.25">
      <c r="A374" s="2"/>
      <c r="C374" s="2"/>
    </row>
    <row r="375" spans="1:3" ht="13.5" customHeight="1" x14ac:dyDescent="0.25">
      <c r="A375" s="2"/>
      <c r="C375" s="2"/>
    </row>
    <row r="376" spans="1:3" ht="13.5" customHeight="1" x14ac:dyDescent="0.25">
      <c r="A376" s="2"/>
      <c r="C376" s="2"/>
    </row>
    <row r="377" spans="1:3" ht="13.5" customHeight="1" x14ac:dyDescent="0.25">
      <c r="A377" s="2"/>
      <c r="C377" s="2"/>
    </row>
    <row r="378" spans="1:3" ht="13.5" customHeight="1" x14ac:dyDescent="0.25">
      <c r="A378" s="2"/>
      <c r="C378" s="2"/>
    </row>
    <row r="379" spans="1:3" ht="13.5" customHeight="1" x14ac:dyDescent="0.25">
      <c r="A379" s="2"/>
      <c r="C379" s="2"/>
    </row>
    <row r="380" spans="1:3" ht="13.5" customHeight="1" x14ac:dyDescent="0.25">
      <c r="A380" s="2"/>
      <c r="C380" s="2"/>
    </row>
    <row r="381" spans="1:3" ht="13.5" customHeight="1" x14ac:dyDescent="0.25">
      <c r="A381" s="2"/>
      <c r="C381" s="2"/>
    </row>
    <row r="382" spans="1:3" ht="13.5" customHeight="1" x14ac:dyDescent="0.25">
      <c r="A382" s="2"/>
      <c r="C382" s="2"/>
    </row>
    <row r="383" spans="1:3" ht="13.5" customHeight="1" x14ac:dyDescent="0.25">
      <c r="A383" s="2"/>
      <c r="C383" s="2"/>
    </row>
    <row r="384" spans="1:3" ht="13.5" customHeight="1" x14ac:dyDescent="0.25">
      <c r="A384" s="2"/>
      <c r="C384" s="2"/>
    </row>
    <row r="385" spans="1:3" ht="13.5" customHeight="1" x14ac:dyDescent="0.25">
      <c r="A385" s="2"/>
      <c r="C385" s="2"/>
    </row>
    <row r="386" spans="1:3" ht="13.5" customHeight="1" x14ac:dyDescent="0.25">
      <c r="A386" s="2"/>
      <c r="C386" s="2"/>
    </row>
    <row r="387" spans="1:3" ht="13.5" customHeight="1" x14ac:dyDescent="0.25">
      <c r="A387" s="2"/>
      <c r="C387" s="2"/>
    </row>
    <row r="388" spans="1:3" ht="13.5" customHeight="1" x14ac:dyDescent="0.25">
      <c r="A388" s="2"/>
      <c r="C388" s="2"/>
    </row>
    <row r="389" spans="1:3" ht="13.5" customHeight="1" x14ac:dyDescent="0.25">
      <c r="A389" s="2"/>
      <c r="C389" s="2"/>
    </row>
    <row r="390" spans="1:3" ht="13.5" customHeight="1" x14ac:dyDescent="0.25">
      <c r="A390" s="2"/>
      <c r="C390" s="2"/>
    </row>
    <row r="391" spans="1:3" ht="13.5" customHeight="1" x14ac:dyDescent="0.25">
      <c r="A391" s="2"/>
      <c r="C391" s="2"/>
    </row>
    <row r="392" spans="1:3" ht="13.5" customHeight="1" x14ac:dyDescent="0.25">
      <c r="A392" s="2"/>
      <c r="C392" s="2"/>
    </row>
    <row r="393" spans="1:3" ht="13.5" customHeight="1" x14ac:dyDescent="0.25">
      <c r="A393" s="2"/>
      <c r="C393" s="2"/>
    </row>
    <row r="394" spans="1:3" ht="13.5" customHeight="1" x14ac:dyDescent="0.25">
      <c r="A394" s="2"/>
      <c r="C394" s="2"/>
    </row>
    <row r="395" spans="1:3" ht="13.5" customHeight="1" x14ac:dyDescent="0.25">
      <c r="A395" s="2"/>
      <c r="C395" s="2"/>
    </row>
    <row r="396" spans="1:3" ht="13.5" customHeight="1" x14ac:dyDescent="0.25">
      <c r="A396" s="2"/>
      <c r="C396" s="2"/>
    </row>
    <row r="397" spans="1:3" ht="13.5" customHeight="1" x14ac:dyDescent="0.25">
      <c r="A397" s="2"/>
      <c r="C397" s="2"/>
    </row>
    <row r="398" spans="1:3" ht="13.5" customHeight="1" x14ac:dyDescent="0.25">
      <c r="A398" s="2"/>
      <c r="C398" s="2"/>
    </row>
    <row r="399" spans="1:3" ht="13.5" customHeight="1" x14ac:dyDescent="0.25">
      <c r="A399" s="2"/>
      <c r="C399" s="2"/>
    </row>
    <row r="400" spans="1:3" ht="13.5" customHeight="1" x14ac:dyDescent="0.25">
      <c r="A400" s="2"/>
      <c r="C400" s="2"/>
    </row>
    <row r="401" spans="1:3" ht="13.5" customHeight="1" x14ac:dyDescent="0.25">
      <c r="A401" s="2"/>
      <c r="C401" s="2"/>
    </row>
    <row r="402" spans="1:3" ht="13.5" customHeight="1" x14ac:dyDescent="0.25">
      <c r="A402" s="2"/>
      <c r="C402" s="2"/>
    </row>
    <row r="403" spans="1:3" ht="13.5" customHeight="1" x14ac:dyDescent="0.25">
      <c r="A403" s="2"/>
      <c r="C403" s="2"/>
    </row>
    <row r="404" spans="1:3" ht="13.5" customHeight="1" x14ac:dyDescent="0.25">
      <c r="A404" s="2"/>
      <c r="C404" s="2"/>
    </row>
    <row r="405" spans="1:3" ht="13.5" customHeight="1" x14ac:dyDescent="0.25">
      <c r="A405" s="2"/>
      <c r="C405" s="2"/>
    </row>
    <row r="406" spans="1:3" ht="13.5" customHeight="1" x14ac:dyDescent="0.25">
      <c r="A406" s="2"/>
      <c r="C406" s="2"/>
    </row>
    <row r="407" spans="1:3" ht="13.5" customHeight="1" x14ac:dyDescent="0.25">
      <c r="A407" s="2"/>
      <c r="C407" s="2"/>
    </row>
    <row r="408" spans="1:3" ht="13.5" customHeight="1" x14ac:dyDescent="0.25">
      <c r="A408" s="2"/>
      <c r="C408" s="2"/>
    </row>
    <row r="409" spans="1:3" ht="13.5" customHeight="1" x14ac:dyDescent="0.25">
      <c r="A409" s="2"/>
      <c r="C409" s="2"/>
    </row>
    <row r="410" spans="1:3" ht="13.5" customHeight="1" x14ac:dyDescent="0.25">
      <c r="A410" s="2"/>
      <c r="C410" s="2"/>
    </row>
    <row r="411" spans="1:3" ht="13.5" customHeight="1" x14ac:dyDescent="0.25">
      <c r="A411" s="2"/>
      <c r="C411" s="2"/>
    </row>
    <row r="412" spans="1:3" ht="13.5" customHeight="1" x14ac:dyDescent="0.25">
      <c r="A412" s="2"/>
      <c r="C412" s="2"/>
    </row>
    <row r="413" spans="1:3" ht="13.5" customHeight="1" x14ac:dyDescent="0.25">
      <c r="A413" s="2"/>
      <c r="C413" s="2"/>
    </row>
    <row r="414" spans="1:3" ht="13.5" customHeight="1" x14ac:dyDescent="0.25">
      <c r="A414" s="2"/>
      <c r="C414" s="2"/>
    </row>
    <row r="415" spans="1:3" ht="13.5" customHeight="1" x14ac:dyDescent="0.25">
      <c r="A415" s="2"/>
      <c r="C415" s="2"/>
    </row>
    <row r="416" spans="1:3" ht="13.5" customHeight="1" x14ac:dyDescent="0.25">
      <c r="A416" s="2"/>
      <c r="C416" s="2"/>
    </row>
    <row r="417" spans="1:3" ht="13.5" customHeight="1" x14ac:dyDescent="0.25">
      <c r="A417" s="2"/>
      <c r="C417" s="2"/>
    </row>
    <row r="418" spans="1:3" ht="13.5" customHeight="1" x14ac:dyDescent="0.25">
      <c r="A418" s="2"/>
      <c r="C418" s="2"/>
    </row>
    <row r="419" spans="1:3" ht="13.5" customHeight="1" x14ac:dyDescent="0.25">
      <c r="A419" s="2"/>
      <c r="C419" s="2"/>
    </row>
    <row r="420" spans="1:3" ht="13.5" customHeight="1" x14ac:dyDescent="0.25">
      <c r="A420" s="2"/>
      <c r="C420" s="2"/>
    </row>
    <row r="421" spans="1:3" ht="13.5" customHeight="1" x14ac:dyDescent="0.25">
      <c r="A421" s="2"/>
      <c r="C421" s="2"/>
    </row>
    <row r="422" spans="1:3" ht="13.5" customHeight="1" x14ac:dyDescent="0.25">
      <c r="A422" s="2"/>
      <c r="C422" s="2"/>
    </row>
    <row r="423" spans="1:3" ht="13.5" customHeight="1" x14ac:dyDescent="0.25">
      <c r="A423" s="2"/>
      <c r="C423" s="2"/>
    </row>
    <row r="424" spans="1:3" ht="13.5" customHeight="1" x14ac:dyDescent="0.25">
      <c r="A424" s="2"/>
      <c r="C424" s="2"/>
    </row>
    <row r="425" spans="1:3" ht="13.5" customHeight="1" x14ac:dyDescent="0.25">
      <c r="A425" s="2"/>
      <c r="C425" s="2"/>
    </row>
    <row r="426" spans="1:3" ht="13.5" customHeight="1" x14ac:dyDescent="0.25">
      <c r="A426" s="2"/>
      <c r="C426" s="2"/>
    </row>
    <row r="427" spans="1:3" ht="13.5" customHeight="1" x14ac:dyDescent="0.25">
      <c r="A427" s="2"/>
      <c r="C427" s="2"/>
    </row>
    <row r="428" spans="1:3" ht="13.5" customHeight="1" x14ac:dyDescent="0.25">
      <c r="A428" s="2"/>
      <c r="C428" s="2"/>
    </row>
    <row r="429" spans="1:3" ht="13.5" customHeight="1" x14ac:dyDescent="0.25">
      <c r="A429" s="2"/>
      <c r="C429" s="2"/>
    </row>
    <row r="430" spans="1:3" ht="13.5" customHeight="1" x14ac:dyDescent="0.25">
      <c r="A430" s="2"/>
      <c r="C430" s="2"/>
    </row>
    <row r="431" spans="1:3" ht="13.5" customHeight="1" x14ac:dyDescent="0.25">
      <c r="A431" s="2"/>
      <c r="C431" s="2"/>
    </row>
    <row r="432" spans="1:3" ht="13.5" customHeight="1" x14ac:dyDescent="0.25">
      <c r="A432" s="2"/>
      <c r="C432" s="2"/>
    </row>
    <row r="433" spans="1:3" ht="13.5" customHeight="1" x14ac:dyDescent="0.25">
      <c r="A433" s="2"/>
      <c r="C433" s="2"/>
    </row>
    <row r="434" spans="1:3" ht="13.5" customHeight="1" x14ac:dyDescent="0.25">
      <c r="A434" s="2"/>
      <c r="C434" s="2"/>
    </row>
    <row r="435" spans="1:3" ht="13.5" customHeight="1" x14ac:dyDescent="0.25">
      <c r="A435" s="2"/>
      <c r="C435" s="2"/>
    </row>
    <row r="436" spans="1:3" ht="13.5" customHeight="1" x14ac:dyDescent="0.25">
      <c r="A436" s="2"/>
      <c r="C436" s="2"/>
    </row>
    <row r="437" spans="1:3" ht="13.5" customHeight="1" x14ac:dyDescent="0.25">
      <c r="A437" s="2"/>
      <c r="C437" s="2"/>
    </row>
    <row r="438" spans="1:3" ht="13.5" customHeight="1" x14ac:dyDescent="0.25">
      <c r="A438" s="2"/>
      <c r="C438" s="2"/>
    </row>
    <row r="439" spans="1:3" ht="13.5" customHeight="1" x14ac:dyDescent="0.25">
      <c r="A439" s="2"/>
      <c r="C439" s="2"/>
    </row>
    <row r="440" spans="1:3" ht="13.5" customHeight="1" x14ac:dyDescent="0.25">
      <c r="A440" s="2"/>
      <c r="C440" s="2"/>
    </row>
    <row r="441" spans="1:3" ht="13.5" customHeight="1" x14ac:dyDescent="0.25">
      <c r="A441" s="2"/>
      <c r="C441" s="2"/>
    </row>
    <row r="442" spans="1:3" ht="13.5" customHeight="1" x14ac:dyDescent="0.25">
      <c r="A442" s="2"/>
      <c r="C442" s="2"/>
    </row>
    <row r="443" spans="1:3" ht="13.5" customHeight="1" x14ac:dyDescent="0.25">
      <c r="A443" s="2"/>
      <c r="C443" s="2"/>
    </row>
    <row r="444" spans="1:3" ht="13.5" customHeight="1" x14ac:dyDescent="0.25">
      <c r="A444" s="2"/>
      <c r="C444" s="2"/>
    </row>
    <row r="445" spans="1:3" ht="13.5" customHeight="1" x14ac:dyDescent="0.25">
      <c r="A445" s="2"/>
      <c r="C445" s="2"/>
    </row>
    <row r="446" spans="1:3" ht="13.5" customHeight="1" x14ac:dyDescent="0.25">
      <c r="A446" s="2"/>
      <c r="C446" s="2"/>
    </row>
    <row r="447" spans="1:3" ht="13.5" customHeight="1" x14ac:dyDescent="0.25">
      <c r="A447" s="2"/>
      <c r="C447" s="2"/>
    </row>
    <row r="448" spans="1:3" ht="13.5" customHeight="1" x14ac:dyDescent="0.25">
      <c r="A448" s="2"/>
      <c r="C448" s="2"/>
    </row>
    <row r="449" spans="1:3" ht="13.5" customHeight="1" x14ac:dyDescent="0.25">
      <c r="A449" s="2"/>
      <c r="C449" s="2"/>
    </row>
    <row r="450" spans="1:3" ht="13.5" customHeight="1" x14ac:dyDescent="0.25">
      <c r="A450" s="2"/>
      <c r="C450" s="2"/>
    </row>
    <row r="451" spans="1:3" ht="13.5" customHeight="1" x14ac:dyDescent="0.25">
      <c r="A451" s="2"/>
      <c r="C451" s="2"/>
    </row>
    <row r="452" spans="1:3" ht="13.5" customHeight="1" x14ac:dyDescent="0.25">
      <c r="A452" s="2"/>
      <c r="C452" s="2"/>
    </row>
    <row r="453" spans="1:3" ht="13.5" customHeight="1" x14ac:dyDescent="0.25">
      <c r="A453" s="2"/>
      <c r="C453" s="2"/>
    </row>
    <row r="454" spans="1:3" ht="13.5" customHeight="1" x14ac:dyDescent="0.25">
      <c r="A454" s="2"/>
      <c r="C454" s="2"/>
    </row>
    <row r="455" spans="1:3" ht="13.5" customHeight="1" x14ac:dyDescent="0.25">
      <c r="A455" s="2"/>
      <c r="C455" s="2"/>
    </row>
    <row r="456" spans="1:3" ht="13.5" customHeight="1" x14ac:dyDescent="0.25">
      <c r="A456" s="2"/>
      <c r="C456" s="2"/>
    </row>
    <row r="457" spans="1:3" ht="13.5" customHeight="1" x14ac:dyDescent="0.25">
      <c r="A457" s="2"/>
      <c r="C457" s="2"/>
    </row>
    <row r="458" spans="1:3" ht="13.5" customHeight="1" x14ac:dyDescent="0.25">
      <c r="A458" s="2"/>
      <c r="C458" s="2"/>
    </row>
    <row r="459" spans="1:3" ht="13.5" customHeight="1" x14ac:dyDescent="0.25">
      <c r="A459" s="2"/>
      <c r="C459" s="2"/>
    </row>
    <row r="460" spans="1:3" ht="13.5" customHeight="1" x14ac:dyDescent="0.25">
      <c r="A460" s="2"/>
      <c r="C460" s="2"/>
    </row>
    <row r="461" spans="1:3" ht="13.5" customHeight="1" x14ac:dyDescent="0.25">
      <c r="A461" s="2"/>
      <c r="C461" s="2"/>
    </row>
    <row r="462" spans="1:3" ht="13.5" customHeight="1" x14ac:dyDescent="0.25">
      <c r="A462" s="2"/>
      <c r="C462" s="2"/>
    </row>
    <row r="463" spans="1:3" ht="13.5" customHeight="1" x14ac:dyDescent="0.25">
      <c r="A463" s="2"/>
      <c r="C463" s="2"/>
    </row>
    <row r="464" spans="1:3" ht="13.5" customHeight="1" x14ac:dyDescent="0.25">
      <c r="A464" s="2"/>
      <c r="C464" s="2"/>
    </row>
    <row r="465" spans="1:3" ht="13.5" customHeight="1" x14ac:dyDescent="0.25">
      <c r="A465" s="2"/>
      <c r="C465" s="2"/>
    </row>
    <row r="466" spans="1:3" ht="13.5" customHeight="1" x14ac:dyDescent="0.25">
      <c r="A466" s="2"/>
      <c r="C466" s="2"/>
    </row>
    <row r="467" spans="1:3" ht="13.5" customHeight="1" x14ac:dyDescent="0.25">
      <c r="A467" s="2"/>
      <c r="C467" s="2"/>
    </row>
    <row r="468" spans="1:3" ht="13.5" customHeight="1" x14ac:dyDescent="0.25">
      <c r="A468" s="2"/>
      <c r="C468" s="2"/>
    </row>
    <row r="469" spans="1:3" ht="13.5" customHeight="1" x14ac:dyDescent="0.25">
      <c r="A469" s="2"/>
      <c r="C469" s="2"/>
    </row>
    <row r="470" spans="1:3" ht="13.5" customHeight="1" x14ac:dyDescent="0.25">
      <c r="A470" s="2"/>
      <c r="C470" s="2"/>
    </row>
    <row r="471" spans="1:3" ht="13.5" customHeight="1" x14ac:dyDescent="0.25">
      <c r="A471" s="2"/>
      <c r="C471" s="2"/>
    </row>
    <row r="472" spans="1:3" ht="13.5" customHeight="1" x14ac:dyDescent="0.25">
      <c r="A472" s="2"/>
      <c r="C472" s="2"/>
    </row>
    <row r="473" spans="1:3" ht="13.5" customHeight="1" x14ac:dyDescent="0.25">
      <c r="A473" s="2"/>
      <c r="C473" s="2"/>
    </row>
    <row r="474" spans="1:3" ht="13.5" customHeight="1" x14ac:dyDescent="0.25">
      <c r="A474" s="2"/>
      <c r="C474" s="2"/>
    </row>
    <row r="475" spans="1:3" ht="13.5" customHeight="1" x14ac:dyDescent="0.25">
      <c r="A475" s="2"/>
      <c r="C475" s="2"/>
    </row>
    <row r="476" spans="1:3" ht="13.5" customHeight="1" x14ac:dyDescent="0.25">
      <c r="A476" s="2"/>
      <c r="C476" s="2"/>
    </row>
    <row r="477" spans="1:3" ht="13.5" customHeight="1" x14ac:dyDescent="0.25">
      <c r="A477" s="2"/>
      <c r="C477" s="2"/>
    </row>
    <row r="478" spans="1:3" ht="13.5" customHeight="1" x14ac:dyDescent="0.25">
      <c r="A478" s="2"/>
      <c r="C478" s="2"/>
    </row>
    <row r="479" spans="1:3" ht="13.5" customHeight="1" x14ac:dyDescent="0.25">
      <c r="A479" s="2"/>
      <c r="C479" s="2"/>
    </row>
    <row r="480" spans="1:3" ht="13.5" customHeight="1" x14ac:dyDescent="0.25">
      <c r="A480" s="2"/>
      <c r="C480" s="2"/>
    </row>
    <row r="481" spans="1:3" ht="13.5" customHeight="1" x14ac:dyDescent="0.25">
      <c r="A481" s="2"/>
      <c r="C481" s="2"/>
    </row>
    <row r="482" spans="1:3" ht="13.5" customHeight="1" x14ac:dyDescent="0.25">
      <c r="A482" s="2"/>
      <c r="C482" s="2"/>
    </row>
    <row r="483" spans="1:3" ht="13.5" customHeight="1" x14ac:dyDescent="0.25">
      <c r="A483" s="2"/>
      <c r="C483" s="2"/>
    </row>
    <row r="484" spans="1:3" ht="13.5" customHeight="1" x14ac:dyDescent="0.25">
      <c r="A484" s="2"/>
      <c r="C484" s="2"/>
    </row>
    <row r="485" spans="1:3" ht="13.5" customHeight="1" x14ac:dyDescent="0.25">
      <c r="A485" s="2"/>
      <c r="C485" s="2"/>
    </row>
    <row r="486" spans="1:3" ht="13.5" customHeight="1" x14ac:dyDescent="0.25">
      <c r="A486" s="2"/>
      <c r="C486" s="2"/>
    </row>
    <row r="487" spans="1:3" ht="13.5" customHeight="1" x14ac:dyDescent="0.25">
      <c r="A487" s="2"/>
      <c r="C487" s="2"/>
    </row>
    <row r="488" spans="1:3" ht="13.5" customHeight="1" x14ac:dyDescent="0.25">
      <c r="A488" s="2"/>
      <c r="C488" s="2"/>
    </row>
    <row r="489" spans="1:3" ht="13.5" customHeight="1" x14ac:dyDescent="0.25">
      <c r="A489" s="2"/>
      <c r="C489" s="2"/>
    </row>
    <row r="490" spans="1:3" ht="13.5" customHeight="1" x14ac:dyDescent="0.25">
      <c r="A490" s="2"/>
      <c r="C490" s="2"/>
    </row>
    <row r="491" spans="1:3" ht="13.5" customHeight="1" x14ac:dyDescent="0.25">
      <c r="A491" s="2"/>
      <c r="C491" s="2"/>
    </row>
    <row r="492" spans="1:3" ht="13.5" customHeight="1" x14ac:dyDescent="0.25">
      <c r="A492" s="2"/>
      <c r="C492" s="2"/>
    </row>
    <row r="493" spans="1:3" ht="13.5" customHeight="1" x14ac:dyDescent="0.25">
      <c r="A493" s="2"/>
      <c r="C493" s="2"/>
    </row>
    <row r="494" spans="1:3" ht="13.5" customHeight="1" x14ac:dyDescent="0.25">
      <c r="A494" s="2"/>
      <c r="C494" s="2"/>
    </row>
    <row r="495" spans="1:3" ht="13.5" customHeight="1" x14ac:dyDescent="0.25">
      <c r="A495" s="2"/>
      <c r="C495" s="2"/>
    </row>
    <row r="496" spans="1:3" ht="13.5" customHeight="1" x14ac:dyDescent="0.25">
      <c r="A496" s="2"/>
      <c r="C496" s="2"/>
    </row>
    <row r="497" spans="1:3" ht="13.5" customHeight="1" x14ac:dyDescent="0.25">
      <c r="A497" s="2"/>
      <c r="C497" s="2"/>
    </row>
    <row r="498" spans="1:3" ht="13.5" customHeight="1" x14ac:dyDescent="0.25">
      <c r="A498" s="2"/>
      <c r="C498" s="2"/>
    </row>
    <row r="499" spans="1:3" ht="13.5" customHeight="1" x14ac:dyDescent="0.25">
      <c r="A499" s="2"/>
      <c r="C499" s="2"/>
    </row>
    <row r="500" spans="1:3" ht="13.5" customHeight="1" x14ac:dyDescent="0.25">
      <c r="A500" s="2"/>
      <c r="C500" s="2"/>
    </row>
    <row r="501" spans="1:3" ht="13.5" customHeight="1" x14ac:dyDescent="0.25">
      <c r="A501" s="2"/>
      <c r="C501" s="2"/>
    </row>
    <row r="502" spans="1:3" ht="13.5" customHeight="1" x14ac:dyDescent="0.25">
      <c r="A502" s="2"/>
      <c r="C502" s="2"/>
    </row>
    <row r="503" spans="1:3" ht="13.5" customHeight="1" x14ac:dyDescent="0.25">
      <c r="A503" s="2"/>
      <c r="C503" s="2"/>
    </row>
    <row r="504" spans="1:3" ht="13.5" customHeight="1" x14ac:dyDescent="0.25">
      <c r="A504" s="2"/>
      <c r="C504" s="2"/>
    </row>
    <row r="505" spans="1:3" ht="13.5" customHeight="1" x14ac:dyDescent="0.25">
      <c r="A505" s="2"/>
      <c r="C505" s="2"/>
    </row>
    <row r="506" spans="1:3" ht="13.5" customHeight="1" x14ac:dyDescent="0.25">
      <c r="A506" s="2"/>
      <c r="C506" s="2"/>
    </row>
    <row r="507" spans="1:3" ht="13.5" customHeight="1" x14ac:dyDescent="0.25">
      <c r="A507" s="2"/>
      <c r="C507" s="2"/>
    </row>
    <row r="508" spans="1:3" ht="13.5" customHeight="1" x14ac:dyDescent="0.25">
      <c r="A508" s="2"/>
      <c r="C508" s="2"/>
    </row>
    <row r="509" spans="1:3" ht="13.5" customHeight="1" x14ac:dyDescent="0.25">
      <c r="A509" s="2"/>
      <c r="C509" s="2"/>
    </row>
    <row r="510" spans="1:3" ht="13.5" customHeight="1" x14ac:dyDescent="0.25">
      <c r="A510" s="2"/>
      <c r="C510" s="2"/>
    </row>
    <row r="511" spans="1:3" ht="13.5" customHeight="1" x14ac:dyDescent="0.25">
      <c r="A511" s="2"/>
      <c r="C511" s="2"/>
    </row>
    <row r="512" spans="1:3" ht="13.5" customHeight="1" x14ac:dyDescent="0.25">
      <c r="A512" s="2"/>
      <c r="C512" s="2"/>
    </row>
    <row r="513" spans="1:3" ht="13.5" customHeight="1" x14ac:dyDescent="0.25">
      <c r="A513" s="2"/>
      <c r="C513" s="2"/>
    </row>
    <row r="514" spans="1:3" ht="13.5" customHeight="1" x14ac:dyDescent="0.25">
      <c r="A514" s="2"/>
      <c r="C514" s="2"/>
    </row>
    <row r="515" spans="1:3" ht="13.5" customHeight="1" x14ac:dyDescent="0.25">
      <c r="A515" s="2"/>
      <c r="C515" s="2"/>
    </row>
    <row r="516" spans="1:3" ht="13.5" customHeight="1" x14ac:dyDescent="0.25">
      <c r="A516" s="2"/>
      <c r="C516" s="2"/>
    </row>
    <row r="517" spans="1:3" ht="13.5" customHeight="1" x14ac:dyDescent="0.25">
      <c r="A517" s="2"/>
      <c r="C517" s="2"/>
    </row>
    <row r="518" spans="1:3" ht="13.5" customHeight="1" x14ac:dyDescent="0.25">
      <c r="A518" s="2"/>
      <c r="C518" s="2"/>
    </row>
    <row r="519" spans="1:3" ht="13.5" customHeight="1" x14ac:dyDescent="0.25">
      <c r="A519" s="2"/>
      <c r="C519" s="2"/>
    </row>
    <row r="520" spans="1:3" ht="13.5" customHeight="1" x14ac:dyDescent="0.25">
      <c r="A520" s="2"/>
      <c r="C520" s="2"/>
    </row>
    <row r="521" spans="1:3" ht="13.5" customHeight="1" x14ac:dyDescent="0.25">
      <c r="A521" s="2"/>
      <c r="C521" s="2"/>
    </row>
    <row r="522" spans="1:3" ht="13.5" customHeight="1" x14ac:dyDescent="0.25">
      <c r="A522" s="2"/>
      <c r="C522" s="2"/>
    </row>
    <row r="523" spans="1:3" ht="13.5" customHeight="1" x14ac:dyDescent="0.25">
      <c r="A523" s="2"/>
      <c r="C523" s="2"/>
    </row>
    <row r="524" spans="1:3" ht="13.5" customHeight="1" x14ac:dyDescent="0.25">
      <c r="A524" s="2"/>
      <c r="C524" s="2"/>
    </row>
    <row r="525" spans="1:3" ht="13.5" customHeight="1" x14ac:dyDescent="0.25">
      <c r="A525" s="2"/>
      <c r="C525" s="2"/>
    </row>
    <row r="526" spans="1:3" ht="13.5" customHeight="1" x14ac:dyDescent="0.25">
      <c r="A526" s="2"/>
      <c r="C526" s="2"/>
    </row>
    <row r="527" spans="1:3" ht="13.5" customHeight="1" x14ac:dyDescent="0.25">
      <c r="A527" s="2"/>
      <c r="C527" s="2"/>
    </row>
    <row r="528" spans="1:3" ht="13.5" customHeight="1" x14ac:dyDescent="0.25">
      <c r="A528" s="2"/>
      <c r="C528" s="2"/>
    </row>
    <row r="529" spans="1:3" ht="13.5" customHeight="1" x14ac:dyDescent="0.25">
      <c r="A529" s="2"/>
      <c r="C529" s="2"/>
    </row>
    <row r="530" spans="1:3" ht="13.5" customHeight="1" x14ac:dyDescent="0.25">
      <c r="A530" s="2"/>
      <c r="C530" s="2"/>
    </row>
    <row r="531" spans="1:3" ht="13.5" customHeight="1" x14ac:dyDescent="0.25">
      <c r="A531" s="2"/>
      <c r="C531" s="2"/>
    </row>
    <row r="532" spans="1:3" ht="13.5" customHeight="1" x14ac:dyDescent="0.25">
      <c r="A532" s="2"/>
      <c r="C532" s="2"/>
    </row>
    <row r="533" spans="1:3" ht="13.5" customHeight="1" x14ac:dyDescent="0.25">
      <c r="A533" s="2"/>
      <c r="C533" s="2"/>
    </row>
    <row r="534" spans="1:3" ht="13.5" customHeight="1" x14ac:dyDescent="0.25">
      <c r="A534" s="2"/>
      <c r="C534" s="2"/>
    </row>
    <row r="535" spans="1:3" ht="13.5" customHeight="1" x14ac:dyDescent="0.25">
      <c r="A535" s="2"/>
      <c r="C535" s="2"/>
    </row>
    <row r="536" spans="1:3" ht="13.5" customHeight="1" x14ac:dyDescent="0.25">
      <c r="A536" s="2"/>
      <c r="C536" s="2"/>
    </row>
    <row r="537" spans="1:3" ht="13.5" customHeight="1" x14ac:dyDescent="0.25">
      <c r="A537" s="2"/>
      <c r="C537" s="2"/>
    </row>
    <row r="538" spans="1:3" ht="13.5" customHeight="1" x14ac:dyDescent="0.25">
      <c r="A538" s="2"/>
      <c r="C538" s="2"/>
    </row>
    <row r="539" spans="1:3" ht="13.5" customHeight="1" x14ac:dyDescent="0.25">
      <c r="A539" s="2"/>
      <c r="C539" s="2"/>
    </row>
    <row r="540" spans="1:3" ht="13.5" customHeight="1" x14ac:dyDescent="0.25">
      <c r="A540" s="2"/>
      <c r="C540" s="2"/>
    </row>
    <row r="541" spans="1:3" ht="13.5" customHeight="1" x14ac:dyDescent="0.25">
      <c r="A541" s="2"/>
      <c r="C541" s="2"/>
    </row>
    <row r="542" spans="1:3" ht="13.5" customHeight="1" x14ac:dyDescent="0.25">
      <c r="A542" s="2"/>
      <c r="C542" s="2"/>
    </row>
    <row r="543" spans="1:3" ht="13.5" customHeight="1" x14ac:dyDescent="0.25">
      <c r="A543" s="2"/>
      <c r="C543" s="2"/>
    </row>
    <row r="544" spans="1:3" ht="13.5" customHeight="1" x14ac:dyDescent="0.25">
      <c r="A544" s="2"/>
      <c r="C544" s="2"/>
    </row>
    <row r="545" spans="1:3" ht="13.5" customHeight="1" x14ac:dyDescent="0.25">
      <c r="A545" s="2"/>
      <c r="C545" s="2"/>
    </row>
    <row r="546" spans="1:3" ht="13.5" customHeight="1" x14ac:dyDescent="0.25">
      <c r="A546" s="2"/>
      <c r="C546" s="2"/>
    </row>
    <row r="547" spans="1:3" ht="13.5" customHeight="1" x14ac:dyDescent="0.25">
      <c r="A547" s="2"/>
      <c r="C547" s="2"/>
    </row>
    <row r="548" spans="1:3" ht="13.5" customHeight="1" x14ac:dyDescent="0.25">
      <c r="A548" s="2"/>
      <c r="C548" s="2"/>
    </row>
    <row r="549" spans="1:3" ht="13.5" customHeight="1" x14ac:dyDescent="0.25">
      <c r="A549" s="2"/>
      <c r="C549" s="2"/>
    </row>
    <row r="550" spans="1:3" ht="13.5" customHeight="1" x14ac:dyDescent="0.25">
      <c r="A550" s="2"/>
      <c r="C550" s="2"/>
    </row>
    <row r="551" spans="1:3" ht="13.5" customHeight="1" x14ac:dyDescent="0.25">
      <c r="A551" s="2"/>
      <c r="C551" s="2"/>
    </row>
    <row r="552" spans="1:3" ht="13.5" customHeight="1" x14ac:dyDescent="0.25">
      <c r="A552" s="2"/>
      <c r="C552" s="2"/>
    </row>
    <row r="553" spans="1:3" ht="13.5" customHeight="1" x14ac:dyDescent="0.25">
      <c r="A553" s="2"/>
      <c r="C553" s="2"/>
    </row>
    <row r="554" spans="1:3" ht="13.5" customHeight="1" x14ac:dyDescent="0.25">
      <c r="A554" s="2"/>
      <c r="C554" s="2"/>
    </row>
    <row r="555" spans="1:3" ht="13.5" customHeight="1" x14ac:dyDescent="0.25">
      <c r="A555" s="2"/>
      <c r="C555" s="2"/>
    </row>
    <row r="556" spans="1:3" ht="13.5" customHeight="1" x14ac:dyDescent="0.25">
      <c r="A556" s="2"/>
      <c r="C556" s="2"/>
    </row>
    <row r="557" spans="1:3" ht="13.5" customHeight="1" x14ac:dyDescent="0.25">
      <c r="A557" s="2"/>
      <c r="C557" s="2"/>
    </row>
    <row r="558" spans="1:3" ht="13.5" customHeight="1" x14ac:dyDescent="0.25">
      <c r="A558" s="2"/>
      <c r="C558" s="2"/>
    </row>
    <row r="559" spans="1:3" ht="13.5" customHeight="1" x14ac:dyDescent="0.25">
      <c r="A559" s="2"/>
      <c r="C559" s="2"/>
    </row>
    <row r="560" spans="1:3" ht="13.5" customHeight="1" x14ac:dyDescent="0.25">
      <c r="A560" s="2"/>
      <c r="C560" s="2"/>
    </row>
    <row r="561" spans="1:3" ht="13.5" customHeight="1" x14ac:dyDescent="0.25">
      <c r="A561" s="2"/>
      <c r="C561" s="2"/>
    </row>
    <row r="562" spans="1:3" ht="13.5" customHeight="1" x14ac:dyDescent="0.25">
      <c r="A562" s="2"/>
      <c r="C562" s="2"/>
    </row>
    <row r="563" spans="1:3" ht="13.5" customHeight="1" x14ac:dyDescent="0.25">
      <c r="A563" s="2"/>
      <c r="C563" s="2"/>
    </row>
    <row r="564" spans="1:3" ht="13.5" customHeight="1" x14ac:dyDescent="0.25">
      <c r="A564" s="2"/>
      <c r="C564" s="2"/>
    </row>
    <row r="565" spans="1:3" ht="13.5" customHeight="1" x14ac:dyDescent="0.25">
      <c r="A565" s="2"/>
      <c r="C565" s="2"/>
    </row>
    <row r="566" spans="1:3" ht="13.5" customHeight="1" x14ac:dyDescent="0.25">
      <c r="A566" s="2"/>
      <c r="C566" s="2"/>
    </row>
    <row r="567" spans="1:3" ht="13.5" customHeight="1" x14ac:dyDescent="0.25">
      <c r="A567" s="2"/>
      <c r="C567" s="2"/>
    </row>
    <row r="568" spans="1:3" ht="13.5" customHeight="1" x14ac:dyDescent="0.25">
      <c r="A568" s="2"/>
      <c r="C568" s="2"/>
    </row>
    <row r="569" spans="1:3" ht="13.5" customHeight="1" x14ac:dyDescent="0.25">
      <c r="A569" s="2"/>
      <c r="C569" s="2"/>
    </row>
    <row r="570" spans="1:3" ht="13.5" customHeight="1" x14ac:dyDescent="0.25">
      <c r="A570" s="2"/>
      <c r="C570" s="2"/>
    </row>
    <row r="571" spans="1:3" ht="13.5" customHeight="1" x14ac:dyDescent="0.25">
      <c r="A571" s="2"/>
      <c r="C571" s="2"/>
    </row>
    <row r="572" spans="1:3" ht="13.5" customHeight="1" x14ac:dyDescent="0.25">
      <c r="A572" s="2"/>
      <c r="C572" s="2"/>
    </row>
    <row r="573" spans="1:3" ht="13.5" customHeight="1" x14ac:dyDescent="0.25">
      <c r="A573" s="2"/>
      <c r="C573" s="2"/>
    </row>
    <row r="574" spans="1:3" ht="13.5" customHeight="1" x14ac:dyDescent="0.25">
      <c r="A574" s="2"/>
      <c r="C574" s="2"/>
    </row>
    <row r="575" spans="1:3" ht="13.5" customHeight="1" x14ac:dyDescent="0.25">
      <c r="A575" s="2"/>
      <c r="C575" s="2"/>
    </row>
    <row r="576" spans="1:3" ht="13.5" customHeight="1" x14ac:dyDescent="0.25">
      <c r="A576" s="2"/>
      <c r="C576" s="2"/>
    </row>
    <row r="577" spans="1:3" ht="13.5" customHeight="1" x14ac:dyDescent="0.25">
      <c r="A577" s="2"/>
      <c r="C577" s="2"/>
    </row>
    <row r="578" spans="1:3" ht="13.5" customHeight="1" x14ac:dyDescent="0.25">
      <c r="A578" s="2"/>
      <c r="C578" s="2"/>
    </row>
    <row r="579" spans="1:3" ht="13.5" customHeight="1" x14ac:dyDescent="0.25">
      <c r="A579" s="2"/>
      <c r="C579" s="2"/>
    </row>
    <row r="580" spans="1:3" ht="13.5" customHeight="1" x14ac:dyDescent="0.25">
      <c r="A580" s="2"/>
      <c r="C580" s="2"/>
    </row>
    <row r="581" spans="1:3" ht="13.5" customHeight="1" x14ac:dyDescent="0.25">
      <c r="A581" s="2"/>
      <c r="C581" s="2"/>
    </row>
    <row r="582" spans="1:3" ht="13.5" customHeight="1" x14ac:dyDescent="0.25">
      <c r="A582" s="2"/>
      <c r="C582" s="2"/>
    </row>
    <row r="583" spans="1:3" ht="13.5" customHeight="1" x14ac:dyDescent="0.25">
      <c r="A583" s="2"/>
      <c r="C583" s="2"/>
    </row>
    <row r="584" spans="1:3" ht="13.5" customHeight="1" x14ac:dyDescent="0.25">
      <c r="A584" s="2"/>
      <c r="C584" s="2"/>
    </row>
    <row r="585" spans="1:3" ht="13.5" customHeight="1" x14ac:dyDescent="0.25">
      <c r="A585" s="2"/>
      <c r="C585" s="2"/>
    </row>
    <row r="586" spans="1:3" ht="13.5" customHeight="1" x14ac:dyDescent="0.25">
      <c r="A586" s="2"/>
      <c r="C586" s="2"/>
    </row>
    <row r="587" spans="1:3" ht="13.5" customHeight="1" x14ac:dyDescent="0.25">
      <c r="A587" s="2"/>
      <c r="C587" s="2"/>
    </row>
    <row r="588" spans="1:3" ht="13.5" customHeight="1" x14ac:dyDescent="0.25">
      <c r="A588" s="2"/>
      <c r="C588" s="2"/>
    </row>
    <row r="589" spans="1:3" ht="13.5" customHeight="1" x14ac:dyDescent="0.25">
      <c r="A589" s="2"/>
      <c r="C589" s="2"/>
    </row>
    <row r="590" spans="1:3" ht="13.5" customHeight="1" x14ac:dyDescent="0.25">
      <c r="A590" s="2"/>
      <c r="C590" s="2"/>
    </row>
    <row r="591" spans="1:3" ht="13.5" customHeight="1" x14ac:dyDescent="0.25">
      <c r="A591" s="2"/>
      <c r="C591" s="2"/>
    </row>
    <row r="592" spans="1:3" ht="13.5" customHeight="1" x14ac:dyDescent="0.25">
      <c r="A592" s="2"/>
      <c r="C592" s="2"/>
    </row>
    <row r="593" spans="1:3" ht="13.5" customHeight="1" x14ac:dyDescent="0.25">
      <c r="A593" s="2"/>
      <c r="C593" s="2"/>
    </row>
    <row r="594" spans="1:3" ht="13.5" customHeight="1" x14ac:dyDescent="0.25">
      <c r="A594" s="2"/>
      <c r="C594" s="2"/>
    </row>
    <row r="595" spans="1:3" ht="13.5" customHeight="1" x14ac:dyDescent="0.25">
      <c r="A595" s="2"/>
      <c r="C595" s="2"/>
    </row>
    <row r="596" spans="1:3" ht="13.5" customHeight="1" x14ac:dyDescent="0.25">
      <c r="A596" s="2"/>
      <c r="C596" s="2"/>
    </row>
    <row r="597" spans="1:3" ht="13.5" customHeight="1" x14ac:dyDescent="0.25">
      <c r="A597" s="2"/>
      <c r="C597" s="2"/>
    </row>
    <row r="598" spans="1:3" ht="13.5" customHeight="1" x14ac:dyDescent="0.25">
      <c r="A598" s="2"/>
      <c r="C598" s="2"/>
    </row>
    <row r="599" spans="1:3" ht="13.5" customHeight="1" x14ac:dyDescent="0.25">
      <c r="A599" s="2"/>
      <c r="C599" s="2"/>
    </row>
    <row r="600" spans="1:3" ht="13.5" customHeight="1" x14ac:dyDescent="0.25">
      <c r="A600" s="2"/>
      <c r="C600" s="2"/>
    </row>
    <row r="601" spans="1:3" ht="13.5" customHeight="1" x14ac:dyDescent="0.25">
      <c r="A601" s="2"/>
      <c r="C601" s="2"/>
    </row>
    <row r="602" spans="1:3" ht="13.5" customHeight="1" x14ac:dyDescent="0.25">
      <c r="A602" s="2"/>
      <c r="C602" s="2"/>
    </row>
    <row r="603" spans="1:3" ht="13.5" customHeight="1" x14ac:dyDescent="0.25">
      <c r="A603" s="2"/>
      <c r="C603" s="2"/>
    </row>
    <row r="604" spans="1:3" ht="13.5" customHeight="1" x14ac:dyDescent="0.25">
      <c r="A604" s="2"/>
      <c r="C604" s="2"/>
    </row>
    <row r="605" spans="1:3" ht="13.5" customHeight="1" x14ac:dyDescent="0.25">
      <c r="A605" s="2"/>
      <c r="C605" s="2"/>
    </row>
    <row r="606" spans="1:3" ht="13.5" customHeight="1" x14ac:dyDescent="0.25">
      <c r="A606" s="2"/>
      <c r="C606" s="2"/>
    </row>
    <row r="607" spans="1:3" ht="13.5" customHeight="1" x14ac:dyDescent="0.25">
      <c r="A607" s="2"/>
      <c r="C607" s="2"/>
    </row>
    <row r="608" spans="1:3" ht="13.5" customHeight="1" x14ac:dyDescent="0.25">
      <c r="A608" s="2"/>
      <c r="C608" s="2"/>
    </row>
    <row r="609" spans="1:3" ht="13.5" customHeight="1" x14ac:dyDescent="0.25">
      <c r="A609" s="2"/>
      <c r="C609" s="2"/>
    </row>
    <row r="610" spans="1:3" ht="13.5" customHeight="1" x14ac:dyDescent="0.25">
      <c r="A610" s="2"/>
      <c r="C610" s="2"/>
    </row>
    <row r="611" spans="1:3" ht="13.5" customHeight="1" x14ac:dyDescent="0.25">
      <c r="A611" s="2"/>
      <c r="C611" s="2"/>
    </row>
    <row r="612" spans="1:3" ht="13.5" customHeight="1" x14ac:dyDescent="0.25">
      <c r="A612" s="2"/>
      <c r="C612" s="2"/>
    </row>
    <row r="613" spans="1:3" ht="13.5" customHeight="1" x14ac:dyDescent="0.25">
      <c r="A613" s="2"/>
      <c r="C613" s="2"/>
    </row>
    <row r="614" spans="1:3" ht="13.5" customHeight="1" x14ac:dyDescent="0.25">
      <c r="A614" s="2"/>
      <c r="C614" s="2"/>
    </row>
    <row r="615" spans="1:3" ht="13.5" customHeight="1" x14ac:dyDescent="0.25">
      <c r="A615" s="2"/>
      <c r="C615" s="2"/>
    </row>
    <row r="616" spans="1:3" ht="13.5" customHeight="1" x14ac:dyDescent="0.25">
      <c r="A616" s="2"/>
      <c r="C616" s="2"/>
    </row>
    <row r="617" spans="1:3" ht="13.5" customHeight="1" x14ac:dyDescent="0.25">
      <c r="A617" s="2"/>
      <c r="C617" s="2"/>
    </row>
    <row r="618" spans="1:3" ht="13.5" customHeight="1" x14ac:dyDescent="0.25">
      <c r="A618" s="2"/>
      <c r="C618" s="2"/>
    </row>
    <row r="619" spans="1:3" ht="13.5" customHeight="1" x14ac:dyDescent="0.25">
      <c r="A619" s="2"/>
      <c r="C619" s="2"/>
    </row>
    <row r="620" spans="1:3" ht="13.5" customHeight="1" x14ac:dyDescent="0.25">
      <c r="A620" s="2"/>
      <c r="C620" s="2"/>
    </row>
    <row r="621" spans="1:3" ht="13.5" customHeight="1" x14ac:dyDescent="0.25">
      <c r="A621" s="2"/>
      <c r="C621" s="2"/>
    </row>
    <row r="622" spans="1:3" ht="13.5" customHeight="1" x14ac:dyDescent="0.25">
      <c r="A622" s="2"/>
      <c r="C622" s="2"/>
    </row>
    <row r="623" spans="1:3" ht="13.5" customHeight="1" x14ac:dyDescent="0.25">
      <c r="A623" s="2"/>
      <c r="C623" s="2"/>
    </row>
    <row r="624" spans="1:3" ht="13.5" customHeight="1" x14ac:dyDescent="0.25">
      <c r="A624" s="2"/>
      <c r="C624" s="2"/>
    </row>
    <row r="625" spans="1:3" ht="13.5" customHeight="1" x14ac:dyDescent="0.25">
      <c r="A625" s="2"/>
      <c r="C625" s="2"/>
    </row>
    <row r="626" spans="1:3" ht="13.5" customHeight="1" x14ac:dyDescent="0.25">
      <c r="A626" s="2"/>
      <c r="C626" s="2"/>
    </row>
    <row r="627" spans="1:3" ht="13.5" customHeight="1" x14ac:dyDescent="0.25">
      <c r="A627" s="2"/>
      <c r="C627" s="2"/>
    </row>
    <row r="628" spans="1:3" ht="13.5" customHeight="1" x14ac:dyDescent="0.25">
      <c r="A628" s="2"/>
      <c r="C628" s="2"/>
    </row>
    <row r="629" spans="1:3" ht="13.5" customHeight="1" x14ac:dyDescent="0.25">
      <c r="A629" s="2"/>
      <c r="C629" s="2"/>
    </row>
    <row r="630" spans="1:3" ht="13.5" customHeight="1" x14ac:dyDescent="0.25">
      <c r="A630" s="2"/>
      <c r="C630" s="2"/>
    </row>
    <row r="631" spans="1:3" ht="13.5" customHeight="1" x14ac:dyDescent="0.25">
      <c r="A631" s="2"/>
      <c r="C631" s="2"/>
    </row>
    <row r="632" spans="1:3" ht="13.5" customHeight="1" x14ac:dyDescent="0.25">
      <c r="A632" s="2"/>
      <c r="C632" s="2"/>
    </row>
    <row r="633" spans="1:3" ht="13.5" customHeight="1" x14ac:dyDescent="0.25">
      <c r="A633" s="2"/>
      <c r="C633" s="2"/>
    </row>
    <row r="634" spans="1:3" ht="13.5" customHeight="1" x14ac:dyDescent="0.25">
      <c r="A634" s="2"/>
      <c r="C634" s="2"/>
    </row>
    <row r="635" spans="1:3" ht="13.5" customHeight="1" x14ac:dyDescent="0.25">
      <c r="A635" s="2"/>
      <c r="C635" s="2"/>
    </row>
    <row r="636" spans="1:3" ht="13.5" customHeight="1" x14ac:dyDescent="0.25">
      <c r="A636" s="2"/>
      <c r="C636" s="2"/>
    </row>
    <row r="637" spans="1:3" ht="13.5" customHeight="1" x14ac:dyDescent="0.25">
      <c r="A637" s="2"/>
      <c r="C637" s="2"/>
    </row>
    <row r="638" spans="1:3" ht="13.5" customHeight="1" x14ac:dyDescent="0.25">
      <c r="A638" s="2"/>
      <c r="C638" s="2"/>
    </row>
    <row r="639" spans="1:3" ht="13.5" customHeight="1" x14ac:dyDescent="0.25">
      <c r="A639" s="2"/>
      <c r="C639" s="2"/>
    </row>
    <row r="640" spans="1:3" ht="13.5" customHeight="1" x14ac:dyDescent="0.25">
      <c r="A640" s="2"/>
      <c r="C640" s="2"/>
    </row>
    <row r="641" spans="1:3" ht="13.5" customHeight="1" x14ac:dyDescent="0.25">
      <c r="A641" s="2"/>
      <c r="C641" s="2"/>
    </row>
    <row r="642" spans="1:3" ht="13.5" customHeight="1" x14ac:dyDescent="0.25">
      <c r="A642" s="2"/>
      <c r="C642" s="2"/>
    </row>
    <row r="643" spans="1:3" ht="13.5" customHeight="1" x14ac:dyDescent="0.25">
      <c r="A643" s="2"/>
      <c r="C643" s="2"/>
    </row>
    <row r="644" spans="1:3" ht="13.5" customHeight="1" x14ac:dyDescent="0.25">
      <c r="A644" s="2"/>
      <c r="C644" s="2"/>
    </row>
    <row r="645" spans="1:3" ht="13.5" customHeight="1" x14ac:dyDescent="0.25">
      <c r="A645" s="2"/>
      <c r="C645" s="2"/>
    </row>
    <row r="646" spans="1:3" ht="13.5" customHeight="1" x14ac:dyDescent="0.25">
      <c r="A646" s="2"/>
      <c r="C646" s="2"/>
    </row>
    <row r="647" spans="1:3" ht="13.5" customHeight="1" x14ac:dyDescent="0.25">
      <c r="A647" s="2"/>
      <c r="C647" s="2"/>
    </row>
    <row r="648" spans="1:3" ht="13.5" customHeight="1" x14ac:dyDescent="0.25">
      <c r="A648" s="2"/>
      <c r="C648" s="2"/>
    </row>
    <row r="649" spans="1:3" ht="13.5" customHeight="1" x14ac:dyDescent="0.25">
      <c r="A649" s="2"/>
      <c r="C649" s="2"/>
    </row>
    <row r="650" spans="1:3" ht="13.5" customHeight="1" x14ac:dyDescent="0.25">
      <c r="A650" s="2"/>
      <c r="C650" s="2"/>
    </row>
    <row r="651" spans="1:3" ht="13.5" customHeight="1" x14ac:dyDescent="0.25">
      <c r="A651" s="2"/>
      <c r="C651" s="2"/>
    </row>
    <row r="652" spans="1:3" ht="13.5" customHeight="1" x14ac:dyDescent="0.25">
      <c r="A652" s="2"/>
      <c r="C652" s="2"/>
    </row>
    <row r="653" spans="1:3" ht="13.5" customHeight="1" x14ac:dyDescent="0.25">
      <c r="A653" s="2"/>
      <c r="C653" s="2"/>
    </row>
    <row r="654" spans="1:3" ht="13.5" customHeight="1" x14ac:dyDescent="0.25">
      <c r="A654" s="2"/>
      <c r="C654" s="2"/>
    </row>
    <row r="655" spans="1:3" ht="13.5" customHeight="1" x14ac:dyDescent="0.25">
      <c r="A655" s="2"/>
      <c r="C655" s="2"/>
    </row>
    <row r="656" spans="1:3" ht="13.5" customHeight="1" x14ac:dyDescent="0.25">
      <c r="A656" s="2"/>
      <c r="C656" s="2"/>
    </row>
    <row r="657" spans="1:3" ht="13.5" customHeight="1" x14ac:dyDescent="0.25">
      <c r="A657" s="2"/>
      <c r="C657" s="2"/>
    </row>
    <row r="658" spans="1:3" ht="13.5" customHeight="1" x14ac:dyDescent="0.25">
      <c r="A658" s="2"/>
      <c r="C658" s="2"/>
    </row>
    <row r="659" spans="1:3" ht="13.5" customHeight="1" x14ac:dyDescent="0.25">
      <c r="A659" s="2"/>
      <c r="C659" s="2"/>
    </row>
    <row r="660" spans="1:3" ht="13.5" customHeight="1" x14ac:dyDescent="0.25">
      <c r="A660" s="2"/>
      <c r="C660" s="2"/>
    </row>
    <row r="661" spans="1:3" ht="13.5" customHeight="1" x14ac:dyDescent="0.25">
      <c r="A661" s="2"/>
      <c r="C661" s="2"/>
    </row>
    <row r="662" spans="1:3" ht="13.5" customHeight="1" x14ac:dyDescent="0.25">
      <c r="A662" s="2"/>
      <c r="C662" s="2"/>
    </row>
    <row r="663" spans="1:3" ht="13.5" customHeight="1" x14ac:dyDescent="0.25">
      <c r="A663" s="2"/>
      <c r="C663" s="2"/>
    </row>
    <row r="664" spans="1:3" ht="13.5" customHeight="1" x14ac:dyDescent="0.25">
      <c r="A664" s="2"/>
      <c r="C664" s="2"/>
    </row>
    <row r="665" spans="1:3" ht="13.5" customHeight="1" x14ac:dyDescent="0.25">
      <c r="A665" s="2"/>
      <c r="C665" s="2"/>
    </row>
    <row r="666" spans="1:3" ht="13.5" customHeight="1" x14ac:dyDescent="0.25">
      <c r="A666" s="2"/>
      <c r="C666" s="2"/>
    </row>
    <row r="667" spans="1:3" ht="13.5" customHeight="1" x14ac:dyDescent="0.25">
      <c r="A667" s="2"/>
      <c r="C667" s="2"/>
    </row>
    <row r="668" spans="1:3" ht="13.5" customHeight="1" x14ac:dyDescent="0.25">
      <c r="A668" s="2"/>
      <c r="C668" s="2"/>
    </row>
    <row r="669" spans="1:3" ht="13.5" customHeight="1" x14ac:dyDescent="0.25">
      <c r="A669" s="2"/>
      <c r="C669" s="2"/>
    </row>
    <row r="670" spans="1:3" ht="13.5" customHeight="1" x14ac:dyDescent="0.25">
      <c r="A670" s="2"/>
      <c r="C670" s="2"/>
    </row>
    <row r="671" spans="1:3" ht="13.5" customHeight="1" x14ac:dyDescent="0.25">
      <c r="A671" s="2"/>
      <c r="C671" s="2"/>
    </row>
    <row r="672" spans="1:3" ht="13.5" customHeight="1" x14ac:dyDescent="0.25">
      <c r="A672" s="2"/>
      <c r="C672" s="2"/>
    </row>
    <row r="673" spans="1:3" ht="13.5" customHeight="1" x14ac:dyDescent="0.25">
      <c r="A673" s="2"/>
      <c r="C673" s="2"/>
    </row>
    <row r="674" spans="1:3" ht="13.5" customHeight="1" x14ac:dyDescent="0.25">
      <c r="A674" s="2"/>
      <c r="C674" s="2"/>
    </row>
    <row r="675" spans="1:3" ht="13.5" customHeight="1" x14ac:dyDescent="0.25">
      <c r="A675" s="2"/>
      <c r="C675" s="2"/>
    </row>
    <row r="676" spans="1:3" ht="13.5" customHeight="1" x14ac:dyDescent="0.25">
      <c r="A676" s="2"/>
      <c r="C676" s="2"/>
    </row>
    <row r="677" spans="1:3" ht="13.5" customHeight="1" x14ac:dyDescent="0.25">
      <c r="A677" s="2"/>
      <c r="C677" s="2"/>
    </row>
    <row r="678" spans="1:3" ht="13.5" customHeight="1" x14ac:dyDescent="0.25">
      <c r="A678" s="2"/>
      <c r="C678" s="2"/>
    </row>
    <row r="679" spans="1:3" ht="13.5" customHeight="1" x14ac:dyDescent="0.25">
      <c r="A679" s="2"/>
      <c r="C679" s="2"/>
    </row>
    <row r="680" spans="1:3" ht="13.5" customHeight="1" x14ac:dyDescent="0.25">
      <c r="A680" s="2"/>
      <c r="C680" s="2"/>
    </row>
    <row r="681" spans="1:3" ht="13.5" customHeight="1" x14ac:dyDescent="0.25">
      <c r="A681" s="2"/>
      <c r="C681" s="2"/>
    </row>
    <row r="682" spans="1:3" ht="13.5" customHeight="1" x14ac:dyDescent="0.25">
      <c r="A682" s="2"/>
      <c r="C682" s="2"/>
    </row>
    <row r="683" spans="1:3" ht="13.5" customHeight="1" x14ac:dyDescent="0.25">
      <c r="A683" s="2"/>
      <c r="C683" s="2"/>
    </row>
    <row r="684" spans="1:3" ht="13.5" customHeight="1" x14ac:dyDescent="0.25">
      <c r="A684" s="2"/>
      <c r="C684" s="2"/>
    </row>
    <row r="685" spans="1:3" ht="13.5" customHeight="1" x14ac:dyDescent="0.25">
      <c r="A685" s="2"/>
      <c r="C685" s="2"/>
    </row>
    <row r="686" spans="1:3" ht="13.5" customHeight="1" x14ac:dyDescent="0.25">
      <c r="A686" s="2"/>
      <c r="C686" s="2"/>
    </row>
    <row r="687" spans="1:3" ht="13.5" customHeight="1" x14ac:dyDescent="0.25">
      <c r="A687" s="2"/>
      <c r="C687" s="2"/>
    </row>
    <row r="688" spans="1:3" ht="13.5" customHeight="1" x14ac:dyDescent="0.25">
      <c r="A688" s="2"/>
      <c r="C688" s="2"/>
    </row>
    <row r="689" spans="1:3" ht="13.5" customHeight="1" x14ac:dyDescent="0.25">
      <c r="A689" s="2"/>
      <c r="C689" s="2"/>
    </row>
    <row r="690" spans="1:3" ht="13.5" customHeight="1" x14ac:dyDescent="0.25">
      <c r="A690" s="2"/>
      <c r="C690" s="2"/>
    </row>
    <row r="691" spans="1:3" ht="13.5" customHeight="1" x14ac:dyDescent="0.25">
      <c r="A691" s="2"/>
      <c r="C691" s="2"/>
    </row>
    <row r="692" spans="1:3" ht="13.5" customHeight="1" x14ac:dyDescent="0.25">
      <c r="A692" s="2"/>
      <c r="C692" s="2"/>
    </row>
    <row r="693" spans="1:3" ht="13.5" customHeight="1" x14ac:dyDescent="0.25">
      <c r="A693" s="2"/>
      <c r="C693" s="2"/>
    </row>
    <row r="694" spans="1:3" ht="13.5" customHeight="1" x14ac:dyDescent="0.25">
      <c r="A694" s="2"/>
      <c r="C694" s="2"/>
    </row>
    <row r="695" spans="1:3" ht="13.5" customHeight="1" x14ac:dyDescent="0.25">
      <c r="A695" s="2"/>
      <c r="C695" s="2"/>
    </row>
    <row r="696" spans="1:3" ht="13.5" customHeight="1" x14ac:dyDescent="0.25">
      <c r="A696" s="2"/>
      <c r="C696" s="2"/>
    </row>
    <row r="697" spans="1:3" ht="13.5" customHeight="1" x14ac:dyDescent="0.25">
      <c r="A697" s="2"/>
      <c r="C697" s="2"/>
    </row>
    <row r="698" spans="1:3" ht="13.5" customHeight="1" x14ac:dyDescent="0.25">
      <c r="A698" s="2"/>
      <c r="C698" s="2"/>
    </row>
    <row r="699" spans="1:3" ht="13.5" customHeight="1" x14ac:dyDescent="0.25">
      <c r="A699" s="2"/>
      <c r="C699" s="2"/>
    </row>
    <row r="700" spans="1:3" ht="13.5" customHeight="1" x14ac:dyDescent="0.25">
      <c r="A700" s="2"/>
      <c r="C700" s="2"/>
    </row>
    <row r="701" spans="1:3" ht="13.5" customHeight="1" x14ac:dyDescent="0.25">
      <c r="A701" s="2"/>
      <c r="C701" s="2"/>
    </row>
    <row r="702" spans="1:3" ht="13.5" customHeight="1" x14ac:dyDescent="0.25">
      <c r="A702" s="2"/>
      <c r="C702" s="2"/>
    </row>
    <row r="703" spans="1:3" ht="13.5" customHeight="1" x14ac:dyDescent="0.25">
      <c r="A703" s="2"/>
      <c r="C703" s="2"/>
    </row>
    <row r="704" spans="1:3" ht="13.5" customHeight="1" x14ac:dyDescent="0.25">
      <c r="A704" s="2"/>
      <c r="C704" s="2"/>
    </row>
    <row r="705" spans="1:3" ht="13.5" customHeight="1" x14ac:dyDescent="0.25">
      <c r="A705" s="2"/>
      <c r="C705" s="2"/>
    </row>
    <row r="706" spans="1:3" ht="13.5" customHeight="1" x14ac:dyDescent="0.25">
      <c r="A706" s="2"/>
      <c r="C706" s="2"/>
    </row>
    <row r="707" spans="1:3" ht="13.5" customHeight="1" x14ac:dyDescent="0.25">
      <c r="A707" s="2"/>
      <c r="C707" s="2"/>
    </row>
    <row r="708" spans="1:3" ht="13.5" customHeight="1" x14ac:dyDescent="0.25">
      <c r="A708" s="2"/>
      <c r="C708" s="2"/>
    </row>
    <row r="709" spans="1:3" ht="13.5" customHeight="1" x14ac:dyDescent="0.25">
      <c r="A709" s="2"/>
      <c r="C709" s="2"/>
    </row>
    <row r="710" spans="1:3" ht="13.5" customHeight="1" x14ac:dyDescent="0.25">
      <c r="A710" s="2"/>
      <c r="C710" s="2"/>
    </row>
    <row r="711" spans="1:3" ht="13.5" customHeight="1" x14ac:dyDescent="0.25">
      <c r="A711" s="2"/>
      <c r="C711" s="2"/>
    </row>
    <row r="712" spans="1:3" ht="13.5" customHeight="1" x14ac:dyDescent="0.25">
      <c r="A712" s="2"/>
      <c r="C712" s="2"/>
    </row>
    <row r="713" spans="1:3" ht="13.5" customHeight="1" x14ac:dyDescent="0.25">
      <c r="A713" s="2"/>
      <c r="C713" s="2"/>
    </row>
    <row r="714" spans="1:3" ht="13.5" customHeight="1" x14ac:dyDescent="0.25">
      <c r="A714" s="2"/>
      <c r="C714" s="2"/>
    </row>
    <row r="715" spans="1:3" ht="13.5" customHeight="1" x14ac:dyDescent="0.25">
      <c r="A715" s="2"/>
      <c r="C715" s="2"/>
    </row>
    <row r="716" spans="1:3" ht="13.5" customHeight="1" x14ac:dyDescent="0.25">
      <c r="A716" s="2"/>
      <c r="C716" s="2"/>
    </row>
    <row r="717" spans="1:3" ht="13.5" customHeight="1" x14ac:dyDescent="0.25">
      <c r="A717" s="2"/>
      <c r="C717" s="2"/>
    </row>
    <row r="718" spans="1:3" ht="13.5" customHeight="1" x14ac:dyDescent="0.25">
      <c r="A718" s="2"/>
      <c r="C718" s="2"/>
    </row>
    <row r="719" spans="1:3" ht="13.5" customHeight="1" x14ac:dyDescent="0.25">
      <c r="A719" s="2"/>
      <c r="C719" s="2"/>
    </row>
    <row r="720" spans="1:3" ht="13.5" customHeight="1" x14ac:dyDescent="0.25">
      <c r="A720" s="2"/>
      <c r="C720" s="2"/>
    </row>
    <row r="721" spans="1:3" ht="13.5" customHeight="1" x14ac:dyDescent="0.25">
      <c r="A721" s="2"/>
      <c r="C721" s="2"/>
    </row>
    <row r="722" spans="1:3" ht="13.5" customHeight="1" x14ac:dyDescent="0.25">
      <c r="A722" s="2"/>
      <c r="C722" s="2"/>
    </row>
    <row r="723" spans="1:3" ht="13.5" customHeight="1" x14ac:dyDescent="0.25">
      <c r="A723" s="2"/>
      <c r="C723" s="2"/>
    </row>
    <row r="724" spans="1:3" ht="13.5" customHeight="1" x14ac:dyDescent="0.25">
      <c r="A724" s="2"/>
      <c r="C724" s="2"/>
    </row>
    <row r="725" spans="1:3" ht="13.5" customHeight="1" x14ac:dyDescent="0.25">
      <c r="A725" s="2"/>
      <c r="C725" s="2"/>
    </row>
    <row r="726" spans="1:3" ht="13.5" customHeight="1" x14ac:dyDescent="0.25">
      <c r="A726" s="2"/>
      <c r="C726" s="2"/>
    </row>
    <row r="727" spans="1:3" ht="13.5" customHeight="1" x14ac:dyDescent="0.25">
      <c r="A727" s="2"/>
      <c r="C727" s="2"/>
    </row>
    <row r="728" spans="1:3" ht="13.5" customHeight="1" x14ac:dyDescent="0.25">
      <c r="A728" s="2"/>
      <c r="C728" s="2"/>
    </row>
    <row r="729" spans="1:3" ht="13.5" customHeight="1" x14ac:dyDescent="0.25">
      <c r="A729" s="2"/>
      <c r="C729" s="2"/>
    </row>
    <row r="730" spans="1:3" ht="13.5" customHeight="1" x14ac:dyDescent="0.25">
      <c r="A730" s="2"/>
      <c r="C730" s="2"/>
    </row>
    <row r="731" spans="1:3" ht="13.5" customHeight="1" x14ac:dyDescent="0.25">
      <c r="A731" s="2"/>
      <c r="C731" s="2"/>
    </row>
    <row r="732" spans="1:3" ht="13.5" customHeight="1" x14ac:dyDescent="0.25">
      <c r="A732" s="2"/>
      <c r="C732" s="2"/>
    </row>
    <row r="733" spans="1:3" ht="13.5" customHeight="1" x14ac:dyDescent="0.25">
      <c r="A733" s="2"/>
      <c r="C733" s="2"/>
    </row>
    <row r="734" spans="1:3" ht="13.5" customHeight="1" x14ac:dyDescent="0.25">
      <c r="A734" s="2"/>
      <c r="C734" s="2"/>
    </row>
    <row r="735" spans="1:3" ht="13.5" customHeight="1" x14ac:dyDescent="0.25">
      <c r="A735" s="2"/>
      <c r="C735" s="2"/>
    </row>
    <row r="736" spans="1:3" ht="13.5" customHeight="1" x14ac:dyDescent="0.25">
      <c r="A736" s="2"/>
      <c r="C736" s="2"/>
    </row>
    <row r="737" spans="1:3" ht="13.5" customHeight="1" x14ac:dyDescent="0.25">
      <c r="A737" s="2"/>
      <c r="C737" s="2"/>
    </row>
    <row r="738" spans="1:3" ht="13.5" customHeight="1" x14ac:dyDescent="0.25">
      <c r="A738" s="2"/>
      <c r="C738" s="2"/>
    </row>
    <row r="739" spans="1:3" ht="13.5" customHeight="1" x14ac:dyDescent="0.25">
      <c r="A739" s="2"/>
      <c r="C739" s="2"/>
    </row>
    <row r="740" spans="1:3" ht="13.5" customHeight="1" x14ac:dyDescent="0.25">
      <c r="A740" s="2"/>
      <c r="C740" s="2"/>
    </row>
    <row r="741" spans="1:3" ht="13.5" customHeight="1" x14ac:dyDescent="0.25">
      <c r="A741" s="2"/>
      <c r="C741" s="2"/>
    </row>
    <row r="742" spans="1:3" ht="13.5" customHeight="1" x14ac:dyDescent="0.25">
      <c r="A742" s="2"/>
      <c r="C742" s="2"/>
    </row>
    <row r="743" spans="1:3" ht="13.5" customHeight="1" x14ac:dyDescent="0.25">
      <c r="A743" s="2"/>
      <c r="C743" s="2"/>
    </row>
    <row r="744" spans="1:3" ht="13.5" customHeight="1" x14ac:dyDescent="0.25">
      <c r="A744" s="2"/>
      <c r="C744" s="2"/>
    </row>
    <row r="745" spans="1:3" ht="13.5" customHeight="1" x14ac:dyDescent="0.25">
      <c r="A745" s="2"/>
      <c r="C745" s="2"/>
    </row>
    <row r="746" spans="1:3" ht="13.5" customHeight="1" x14ac:dyDescent="0.25">
      <c r="A746" s="2"/>
      <c r="C746" s="2"/>
    </row>
    <row r="747" spans="1:3" ht="13.5" customHeight="1" x14ac:dyDescent="0.25">
      <c r="A747" s="2"/>
      <c r="C747" s="2"/>
    </row>
    <row r="748" spans="1:3" ht="13.5" customHeight="1" x14ac:dyDescent="0.25">
      <c r="A748" s="2"/>
      <c r="C748" s="2"/>
    </row>
    <row r="749" spans="1:3" ht="13.5" customHeight="1" x14ac:dyDescent="0.25">
      <c r="A749" s="2"/>
      <c r="C749" s="2"/>
    </row>
    <row r="750" spans="1:3" ht="13.5" customHeight="1" x14ac:dyDescent="0.25">
      <c r="A750" s="2"/>
      <c r="C750" s="2"/>
    </row>
    <row r="751" spans="1:3" ht="13.5" customHeight="1" x14ac:dyDescent="0.25">
      <c r="A751" s="2"/>
      <c r="C751" s="2"/>
    </row>
    <row r="752" spans="1:3" ht="13.5" customHeight="1" x14ac:dyDescent="0.25">
      <c r="A752" s="2"/>
      <c r="C752" s="2"/>
    </row>
    <row r="753" spans="1:3" ht="13.5" customHeight="1" x14ac:dyDescent="0.25">
      <c r="A753" s="2"/>
      <c r="C753" s="2"/>
    </row>
    <row r="754" spans="1:3" ht="13.5" customHeight="1" x14ac:dyDescent="0.25">
      <c r="A754" s="2"/>
      <c r="C754" s="2"/>
    </row>
    <row r="755" spans="1:3" ht="13.5" customHeight="1" x14ac:dyDescent="0.25">
      <c r="A755" s="2"/>
      <c r="C755" s="2"/>
    </row>
    <row r="756" spans="1:3" ht="13.5" customHeight="1" x14ac:dyDescent="0.25">
      <c r="A756" s="2"/>
      <c r="C756" s="2"/>
    </row>
    <row r="757" spans="1:3" ht="13.5" customHeight="1" x14ac:dyDescent="0.25">
      <c r="A757" s="2"/>
      <c r="C757" s="2"/>
    </row>
    <row r="758" spans="1:3" ht="13.5" customHeight="1" x14ac:dyDescent="0.25">
      <c r="A758" s="2"/>
      <c r="C758" s="2"/>
    </row>
    <row r="759" spans="1:3" ht="13.5" customHeight="1" x14ac:dyDescent="0.25">
      <c r="A759" s="2"/>
      <c r="C759" s="2"/>
    </row>
    <row r="760" spans="1:3" ht="13.5" customHeight="1" x14ac:dyDescent="0.25">
      <c r="A760" s="2"/>
      <c r="C760" s="2"/>
    </row>
    <row r="761" spans="1:3" ht="13.5" customHeight="1" x14ac:dyDescent="0.25">
      <c r="A761" s="2"/>
      <c r="C761" s="2"/>
    </row>
    <row r="762" spans="1:3" ht="13.5" customHeight="1" x14ac:dyDescent="0.25">
      <c r="A762" s="2"/>
      <c r="C762" s="2"/>
    </row>
    <row r="763" spans="1:3" ht="13.5" customHeight="1" x14ac:dyDescent="0.25">
      <c r="A763" s="2"/>
      <c r="C763" s="2"/>
    </row>
    <row r="764" spans="1:3" ht="13.5" customHeight="1" x14ac:dyDescent="0.25">
      <c r="A764" s="2"/>
      <c r="C764" s="2"/>
    </row>
    <row r="765" spans="1:3" ht="13.5" customHeight="1" x14ac:dyDescent="0.25">
      <c r="A765" s="2"/>
      <c r="C765" s="2"/>
    </row>
    <row r="766" spans="1:3" ht="13.5" customHeight="1" x14ac:dyDescent="0.25">
      <c r="A766" s="2"/>
      <c r="C766" s="2"/>
    </row>
    <row r="767" spans="1:3" ht="13.5" customHeight="1" x14ac:dyDescent="0.25">
      <c r="A767" s="2"/>
      <c r="C767" s="2"/>
    </row>
    <row r="768" spans="1:3" ht="13.5" customHeight="1" x14ac:dyDescent="0.25">
      <c r="A768" s="2"/>
      <c r="C768" s="2"/>
    </row>
    <row r="769" spans="1:3" ht="13.5" customHeight="1" x14ac:dyDescent="0.25">
      <c r="A769" s="2"/>
      <c r="C769" s="2"/>
    </row>
    <row r="770" spans="1:3" ht="13.5" customHeight="1" x14ac:dyDescent="0.25">
      <c r="A770" s="2"/>
      <c r="C770" s="2"/>
    </row>
    <row r="771" spans="1:3" ht="13.5" customHeight="1" x14ac:dyDescent="0.25">
      <c r="A771" s="2"/>
      <c r="C771" s="2"/>
    </row>
    <row r="772" spans="1:3" ht="13.5" customHeight="1" x14ac:dyDescent="0.25">
      <c r="A772" s="2"/>
      <c r="C772" s="2"/>
    </row>
    <row r="773" spans="1:3" ht="13.5" customHeight="1" x14ac:dyDescent="0.25">
      <c r="A773" s="2"/>
      <c r="C773" s="2"/>
    </row>
    <row r="774" spans="1:3" ht="13.5" customHeight="1" x14ac:dyDescent="0.25">
      <c r="A774" s="2"/>
      <c r="C774" s="2"/>
    </row>
    <row r="775" spans="1:3" ht="13.5" customHeight="1" x14ac:dyDescent="0.25">
      <c r="A775" s="2"/>
      <c r="C775" s="2"/>
    </row>
    <row r="776" spans="1:3" ht="13.5" customHeight="1" x14ac:dyDescent="0.25">
      <c r="A776" s="2"/>
      <c r="C776" s="2"/>
    </row>
    <row r="777" spans="1:3" ht="13.5" customHeight="1" x14ac:dyDescent="0.25">
      <c r="A777" s="2"/>
      <c r="C777" s="2"/>
    </row>
    <row r="778" spans="1:3" ht="13.5" customHeight="1" x14ac:dyDescent="0.25">
      <c r="A778" s="2"/>
      <c r="C778" s="2"/>
    </row>
    <row r="779" spans="1:3" ht="13.5" customHeight="1" x14ac:dyDescent="0.25">
      <c r="A779" s="2"/>
      <c r="C779" s="2"/>
    </row>
    <row r="780" spans="1:3" ht="13.5" customHeight="1" x14ac:dyDescent="0.25">
      <c r="A780" s="2"/>
      <c r="C780" s="2"/>
    </row>
    <row r="781" spans="1:3" ht="13.5" customHeight="1" x14ac:dyDescent="0.25">
      <c r="A781" s="2"/>
      <c r="C781" s="2"/>
    </row>
    <row r="782" spans="1:3" ht="13.5" customHeight="1" x14ac:dyDescent="0.25">
      <c r="A782" s="2"/>
      <c r="C782" s="2"/>
    </row>
    <row r="783" spans="1:3" ht="13.5" customHeight="1" x14ac:dyDescent="0.25">
      <c r="A783" s="2"/>
      <c r="C783" s="2"/>
    </row>
    <row r="784" spans="1:3" ht="13.5" customHeight="1" x14ac:dyDescent="0.25">
      <c r="A784" s="2"/>
      <c r="C784" s="2"/>
    </row>
    <row r="785" spans="1:3" ht="13.5" customHeight="1" x14ac:dyDescent="0.25">
      <c r="A785" s="2"/>
      <c r="C785" s="2"/>
    </row>
    <row r="786" spans="1:3" ht="13.5" customHeight="1" x14ac:dyDescent="0.25">
      <c r="A786" s="2"/>
      <c r="C786" s="2"/>
    </row>
    <row r="787" spans="1:3" ht="13.5" customHeight="1" x14ac:dyDescent="0.25">
      <c r="A787" s="2"/>
      <c r="C787" s="2"/>
    </row>
    <row r="788" spans="1:3" ht="13.5" customHeight="1" x14ac:dyDescent="0.25">
      <c r="A788" s="2"/>
      <c r="C788" s="2"/>
    </row>
    <row r="789" spans="1:3" ht="13.5" customHeight="1" x14ac:dyDescent="0.25">
      <c r="A789" s="2"/>
      <c r="C789" s="2"/>
    </row>
    <row r="790" spans="1:3" ht="13.5" customHeight="1" x14ac:dyDescent="0.25">
      <c r="A790" s="2"/>
      <c r="C790" s="2"/>
    </row>
    <row r="791" spans="1:3" ht="13.5" customHeight="1" x14ac:dyDescent="0.25">
      <c r="A791" s="2"/>
      <c r="C791" s="2"/>
    </row>
    <row r="792" spans="1:3" ht="13.5" customHeight="1" x14ac:dyDescent="0.25">
      <c r="A792" s="2"/>
      <c r="C792" s="2"/>
    </row>
    <row r="793" spans="1:3" ht="13.5" customHeight="1" x14ac:dyDescent="0.25">
      <c r="A793" s="2"/>
      <c r="C793" s="2"/>
    </row>
    <row r="794" spans="1:3" ht="13.5" customHeight="1" x14ac:dyDescent="0.25">
      <c r="A794" s="2"/>
      <c r="C794" s="2"/>
    </row>
    <row r="795" spans="1:3" ht="13.5" customHeight="1" x14ac:dyDescent="0.25">
      <c r="A795" s="2"/>
      <c r="C795" s="2"/>
    </row>
    <row r="796" spans="1:3" ht="13.5" customHeight="1" x14ac:dyDescent="0.25">
      <c r="A796" s="2"/>
      <c r="C796" s="2"/>
    </row>
    <row r="797" spans="1:3" ht="13.5" customHeight="1" x14ac:dyDescent="0.25">
      <c r="A797" s="2"/>
      <c r="C797" s="2"/>
    </row>
    <row r="798" spans="1:3" ht="13.5" customHeight="1" x14ac:dyDescent="0.25">
      <c r="A798" s="2"/>
      <c r="C798" s="2"/>
    </row>
    <row r="799" spans="1:3" ht="13.5" customHeight="1" x14ac:dyDescent="0.25">
      <c r="A799" s="2"/>
      <c r="C799" s="2"/>
    </row>
    <row r="800" spans="1:3" ht="13.5" customHeight="1" x14ac:dyDescent="0.25">
      <c r="A800" s="2"/>
      <c r="C800" s="2"/>
    </row>
    <row r="801" spans="1:3" ht="13.5" customHeight="1" x14ac:dyDescent="0.25">
      <c r="A801" s="2"/>
      <c r="C801" s="2"/>
    </row>
    <row r="802" spans="1:3" ht="13.5" customHeight="1" x14ac:dyDescent="0.25">
      <c r="A802" s="2"/>
      <c r="C802" s="2"/>
    </row>
    <row r="803" spans="1:3" ht="13.5" customHeight="1" x14ac:dyDescent="0.25">
      <c r="A803" s="2"/>
      <c r="C803" s="2"/>
    </row>
    <row r="804" spans="1:3" ht="13.5" customHeight="1" x14ac:dyDescent="0.25">
      <c r="A804" s="2"/>
      <c r="C804" s="2"/>
    </row>
    <row r="805" spans="1:3" ht="13.5" customHeight="1" x14ac:dyDescent="0.25">
      <c r="A805" s="2"/>
      <c r="C805" s="2"/>
    </row>
    <row r="806" spans="1:3" ht="13.5" customHeight="1" x14ac:dyDescent="0.25">
      <c r="A806" s="2"/>
      <c r="C806" s="2"/>
    </row>
    <row r="807" spans="1:3" ht="13.5" customHeight="1" x14ac:dyDescent="0.25">
      <c r="A807" s="2"/>
      <c r="C807" s="2"/>
    </row>
    <row r="808" spans="1:3" ht="13.5" customHeight="1" x14ac:dyDescent="0.25">
      <c r="A808" s="2"/>
      <c r="C808" s="2"/>
    </row>
    <row r="809" spans="1:3" ht="13.5" customHeight="1" x14ac:dyDescent="0.25">
      <c r="A809" s="2"/>
      <c r="C809" s="2"/>
    </row>
    <row r="810" spans="1:3" ht="13.5" customHeight="1" x14ac:dyDescent="0.25">
      <c r="A810" s="2"/>
      <c r="C810" s="2"/>
    </row>
    <row r="811" spans="1:3" ht="13.5" customHeight="1" x14ac:dyDescent="0.25">
      <c r="A811" s="2"/>
      <c r="C811" s="2"/>
    </row>
    <row r="812" spans="1:3" ht="13.5" customHeight="1" x14ac:dyDescent="0.25">
      <c r="A812" s="2"/>
      <c r="C812" s="2"/>
    </row>
    <row r="813" spans="1:3" ht="13.5" customHeight="1" x14ac:dyDescent="0.25">
      <c r="A813" s="2"/>
      <c r="C813" s="2"/>
    </row>
    <row r="814" spans="1:3" ht="13.5" customHeight="1" x14ac:dyDescent="0.25">
      <c r="A814" s="2"/>
      <c r="C814" s="2"/>
    </row>
    <row r="815" spans="1:3" ht="13.5" customHeight="1" x14ac:dyDescent="0.25">
      <c r="A815" s="2"/>
      <c r="C815" s="2"/>
    </row>
    <row r="816" spans="1:3" ht="13.5" customHeight="1" x14ac:dyDescent="0.25">
      <c r="A816" s="2"/>
      <c r="C816" s="2"/>
    </row>
    <row r="817" spans="1:3" ht="13.5" customHeight="1" x14ac:dyDescent="0.25">
      <c r="A817" s="2"/>
      <c r="C817" s="2"/>
    </row>
    <row r="818" spans="1:3" ht="13.5" customHeight="1" x14ac:dyDescent="0.25">
      <c r="A818" s="2"/>
      <c r="C818" s="2"/>
    </row>
    <row r="819" spans="1:3" ht="13.5" customHeight="1" x14ac:dyDescent="0.25">
      <c r="A819" s="2"/>
      <c r="C819" s="2"/>
    </row>
    <row r="820" spans="1:3" ht="13.5" customHeight="1" x14ac:dyDescent="0.25">
      <c r="A820" s="2"/>
      <c r="C820" s="2"/>
    </row>
    <row r="821" spans="1:3" ht="13.5" customHeight="1" x14ac:dyDescent="0.25">
      <c r="A821" s="2"/>
      <c r="C821" s="2"/>
    </row>
    <row r="822" spans="1:3" ht="13.5" customHeight="1" x14ac:dyDescent="0.25">
      <c r="A822" s="2"/>
      <c r="C822" s="2"/>
    </row>
    <row r="823" spans="1:3" ht="13.5" customHeight="1" x14ac:dyDescent="0.25">
      <c r="A823" s="2"/>
      <c r="C823" s="2"/>
    </row>
    <row r="824" spans="1:3" ht="13.5" customHeight="1" x14ac:dyDescent="0.25">
      <c r="A824" s="2"/>
      <c r="C824" s="2"/>
    </row>
    <row r="825" spans="1:3" ht="13.5" customHeight="1" x14ac:dyDescent="0.25">
      <c r="A825" s="2"/>
      <c r="C825" s="2"/>
    </row>
    <row r="826" spans="1:3" ht="13.5" customHeight="1" x14ac:dyDescent="0.25">
      <c r="A826" s="2"/>
      <c r="C826" s="2"/>
    </row>
    <row r="827" spans="1:3" ht="13.5" customHeight="1" x14ac:dyDescent="0.25">
      <c r="A827" s="2"/>
      <c r="C827" s="2"/>
    </row>
    <row r="828" spans="1:3" ht="13.5" customHeight="1" x14ac:dyDescent="0.25">
      <c r="A828" s="2"/>
      <c r="C828" s="2"/>
    </row>
    <row r="829" spans="1:3" ht="13.5" customHeight="1" x14ac:dyDescent="0.25">
      <c r="A829" s="2"/>
      <c r="C829" s="2"/>
    </row>
    <row r="830" spans="1:3" ht="13.5" customHeight="1" x14ac:dyDescent="0.25">
      <c r="A830" s="2"/>
      <c r="C830" s="2"/>
    </row>
    <row r="831" spans="1:3" ht="13.5" customHeight="1" x14ac:dyDescent="0.25">
      <c r="A831" s="2"/>
      <c r="C831" s="2"/>
    </row>
    <row r="832" spans="1:3" ht="13.5" customHeight="1" x14ac:dyDescent="0.25">
      <c r="A832" s="2"/>
      <c r="C832" s="2"/>
    </row>
    <row r="833" spans="1:3" ht="13.5" customHeight="1" x14ac:dyDescent="0.25">
      <c r="A833" s="2"/>
      <c r="C833" s="2"/>
    </row>
    <row r="834" spans="1:3" ht="13.5" customHeight="1" x14ac:dyDescent="0.25">
      <c r="A834" s="2"/>
      <c r="C834" s="2"/>
    </row>
    <row r="835" spans="1:3" ht="13.5" customHeight="1" x14ac:dyDescent="0.25">
      <c r="A835" s="2"/>
      <c r="C835" s="2"/>
    </row>
    <row r="836" spans="1:3" ht="13.5" customHeight="1" x14ac:dyDescent="0.25">
      <c r="A836" s="2"/>
      <c r="C836" s="2"/>
    </row>
    <row r="837" spans="1:3" ht="13.5" customHeight="1" x14ac:dyDescent="0.25">
      <c r="A837" s="2"/>
      <c r="C837" s="2"/>
    </row>
    <row r="838" spans="1:3" ht="13.5" customHeight="1" x14ac:dyDescent="0.25">
      <c r="A838" s="2"/>
      <c r="C838" s="2"/>
    </row>
    <row r="839" spans="1:3" ht="13.5" customHeight="1" x14ac:dyDescent="0.25">
      <c r="A839" s="2"/>
      <c r="C839" s="2"/>
    </row>
    <row r="840" spans="1:3" ht="13.5" customHeight="1" x14ac:dyDescent="0.25">
      <c r="A840" s="2"/>
      <c r="C840" s="2"/>
    </row>
    <row r="841" spans="1:3" ht="13.5" customHeight="1" x14ac:dyDescent="0.25">
      <c r="A841" s="2"/>
      <c r="C841" s="2"/>
    </row>
    <row r="842" spans="1:3" ht="13.5" customHeight="1" x14ac:dyDescent="0.25">
      <c r="A842" s="2"/>
      <c r="C842" s="2"/>
    </row>
    <row r="843" spans="1:3" ht="13.5" customHeight="1" x14ac:dyDescent="0.25">
      <c r="A843" s="2"/>
      <c r="C843" s="2"/>
    </row>
    <row r="844" spans="1:3" ht="13.5" customHeight="1" x14ac:dyDescent="0.25">
      <c r="A844" s="2"/>
      <c r="C844" s="2"/>
    </row>
    <row r="845" spans="1:3" ht="13.5" customHeight="1" x14ac:dyDescent="0.25">
      <c r="A845" s="2"/>
      <c r="C845" s="2"/>
    </row>
    <row r="846" spans="1:3" ht="13.5" customHeight="1" x14ac:dyDescent="0.25">
      <c r="A846" s="2"/>
      <c r="C846" s="2"/>
    </row>
    <row r="847" spans="1:3" ht="13.5" customHeight="1" x14ac:dyDescent="0.25">
      <c r="A847" s="2"/>
      <c r="C847" s="2"/>
    </row>
    <row r="848" spans="1:3" ht="13.5" customHeight="1" x14ac:dyDescent="0.25">
      <c r="A848" s="2"/>
      <c r="C848" s="2"/>
    </row>
    <row r="849" spans="1:3" ht="13.5" customHeight="1" x14ac:dyDescent="0.25">
      <c r="A849" s="2"/>
      <c r="C849" s="2"/>
    </row>
    <row r="850" spans="1:3" ht="13.5" customHeight="1" x14ac:dyDescent="0.25">
      <c r="A850" s="2"/>
      <c r="C850" s="2"/>
    </row>
    <row r="851" spans="1:3" ht="13.5" customHeight="1" x14ac:dyDescent="0.25">
      <c r="A851" s="2"/>
      <c r="C851" s="2"/>
    </row>
    <row r="852" spans="1:3" ht="13.5" customHeight="1" x14ac:dyDescent="0.25">
      <c r="A852" s="2"/>
      <c r="C852" s="2"/>
    </row>
    <row r="853" spans="1:3" ht="13.5" customHeight="1" x14ac:dyDescent="0.25">
      <c r="A853" s="2"/>
      <c r="C853" s="2"/>
    </row>
    <row r="854" spans="1:3" ht="13.5" customHeight="1" x14ac:dyDescent="0.25">
      <c r="A854" s="2"/>
      <c r="C854" s="2"/>
    </row>
    <row r="855" spans="1:3" ht="13.5" customHeight="1" x14ac:dyDescent="0.25">
      <c r="A855" s="2"/>
      <c r="C855" s="2"/>
    </row>
    <row r="856" spans="1:3" ht="13.5" customHeight="1" x14ac:dyDescent="0.25">
      <c r="A856" s="2"/>
      <c r="C856" s="2"/>
    </row>
    <row r="857" spans="1:3" ht="13.5" customHeight="1" x14ac:dyDescent="0.25">
      <c r="A857" s="2"/>
      <c r="C857" s="2"/>
    </row>
    <row r="858" spans="1:3" ht="13.5" customHeight="1" x14ac:dyDescent="0.25">
      <c r="A858" s="2"/>
      <c r="C858" s="2"/>
    </row>
    <row r="859" spans="1:3" ht="13.5" customHeight="1" x14ac:dyDescent="0.25">
      <c r="A859" s="2"/>
      <c r="C859" s="2"/>
    </row>
    <row r="860" spans="1:3" ht="13.5" customHeight="1" x14ac:dyDescent="0.25">
      <c r="A860" s="2"/>
      <c r="C860" s="2"/>
    </row>
    <row r="861" spans="1:3" ht="13.5" customHeight="1" x14ac:dyDescent="0.25">
      <c r="A861" s="2"/>
      <c r="C861" s="2"/>
    </row>
    <row r="862" spans="1:3" ht="13.5" customHeight="1" x14ac:dyDescent="0.25">
      <c r="A862" s="2"/>
      <c r="C862" s="2"/>
    </row>
    <row r="863" spans="1:3" ht="13.5" customHeight="1" x14ac:dyDescent="0.25">
      <c r="A863" s="2"/>
      <c r="C863" s="2"/>
    </row>
    <row r="864" spans="1:3" ht="13.5" customHeight="1" x14ac:dyDescent="0.25">
      <c r="A864" s="2"/>
      <c r="C864" s="2"/>
    </row>
    <row r="865" spans="1:3" ht="13.5" customHeight="1" x14ac:dyDescent="0.25">
      <c r="A865" s="2"/>
      <c r="C865" s="2"/>
    </row>
    <row r="866" spans="1:3" ht="13.5" customHeight="1" x14ac:dyDescent="0.25">
      <c r="A866" s="2"/>
      <c r="C866" s="2"/>
    </row>
    <row r="867" spans="1:3" ht="13.5" customHeight="1" x14ac:dyDescent="0.25">
      <c r="A867" s="2"/>
      <c r="C867" s="2"/>
    </row>
    <row r="868" spans="1:3" ht="13.5" customHeight="1" x14ac:dyDescent="0.25">
      <c r="A868" s="2"/>
      <c r="C868" s="2"/>
    </row>
    <row r="869" spans="1:3" ht="13.5" customHeight="1" x14ac:dyDescent="0.25">
      <c r="A869" s="2"/>
      <c r="C869" s="2"/>
    </row>
    <row r="870" spans="1:3" ht="13.5" customHeight="1" x14ac:dyDescent="0.25">
      <c r="A870" s="2"/>
      <c r="C870" s="2"/>
    </row>
    <row r="871" spans="1:3" ht="13.5" customHeight="1" x14ac:dyDescent="0.25">
      <c r="A871" s="2"/>
      <c r="C871" s="2"/>
    </row>
    <row r="872" spans="1:3" ht="13.5" customHeight="1" x14ac:dyDescent="0.25">
      <c r="A872" s="2"/>
      <c r="C872" s="2"/>
    </row>
    <row r="873" spans="1:3" ht="13.5" customHeight="1" x14ac:dyDescent="0.25">
      <c r="A873" s="2"/>
      <c r="C873" s="2"/>
    </row>
    <row r="874" spans="1:3" ht="13.5" customHeight="1" x14ac:dyDescent="0.25">
      <c r="A874" s="2"/>
      <c r="C874" s="2"/>
    </row>
    <row r="875" spans="1:3" ht="13.5" customHeight="1" x14ac:dyDescent="0.25">
      <c r="A875" s="2"/>
      <c r="C875" s="2"/>
    </row>
    <row r="876" spans="1:3" ht="13.5" customHeight="1" x14ac:dyDescent="0.25">
      <c r="A876" s="2"/>
      <c r="C876" s="2"/>
    </row>
    <row r="877" spans="1:3" ht="13.5" customHeight="1" x14ac:dyDescent="0.25">
      <c r="A877" s="2"/>
      <c r="C877" s="2"/>
    </row>
    <row r="878" spans="1:3" ht="13.5" customHeight="1" x14ac:dyDescent="0.25">
      <c r="A878" s="2"/>
      <c r="C878" s="2"/>
    </row>
    <row r="879" spans="1:3" ht="13.5" customHeight="1" x14ac:dyDescent="0.25">
      <c r="A879" s="2"/>
      <c r="C879" s="2"/>
    </row>
    <row r="880" spans="1:3" ht="13.5" customHeight="1" x14ac:dyDescent="0.25">
      <c r="A880" s="2"/>
      <c r="C880" s="2"/>
    </row>
    <row r="881" spans="1:3" ht="13.5" customHeight="1" x14ac:dyDescent="0.25">
      <c r="A881" s="2"/>
      <c r="C881" s="2"/>
    </row>
    <row r="882" spans="1:3" ht="13.5" customHeight="1" x14ac:dyDescent="0.25">
      <c r="A882" s="2"/>
      <c r="C882" s="2"/>
    </row>
    <row r="883" spans="1:3" ht="13.5" customHeight="1" x14ac:dyDescent="0.25">
      <c r="A883" s="2"/>
      <c r="C883" s="2"/>
    </row>
    <row r="884" spans="1:3" ht="13.5" customHeight="1" x14ac:dyDescent="0.25">
      <c r="A884" s="2"/>
      <c r="C884" s="2"/>
    </row>
    <row r="885" spans="1:3" ht="13.5" customHeight="1" x14ac:dyDescent="0.25">
      <c r="A885" s="2"/>
      <c r="C885" s="2"/>
    </row>
    <row r="886" spans="1:3" ht="13.5" customHeight="1" x14ac:dyDescent="0.25">
      <c r="A886" s="2"/>
      <c r="C886" s="2"/>
    </row>
    <row r="887" spans="1:3" ht="13.5" customHeight="1" x14ac:dyDescent="0.25">
      <c r="A887" s="2"/>
      <c r="C887" s="2"/>
    </row>
    <row r="888" spans="1:3" ht="13.5" customHeight="1" x14ac:dyDescent="0.25">
      <c r="A888" s="2"/>
      <c r="C888" s="2"/>
    </row>
    <row r="889" spans="1:3" ht="13.5" customHeight="1" x14ac:dyDescent="0.25">
      <c r="A889" s="2"/>
      <c r="C889" s="2"/>
    </row>
    <row r="890" spans="1:3" ht="13.5" customHeight="1" x14ac:dyDescent="0.25">
      <c r="A890" s="2"/>
      <c r="C890" s="2"/>
    </row>
    <row r="891" spans="1:3" ht="13.5" customHeight="1" x14ac:dyDescent="0.25">
      <c r="A891" s="2"/>
      <c r="C891" s="2"/>
    </row>
    <row r="892" spans="1:3" ht="13.5" customHeight="1" x14ac:dyDescent="0.25">
      <c r="A892" s="2"/>
      <c r="C892" s="2"/>
    </row>
    <row r="893" spans="1:3" ht="13.5" customHeight="1" x14ac:dyDescent="0.25">
      <c r="A893" s="2"/>
      <c r="C893" s="2"/>
    </row>
    <row r="894" spans="1:3" ht="13.5" customHeight="1" x14ac:dyDescent="0.25">
      <c r="A894" s="2"/>
      <c r="C894" s="2"/>
    </row>
    <row r="895" spans="1:3" ht="13.5" customHeight="1" x14ac:dyDescent="0.25">
      <c r="A895" s="2"/>
      <c r="C895" s="2"/>
    </row>
    <row r="896" spans="1:3" ht="13.5" customHeight="1" x14ac:dyDescent="0.25">
      <c r="A896" s="2"/>
      <c r="C896" s="2"/>
    </row>
    <row r="897" spans="1:3" ht="13.5" customHeight="1" x14ac:dyDescent="0.25">
      <c r="A897" s="2"/>
      <c r="C897" s="2"/>
    </row>
    <row r="898" spans="1:3" ht="13.5" customHeight="1" x14ac:dyDescent="0.25">
      <c r="A898" s="2"/>
      <c r="C898" s="2"/>
    </row>
    <row r="899" spans="1:3" ht="13.5" customHeight="1" x14ac:dyDescent="0.25">
      <c r="A899" s="2"/>
      <c r="C899" s="2"/>
    </row>
    <row r="900" spans="1:3" ht="13.5" customHeight="1" x14ac:dyDescent="0.25">
      <c r="A900" s="2"/>
      <c r="C900" s="2"/>
    </row>
    <row r="901" spans="1:3" ht="13.5" customHeight="1" x14ac:dyDescent="0.25">
      <c r="A901" s="2"/>
      <c r="C901" s="2"/>
    </row>
    <row r="902" spans="1:3" ht="13.5" customHeight="1" x14ac:dyDescent="0.25">
      <c r="A902" s="2"/>
      <c r="C902" s="2"/>
    </row>
    <row r="903" spans="1:3" ht="13.5" customHeight="1" x14ac:dyDescent="0.25">
      <c r="A903" s="2"/>
      <c r="C903" s="2"/>
    </row>
    <row r="904" spans="1:3" ht="13.5" customHeight="1" x14ac:dyDescent="0.25">
      <c r="A904" s="2"/>
      <c r="C904" s="2"/>
    </row>
    <row r="905" spans="1:3" ht="13.5" customHeight="1" x14ac:dyDescent="0.25">
      <c r="A905" s="2"/>
      <c r="C905" s="2"/>
    </row>
    <row r="906" spans="1:3" ht="13.5" customHeight="1" x14ac:dyDescent="0.25">
      <c r="A906" s="2"/>
      <c r="C906" s="2"/>
    </row>
    <row r="907" spans="1:3" ht="13.5" customHeight="1" x14ac:dyDescent="0.25">
      <c r="A907" s="2"/>
      <c r="C907" s="2"/>
    </row>
    <row r="908" spans="1:3" ht="13.5" customHeight="1" x14ac:dyDescent="0.25">
      <c r="A908" s="2"/>
      <c r="C908" s="2"/>
    </row>
    <row r="909" spans="1:3" ht="13.5" customHeight="1" x14ac:dyDescent="0.25">
      <c r="A909" s="2"/>
      <c r="C909" s="2"/>
    </row>
    <row r="910" spans="1:3" ht="13.5" customHeight="1" x14ac:dyDescent="0.25">
      <c r="A910" s="2"/>
      <c r="C910" s="2"/>
    </row>
    <row r="911" spans="1:3" ht="13.5" customHeight="1" x14ac:dyDescent="0.25">
      <c r="A911" s="2"/>
      <c r="C911" s="2"/>
    </row>
    <row r="912" spans="1:3" ht="13.5" customHeight="1" x14ac:dyDescent="0.25">
      <c r="A912" s="2"/>
      <c r="C912" s="2"/>
    </row>
    <row r="913" spans="1:3" ht="13.5" customHeight="1" x14ac:dyDescent="0.25">
      <c r="A913" s="2"/>
      <c r="C913" s="2"/>
    </row>
    <row r="914" spans="1:3" ht="13.5" customHeight="1" x14ac:dyDescent="0.25">
      <c r="A914" s="2"/>
      <c r="C914" s="2"/>
    </row>
    <row r="915" spans="1:3" ht="13.5" customHeight="1" x14ac:dyDescent="0.25">
      <c r="A915" s="2"/>
      <c r="C915" s="2"/>
    </row>
    <row r="916" spans="1:3" ht="13.5" customHeight="1" x14ac:dyDescent="0.25">
      <c r="A916" s="2"/>
      <c r="C916" s="2"/>
    </row>
    <row r="917" spans="1:3" ht="13.5" customHeight="1" x14ac:dyDescent="0.25">
      <c r="A917" s="2"/>
      <c r="C917" s="2"/>
    </row>
    <row r="918" spans="1:3" ht="13.5" customHeight="1" x14ac:dyDescent="0.25">
      <c r="A918" s="2"/>
      <c r="C918" s="2"/>
    </row>
    <row r="919" spans="1:3" ht="13.5" customHeight="1" x14ac:dyDescent="0.25">
      <c r="A919" s="2"/>
      <c r="C919" s="2"/>
    </row>
    <row r="920" spans="1:3" ht="13.5" customHeight="1" x14ac:dyDescent="0.25">
      <c r="A920" s="2"/>
      <c r="C920" s="2"/>
    </row>
    <row r="921" spans="1:3" ht="13.5" customHeight="1" x14ac:dyDescent="0.25">
      <c r="A921" s="2"/>
      <c r="C921" s="2"/>
    </row>
    <row r="922" spans="1:3" ht="13.5" customHeight="1" x14ac:dyDescent="0.25">
      <c r="A922" s="2"/>
      <c r="C922" s="2"/>
    </row>
    <row r="923" spans="1:3" ht="13.5" customHeight="1" x14ac:dyDescent="0.25">
      <c r="A923" s="2"/>
      <c r="C923" s="2"/>
    </row>
    <row r="924" spans="1:3" ht="13.5" customHeight="1" x14ac:dyDescent="0.25">
      <c r="A924" s="2"/>
      <c r="C924" s="2"/>
    </row>
    <row r="925" spans="1:3" ht="13.5" customHeight="1" x14ac:dyDescent="0.25">
      <c r="A925" s="2"/>
      <c r="C925" s="2"/>
    </row>
    <row r="926" spans="1:3" ht="13.5" customHeight="1" x14ac:dyDescent="0.25">
      <c r="A926" s="2"/>
      <c r="C926" s="2"/>
    </row>
    <row r="927" spans="1:3" ht="13.5" customHeight="1" x14ac:dyDescent="0.25">
      <c r="A927" s="2"/>
      <c r="C927" s="2"/>
    </row>
    <row r="928" spans="1:3" ht="13.5" customHeight="1" x14ac:dyDescent="0.25">
      <c r="A928" s="2"/>
      <c r="C928" s="2"/>
    </row>
    <row r="929" spans="1:3" ht="13.5" customHeight="1" x14ac:dyDescent="0.25">
      <c r="A929" s="2"/>
      <c r="C929" s="2"/>
    </row>
    <row r="930" spans="1:3" ht="13.5" customHeight="1" x14ac:dyDescent="0.25">
      <c r="A930" s="2"/>
      <c r="C930" s="2"/>
    </row>
    <row r="931" spans="1:3" ht="13.5" customHeight="1" x14ac:dyDescent="0.25">
      <c r="A931" s="2"/>
      <c r="C931" s="2"/>
    </row>
    <row r="932" spans="1:3" ht="13.5" customHeight="1" x14ac:dyDescent="0.25">
      <c r="A932" s="2"/>
      <c r="C932" s="2"/>
    </row>
    <row r="933" spans="1:3" ht="13.5" customHeight="1" x14ac:dyDescent="0.25">
      <c r="A933" s="2"/>
      <c r="C933" s="2"/>
    </row>
    <row r="934" spans="1:3" ht="13.5" customHeight="1" x14ac:dyDescent="0.25">
      <c r="A934" s="2"/>
      <c r="C934" s="2"/>
    </row>
    <row r="935" spans="1:3" ht="13.5" customHeight="1" x14ac:dyDescent="0.25">
      <c r="A935" s="2"/>
      <c r="C935" s="2"/>
    </row>
    <row r="936" spans="1:3" ht="13.5" customHeight="1" x14ac:dyDescent="0.25">
      <c r="A936" s="2"/>
      <c r="C936" s="2"/>
    </row>
    <row r="937" spans="1:3" ht="13.5" customHeight="1" x14ac:dyDescent="0.25">
      <c r="A937" s="2"/>
      <c r="C937" s="2"/>
    </row>
    <row r="938" spans="1:3" ht="13.5" customHeight="1" x14ac:dyDescent="0.25">
      <c r="A938" s="2"/>
      <c r="C938" s="2"/>
    </row>
    <row r="939" spans="1:3" ht="13.5" customHeight="1" x14ac:dyDescent="0.25">
      <c r="A939" s="2"/>
      <c r="C939" s="2"/>
    </row>
    <row r="940" spans="1:3" ht="13.5" customHeight="1" x14ac:dyDescent="0.25">
      <c r="A940" s="2"/>
      <c r="C940" s="2"/>
    </row>
    <row r="941" spans="1:3" ht="13.5" customHeight="1" x14ac:dyDescent="0.25">
      <c r="A941" s="2"/>
      <c r="C941" s="2"/>
    </row>
    <row r="942" spans="1:3" ht="13.5" customHeight="1" x14ac:dyDescent="0.25">
      <c r="A942" s="2"/>
      <c r="C942" s="2"/>
    </row>
    <row r="943" spans="1:3" ht="13.5" customHeight="1" x14ac:dyDescent="0.25">
      <c r="A943" s="2"/>
      <c r="C943" s="2"/>
    </row>
    <row r="944" spans="1:3" ht="13.5" customHeight="1" x14ac:dyDescent="0.25">
      <c r="A944" s="2"/>
      <c r="C944" s="2"/>
    </row>
    <row r="945" spans="1:3" ht="13.5" customHeight="1" x14ac:dyDescent="0.25">
      <c r="A945" s="2"/>
      <c r="C945" s="2"/>
    </row>
    <row r="946" spans="1:3" ht="13.5" customHeight="1" x14ac:dyDescent="0.25">
      <c r="A946" s="2"/>
      <c r="C946" s="2"/>
    </row>
    <row r="947" spans="1:3" ht="13.5" customHeight="1" x14ac:dyDescent="0.25">
      <c r="A947" s="2"/>
      <c r="C947" s="2"/>
    </row>
    <row r="948" spans="1:3" ht="13.5" customHeight="1" x14ac:dyDescent="0.25">
      <c r="A948" s="2"/>
      <c r="C948" s="2"/>
    </row>
    <row r="949" spans="1:3" ht="13.5" customHeight="1" x14ac:dyDescent="0.25">
      <c r="A949" s="2"/>
      <c r="C949" s="2"/>
    </row>
    <row r="950" spans="1:3" ht="13.5" customHeight="1" x14ac:dyDescent="0.25">
      <c r="A950" s="2"/>
      <c r="C950" s="2"/>
    </row>
    <row r="951" spans="1:3" ht="13.5" customHeight="1" x14ac:dyDescent="0.25">
      <c r="A951" s="2"/>
      <c r="C951" s="2"/>
    </row>
    <row r="952" spans="1:3" ht="13.5" customHeight="1" x14ac:dyDescent="0.25">
      <c r="A952" s="2"/>
      <c r="C952" s="2"/>
    </row>
    <row r="953" spans="1:3" ht="13.5" customHeight="1" x14ac:dyDescent="0.25">
      <c r="A953" s="2"/>
      <c r="C953" s="2"/>
    </row>
    <row r="954" spans="1:3" ht="13.5" customHeight="1" x14ac:dyDescent="0.25">
      <c r="A954" s="2"/>
      <c r="C954" s="2"/>
    </row>
    <row r="955" spans="1:3" ht="13.5" customHeight="1" x14ac:dyDescent="0.25">
      <c r="A955" s="2"/>
      <c r="C955" s="2"/>
    </row>
    <row r="956" spans="1:3" ht="13.5" customHeight="1" x14ac:dyDescent="0.25">
      <c r="A956" s="2"/>
      <c r="C956" s="2"/>
    </row>
    <row r="957" spans="1:3" ht="13.5" customHeight="1" x14ac:dyDescent="0.25">
      <c r="A957" s="2"/>
      <c r="C957" s="2"/>
    </row>
    <row r="958" spans="1:3" ht="13.5" customHeight="1" x14ac:dyDescent="0.25">
      <c r="A958" s="2"/>
      <c r="C958" s="2"/>
    </row>
    <row r="959" spans="1:3" ht="13.5" customHeight="1" x14ac:dyDescent="0.25">
      <c r="A959" s="2"/>
      <c r="C959" s="2"/>
    </row>
    <row r="960" spans="1:3" ht="13.5" customHeight="1" x14ac:dyDescent="0.25">
      <c r="A960" s="2"/>
      <c r="C960" s="2"/>
    </row>
    <row r="961" spans="1:3" ht="13.5" customHeight="1" x14ac:dyDescent="0.25">
      <c r="A961" s="2"/>
      <c r="C961" s="2"/>
    </row>
    <row r="962" spans="1:3" ht="13.5" customHeight="1" x14ac:dyDescent="0.25">
      <c r="A962" s="2"/>
      <c r="C962" s="2"/>
    </row>
    <row r="963" spans="1:3" ht="13.5" customHeight="1" x14ac:dyDescent="0.25">
      <c r="A963" s="2"/>
      <c r="C963" s="2"/>
    </row>
    <row r="964" spans="1:3" ht="13.5" customHeight="1" x14ac:dyDescent="0.25">
      <c r="A964" s="2"/>
      <c r="C964" s="2"/>
    </row>
    <row r="965" spans="1:3" ht="13.5" customHeight="1" x14ac:dyDescent="0.25">
      <c r="A965" s="2"/>
      <c r="C965" s="2"/>
    </row>
    <row r="966" spans="1:3" ht="13.5" customHeight="1" x14ac:dyDescent="0.25">
      <c r="A966" s="2"/>
      <c r="C966" s="2"/>
    </row>
    <row r="967" spans="1:3" ht="13.5" customHeight="1" x14ac:dyDescent="0.25">
      <c r="A967" s="2"/>
      <c r="C967" s="2"/>
    </row>
    <row r="968" spans="1:3" ht="13.5" customHeight="1" x14ac:dyDescent="0.25">
      <c r="A968" s="2"/>
      <c r="C968" s="2"/>
    </row>
    <row r="969" spans="1:3" ht="13.5" customHeight="1" x14ac:dyDescent="0.25">
      <c r="A969" s="2"/>
      <c r="C969" s="2"/>
    </row>
    <row r="970" spans="1:3" ht="13.5" customHeight="1" x14ac:dyDescent="0.25">
      <c r="A970" s="2"/>
      <c r="C970" s="2"/>
    </row>
    <row r="971" spans="1:3" ht="13.5" customHeight="1" x14ac:dyDescent="0.25">
      <c r="A971" s="2"/>
      <c r="C971" s="2"/>
    </row>
    <row r="972" spans="1:3" ht="13.5" customHeight="1" x14ac:dyDescent="0.25">
      <c r="A972" s="2"/>
      <c r="C972" s="2"/>
    </row>
    <row r="973" spans="1:3" ht="13.5" customHeight="1" x14ac:dyDescent="0.25">
      <c r="A973" s="2"/>
      <c r="C973" s="2"/>
    </row>
    <row r="974" spans="1:3" ht="13.5" customHeight="1" x14ac:dyDescent="0.25">
      <c r="A974" s="2"/>
      <c r="C974" s="2"/>
    </row>
    <row r="975" spans="1:3" ht="13.5" customHeight="1" x14ac:dyDescent="0.25">
      <c r="A975" s="2"/>
      <c r="C975" s="2"/>
    </row>
    <row r="976" spans="1:3" ht="13.5" customHeight="1" x14ac:dyDescent="0.25">
      <c r="A976" s="2"/>
      <c r="C976" s="2"/>
    </row>
    <row r="977" spans="1:3" ht="13.5" customHeight="1" x14ac:dyDescent="0.25">
      <c r="A977" s="2"/>
      <c r="C977" s="2"/>
    </row>
    <row r="978" spans="1:3" ht="13.5" customHeight="1" x14ac:dyDescent="0.25">
      <c r="A978" s="2"/>
      <c r="C978" s="2"/>
    </row>
    <row r="979" spans="1:3" ht="13.5" customHeight="1" x14ac:dyDescent="0.25">
      <c r="A979" s="2"/>
      <c r="C979" s="2"/>
    </row>
    <row r="980" spans="1:3" ht="13.5" customHeight="1" x14ac:dyDescent="0.25">
      <c r="A980" s="2"/>
      <c r="C980" s="2"/>
    </row>
    <row r="981" spans="1:3" ht="13.5" customHeight="1" x14ac:dyDescent="0.25">
      <c r="A981" s="2"/>
      <c r="C981" s="2"/>
    </row>
    <row r="982" spans="1:3" ht="13.5" customHeight="1" x14ac:dyDescent="0.25">
      <c r="A982" s="2"/>
      <c r="C982" s="2"/>
    </row>
    <row r="983" spans="1:3" ht="13.5" customHeight="1" x14ac:dyDescent="0.25">
      <c r="A983" s="2"/>
      <c r="C983" s="2"/>
    </row>
    <row r="984" spans="1:3" ht="13.5" customHeight="1" x14ac:dyDescent="0.25">
      <c r="A984" s="2"/>
      <c r="C984" s="2"/>
    </row>
    <row r="985" spans="1:3" ht="13.5" customHeight="1" x14ac:dyDescent="0.25">
      <c r="A985" s="2"/>
      <c r="C985" s="2"/>
    </row>
    <row r="986" spans="1:3" ht="13.5" customHeight="1" x14ac:dyDescent="0.25">
      <c r="A986" s="2"/>
      <c r="C986" s="2"/>
    </row>
    <row r="987" spans="1:3" ht="13.5" customHeight="1" x14ac:dyDescent="0.25">
      <c r="A987" s="2"/>
      <c r="C987" s="2"/>
    </row>
    <row r="988" spans="1:3" ht="13.5" customHeight="1" x14ac:dyDescent="0.25">
      <c r="A988" s="2"/>
      <c r="C988" s="2"/>
    </row>
    <row r="989" spans="1:3" ht="13.5" customHeight="1" x14ac:dyDescent="0.25">
      <c r="A989" s="2"/>
      <c r="C989" s="2"/>
    </row>
    <row r="990" spans="1:3" ht="13.5" customHeight="1" x14ac:dyDescent="0.25">
      <c r="A990" s="2"/>
      <c r="C990" s="2"/>
    </row>
    <row r="991" spans="1:3" ht="13.5" customHeight="1" x14ac:dyDescent="0.25">
      <c r="A991" s="2"/>
      <c r="C991" s="2"/>
    </row>
    <row r="992" spans="1:3" ht="13.5" customHeight="1" x14ac:dyDescent="0.25">
      <c r="A992" s="2"/>
      <c r="C992" s="2"/>
    </row>
    <row r="993" spans="1:3" ht="13.5" customHeight="1" x14ac:dyDescent="0.25">
      <c r="A993" s="2"/>
      <c r="C993" s="2"/>
    </row>
    <row r="994" spans="1:3" ht="13.5" customHeight="1" x14ac:dyDescent="0.25">
      <c r="A994" s="2"/>
      <c r="C994" s="2"/>
    </row>
    <row r="995" spans="1:3" ht="13.5" customHeight="1" x14ac:dyDescent="0.25">
      <c r="A995" s="2"/>
      <c r="C995" s="2"/>
    </row>
    <row r="996" spans="1:3" ht="13.5" customHeight="1" x14ac:dyDescent="0.25">
      <c r="A996" s="2"/>
      <c r="C996" s="2"/>
    </row>
    <row r="997" spans="1:3" ht="13.5" customHeight="1" x14ac:dyDescent="0.25">
      <c r="A997" s="2"/>
      <c r="C997" s="2"/>
    </row>
    <row r="998" spans="1:3" ht="13.5" customHeight="1" x14ac:dyDescent="0.25">
      <c r="A998" s="2"/>
      <c r="C998" s="2"/>
    </row>
    <row r="999" spans="1:3" ht="13.5" customHeight="1" x14ac:dyDescent="0.25">
      <c r="A999" s="2"/>
      <c r="C999" s="2"/>
    </row>
    <row r="1000" spans="1:3" ht="13.5" customHeight="1" x14ac:dyDescent="0.25">
      <c r="A1000" s="2"/>
      <c r="C1000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workbookViewId="0">
      <selection activeCell="U12" sqref="U12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000"/>
  <sheetViews>
    <sheetView showGridLines="0" workbookViewId="0">
      <selection activeCell="A11" sqref="A11"/>
    </sheetView>
  </sheetViews>
  <sheetFormatPr defaultColWidth="12.42578125" defaultRowHeight="15" customHeight="1" x14ac:dyDescent="0.25"/>
  <cols>
    <col min="1" max="1" width="40.28515625" customWidth="1"/>
    <col min="2" max="2" width="14.140625" customWidth="1"/>
    <col min="3" max="4" width="8.42578125" customWidth="1"/>
    <col min="5" max="9" width="7.7109375" customWidth="1"/>
    <col min="10" max="10" width="15.42578125" customWidth="1"/>
    <col min="11" max="12" width="7.7109375" customWidth="1"/>
    <col min="13" max="13" width="2.85546875" customWidth="1"/>
    <col min="14" max="17" width="18.140625" customWidth="1"/>
    <col min="18" max="26" width="7.7109375" customWidth="1"/>
  </cols>
  <sheetData>
    <row r="1" spans="1:17" ht="42" customHeight="1" x14ac:dyDescent="0.25">
      <c r="A1" s="1" t="s">
        <v>121</v>
      </c>
      <c r="B1" s="2"/>
      <c r="C1" s="2"/>
      <c r="D1" s="4" t="s">
        <v>3</v>
      </c>
      <c r="E1" s="4" t="s">
        <v>6</v>
      </c>
      <c r="F1" s="4" t="s">
        <v>122</v>
      </c>
      <c r="G1" s="29" t="s">
        <v>123</v>
      </c>
      <c r="H1" s="4" t="s">
        <v>10</v>
      </c>
      <c r="J1" s="2"/>
      <c r="M1" s="6"/>
      <c r="N1" s="2" t="s">
        <v>13</v>
      </c>
      <c r="O1" s="2"/>
      <c r="P1" s="8"/>
      <c r="Q1" s="8"/>
    </row>
    <row r="2" spans="1:17" ht="13.5" customHeight="1" x14ac:dyDescent="0.25">
      <c r="A2" s="10" t="s">
        <v>124</v>
      </c>
      <c r="B2" s="2"/>
      <c r="C2" s="2"/>
      <c r="D2" s="11">
        <f>'S6-Data'!N12</f>
        <v>31048</v>
      </c>
      <c r="E2" s="14">
        <f t="shared" ref="E2:E32" si="0">YEAR(D2)</f>
        <v>1985</v>
      </c>
      <c r="F2" s="13">
        <f>'S6-Data'!O12/100</f>
        <v>1.8708800000000001E-2</v>
      </c>
      <c r="G2" s="30">
        <f t="shared" ref="G2:G33" si="1">$K$3</f>
        <v>4.4146733333333332E-3</v>
      </c>
      <c r="H2" s="2">
        <v>0</v>
      </c>
      <c r="J2" s="2"/>
      <c r="M2" s="6"/>
      <c r="N2" s="2" t="s">
        <v>20</v>
      </c>
      <c r="O2" s="2"/>
      <c r="P2" s="8"/>
      <c r="Q2" s="8"/>
    </row>
    <row r="3" spans="1:17" ht="13.5" customHeight="1" x14ac:dyDescent="0.25">
      <c r="A3" s="2" t="s">
        <v>125</v>
      </c>
      <c r="B3" s="2"/>
      <c r="C3" s="2"/>
      <c r="D3" s="11">
        <f>'S6-Data'!N13</f>
        <v>31413</v>
      </c>
      <c r="E3" s="14">
        <f t="shared" si="0"/>
        <v>1986</v>
      </c>
      <c r="F3" s="13">
        <f>'S6-Data'!O13/100</f>
        <v>3.6014200000000003E-2</v>
      </c>
      <c r="G3" s="30">
        <f t="shared" si="1"/>
        <v>4.4146733333333332E-3</v>
      </c>
      <c r="H3" s="2">
        <v>0</v>
      </c>
      <c r="J3" s="1" t="s">
        <v>290</v>
      </c>
      <c r="K3" s="19">
        <f>AVERAGE(F4:F33)</f>
        <v>4.4146733333333332E-3</v>
      </c>
      <c r="M3" s="6"/>
      <c r="N3" s="2" t="s">
        <v>27</v>
      </c>
      <c r="O3" s="2"/>
      <c r="P3" s="8"/>
      <c r="Q3" s="8"/>
    </row>
    <row r="4" spans="1:17" ht="13.5" customHeight="1" x14ac:dyDescent="0.25">
      <c r="A4" s="2" t="s">
        <v>126</v>
      </c>
      <c r="B4" s="2"/>
      <c r="C4" s="2"/>
      <c r="D4" s="11">
        <f>'S6-Data'!N14</f>
        <v>31778</v>
      </c>
      <c r="E4" s="14">
        <f t="shared" si="0"/>
        <v>1987</v>
      </c>
      <c r="F4" s="13">
        <f>'S6-Data'!O14/100</f>
        <v>1.1945900000000001E-2</v>
      </c>
      <c r="G4" s="30">
        <f t="shared" si="1"/>
        <v>4.4146733333333332E-3</v>
      </c>
      <c r="H4" s="2">
        <v>0</v>
      </c>
      <c r="J4" s="1"/>
      <c r="K4" s="19"/>
      <c r="M4" s="6"/>
      <c r="N4" s="2" t="s">
        <v>31</v>
      </c>
      <c r="O4" s="2"/>
      <c r="P4" s="8"/>
      <c r="Q4" s="8"/>
    </row>
    <row r="5" spans="1:17" ht="13.5" customHeight="1" x14ac:dyDescent="0.25">
      <c r="A5" s="2" t="s">
        <v>25</v>
      </c>
      <c r="B5" s="2"/>
      <c r="C5" s="2"/>
      <c r="D5" s="11">
        <f>'S6-Data'!N15</f>
        <v>32143</v>
      </c>
      <c r="E5" s="14">
        <f t="shared" si="0"/>
        <v>1988</v>
      </c>
      <c r="F5" s="13">
        <f>'S6-Data'!O15/100</f>
        <v>8.2369000000000001E-3</v>
      </c>
      <c r="G5" s="30">
        <f t="shared" si="1"/>
        <v>4.4146733333333332E-3</v>
      </c>
      <c r="H5" s="2">
        <v>0</v>
      </c>
      <c r="J5" s="1"/>
      <c r="M5" s="6"/>
      <c r="N5" s="2" t="s">
        <v>33</v>
      </c>
      <c r="O5" s="2"/>
      <c r="P5" s="8"/>
      <c r="Q5" s="8"/>
    </row>
    <row r="6" spans="1:17" ht="13.5" customHeight="1" x14ac:dyDescent="0.25">
      <c r="A6" s="20" t="str">
        <f>HYPERLINK("http://research.stlouisfed.org/fred2/series/MEHOINUSA672N","http://research.stlouisfed.org/fred2/series/MEHOINUSA672N")</f>
        <v>http://research.stlouisfed.org/fred2/series/MEHOINUSA672N</v>
      </c>
      <c r="B6" s="2"/>
      <c r="C6" s="2"/>
      <c r="D6" s="11">
        <f>'S6-Data'!N16</f>
        <v>32509</v>
      </c>
      <c r="E6" s="14">
        <f t="shared" si="0"/>
        <v>1989</v>
      </c>
      <c r="F6" s="13">
        <f>'S6-Data'!O16/100</f>
        <v>1.7280299999999998E-2</v>
      </c>
      <c r="G6" s="30">
        <f t="shared" si="1"/>
        <v>4.4146733333333332E-3</v>
      </c>
      <c r="H6" s="2">
        <v>0</v>
      </c>
      <c r="J6" s="2"/>
      <c r="M6" s="6"/>
      <c r="N6" s="2" t="s">
        <v>35</v>
      </c>
      <c r="O6" s="2"/>
      <c r="P6" s="8"/>
      <c r="Q6" s="8"/>
    </row>
    <row r="7" spans="1:17" ht="13.5" customHeight="1" x14ac:dyDescent="0.25">
      <c r="A7" s="2"/>
      <c r="B7" s="2"/>
      <c r="C7" s="2"/>
      <c r="D7" s="11">
        <f>'S6-Data'!N17</f>
        <v>32874</v>
      </c>
      <c r="E7" s="14">
        <f t="shared" si="0"/>
        <v>1990</v>
      </c>
      <c r="F7" s="13">
        <f>'S6-Data'!O17/100</f>
        <v>-1.2804899999999999E-2</v>
      </c>
      <c r="G7" s="30">
        <f t="shared" si="1"/>
        <v>4.4146733333333332E-3</v>
      </c>
      <c r="H7" s="2">
        <v>0</v>
      </c>
      <c r="J7" s="2"/>
      <c r="M7" s="6"/>
      <c r="N7" s="2"/>
      <c r="O7" s="2"/>
      <c r="P7" s="8"/>
      <c r="Q7" s="8"/>
    </row>
    <row r="8" spans="1:17" ht="13.5" customHeight="1" x14ac:dyDescent="0.25">
      <c r="A8" s="2" t="s">
        <v>38</v>
      </c>
      <c r="B8" s="2"/>
      <c r="C8" s="2"/>
      <c r="D8" s="11">
        <f>'S6-Data'!N18</f>
        <v>33239</v>
      </c>
      <c r="E8" s="14">
        <f t="shared" si="0"/>
        <v>1991</v>
      </c>
      <c r="F8" s="13">
        <f>'S6-Data'!O18/100</f>
        <v>-2.9222100000000001E-2</v>
      </c>
      <c r="G8" s="30">
        <f t="shared" si="1"/>
        <v>4.4146733333333332E-3</v>
      </c>
      <c r="H8" s="2">
        <v>0</v>
      </c>
      <c r="J8" s="2"/>
      <c r="M8" s="6"/>
      <c r="N8" s="2" t="s">
        <v>127</v>
      </c>
      <c r="O8" s="2" t="s">
        <v>128</v>
      </c>
      <c r="P8" s="8"/>
      <c r="Q8" s="8"/>
    </row>
    <row r="9" spans="1:17" ht="13.5" customHeight="1" x14ac:dyDescent="0.25">
      <c r="A9" s="2" t="s">
        <v>129</v>
      </c>
      <c r="B9" s="2"/>
      <c r="C9" s="2"/>
      <c r="D9" s="11">
        <f>'S6-Data'!N19</f>
        <v>33604</v>
      </c>
      <c r="E9" s="14">
        <f t="shared" si="0"/>
        <v>1992</v>
      </c>
      <c r="F9" s="13">
        <f>'S6-Data'!O19/100</f>
        <v>-7.7426999999999999E-3</v>
      </c>
      <c r="G9" s="30">
        <f t="shared" si="1"/>
        <v>4.4146733333333332E-3</v>
      </c>
      <c r="H9" s="2">
        <v>0</v>
      </c>
      <c r="J9" s="2"/>
      <c r="M9" s="6"/>
      <c r="N9" s="2"/>
      <c r="O9" s="2"/>
      <c r="P9" s="8"/>
      <c r="Q9" s="8"/>
    </row>
    <row r="10" spans="1:17" ht="13.5" customHeight="1" x14ac:dyDescent="0.25">
      <c r="A10" s="2" t="s">
        <v>292</v>
      </c>
      <c r="B10" s="2"/>
      <c r="C10" s="2"/>
      <c r="D10" s="11">
        <f>'S6-Data'!N20</f>
        <v>33970</v>
      </c>
      <c r="E10" s="14">
        <f t="shared" si="0"/>
        <v>1993</v>
      </c>
      <c r="F10" s="13">
        <f>'S6-Data'!O20/100</f>
        <v>-5.3318000000000003E-3</v>
      </c>
      <c r="G10" s="30">
        <f t="shared" si="1"/>
        <v>4.4146733333333332E-3</v>
      </c>
      <c r="H10" s="2">
        <v>0</v>
      </c>
      <c r="J10" s="2"/>
      <c r="M10" s="6"/>
      <c r="N10" s="2" t="s">
        <v>130</v>
      </c>
      <c r="O10" s="2"/>
      <c r="P10" s="8"/>
      <c r="Q10" s="8"/>
    </row>
    <row r="11" spans="1:17" ht="13.5" customHeight="1" x14ac:dyDescent="0.25">
      <c r="A11" s="2" t="s">
        <v>131</v>
      </c>
      <c r="B11" s="2"/>
      <c r="C11" s="2"/>
      <c r="D11" s="11">
        <f>'S6-Data'!N21</f>
        <v>34335</v>
      </c>
      <c r="E11" s="14">
        <f t="shared" si="0"/>
        <v>1994</v>
      </c>
      <c r="F11" s="13">
        <f>'S6-Data'!O21/100</f>
        <v>1.1620600000000002E-2</v>
      </c>
      <c r="G11" s="30">
        <f t="shared" si="1"/>
        <v>4.4146733333333332E-3</v>
      </c>
      <c r="H11" s="2">
        <v>0</v>
      </c>
      <c r="J11" s="2"/>
      <c r="M11" s="6"/>
      <c r="N11" s="2" t="s">
        <v>41</v>
      </c>
      <c r="O11" s="2" t="s">
        <v>127</v>
      </c>
      <c r="P11" s="8"/>
      <c r="Q11" s="8"/>
    </row>
    <row r="12" spans="1:17" ht="13.5" customHeight="1" x14ac:dyDescent="0.25">
      <c r="A12" s="2"/>
      <c r="B12" s="2"/>
      <c r="C12" s="2"/>
      <c r="D12" s="11">
        <f>'S6-Data'!N22</f>
        <v>34700</v>
      </c>
      <c r="E12" s="14">
        <f t="shared" si="0"/>
        <v>1995</v>
      </c>
      <c r="F12" s="13">
        <f>'S6-Data'!O22/100</f>
        <v>3.1328599999999998E-2</v>
      </c>
      <c r="G12" s="30">
        <f t="shared" si="1"/>
        <v>4.4146733333333332E-3</v>
      </c>
      <c r="H12" s="2">
        <v>0</v>
      </c>
      <c r="J12" s="2"/>
      <c r="M12" s="6"/>
      <c r="N12" s="64">
        <v>31048</v>
      </c>
      <c r="O12" s="65">
        <v>1.8708800000000001</v>
      </c>
      <c r="P12" s="8"/>
      <c r="Q12" s="8"/>
    </row>
    <row r="13" spans="1:17" ht="13.5" customHeight="1" x14ac:dyDescent="0.25">
      <c r="A13" s="2"/>
      <c r="B13" s="2"/>
      <c r="C13" s="2"/>
      <c r="D13" s="11">
        <f>'S6-Data'!N23</f>
        <v>35065</v>
      </c>
      <c r="E13" s="14">
        <f t="shared" si="0"/>
        <v>1996</v>
      </c>
      <c r="F13" s="13">
        <f>'S6-Data'!O23/100</f>
        <v>1.45322E-2</v>
      </c>
      <c r="G13" s="30">
        <f t="shared" si="1"/>
        <v>4.4146733333333332E-3</v>
      </c>
      <c r="H13" s="2">
        <v>0</v>
      </c>
      <c r="J13" s="2"/>
      <c r="M13" s="6"/>
      <c r="N13" s="64">
        <v>31413</v>
      </c>
      <c r="O13" s="65">
        <v>3.6014200000000001</v>
      </c>
      <c r="P13" s="8"/>
      <c r="Q13" s="8"/>
    </row>
    <row r="14" spans="1:17" ht="13.5" customHeight="1" x14ac:dyDescent="0.25">
      <c r="A14" s="2"/>
      <c r="B14" s="2"/>
      <c r="C14" s="2"/>
      <c r="D14" s="11">
        <f>'S6-Data'!N24</f>
        <v>35431</v>
      </c>
      <c r="E14" s="14">
        <f t="shared" si="0"/>
        <v>1997</v>
      </c>
      <c r="F14" s="13">
        <f>'S6-Data'!O24/100</f>
        <v>2.0571100000000002E-2</v>
      </c>
      <c r="G14" s="30">
        <f t="shared" si="1"/>
        <v>4.4146733333333332E-3</v>
      </c>
      <c r="H14" s="2">
        <v>0</v>
      </c>
      <c r="J14" s="2"/>
      <c r="M14" s="6"/>
      <c r="N14" s="64">
        <v>31778</v>
      </c>
      <c r="O14" s="65">
        <v>1.19459</v>
      </c>
      <c r="P14" s="8"/>
      <c r="Q14" s="8"/>
    </row>
    <row r="15" spans="1:17" ht="13.5" customHeight="1" x14ac:dyDescent="0.25">
      <c r="A15" s="2"/>
      <c r="B15" s="2"/>
      <c r="C15" s="2"/>
      <c r="D15" s="11">
        <f>'S6-Data'!N25</f>
        <v>35796</v>
      </c>
      <c r="E15" s="14">
        <f t="shared" si="0"/>
        <v>1998</v>
      </c>
      <c r="F15" s="13">
        <f>'S6-Data'!O25/100</f>
        <v>3.6763400000000002E-2</v>
      </c>
      <c r="G15" s="30">
        <f t="shared" si="1"/>
        <v>4.4146733333333332E-3</v>
      </c>
      <c r="H15" s="2">
        <v>0</v>
      </c>
      <c r="J15" s="2"/>
      <c r="M15" s="6"/>
      <c r="N15" s="64">
        <v>32143</v>
      </c>
      <c r="O15" s="65">
        <v>0.82369000000000003</v>
      </c>
      <c r="P15" s="8"/>
      <c r="Q15" s="8"/>
    </row>
    <row r="16" spans="1:17" ht="13.5" customHeight="1" x14ac:dyDescent="0.25">
      <c r="A16" s="2"/>
      <c r="B16" s="2"/>
      <c r="C16" s="2"/>
      <c r="D16" s="11">
        <f>'S6-Data'!N26</f>
        <v>36161</v>
      </c>
      <c r="E16" s="14">
        <f t="shared" si="0"/>
        <v>1999</v>
      </c>
      <c r="F16" s="13">
        <f>'S6-Data'!O26/100</f>
        <v>2.4752E-2</v>
      </c>
      <c r="G16" s="30">
        <f t="shared" si="1"/>
        <v>4.4146733333333332E-3</v>
      </c>
      <c r="H16" s="2">
        <v>0</v>
      </c>
      <c r="J16" s="2"/>
      <c r="M16" s="6"/>
      <c r="N16" s="64">
        <v>32509</v>
      </c>
      <c r="O16" s="65">
        <v>1.72803</v>
      </c>
      <c r="P16" s="8"/>
      <c r="Q16" s="8"/>
    </row>
    <row r="17" spans="1:17" ht="13.5" customHeight="1" x14ac:dyDescent="0.25">
      <c r="A17" s="2"/>
      <c r="B17" s="2"/>
      <c r="C17" s="2"/>
      <c r="D17" s="11">
        <f>'S6-Data'!N27</f>
        <v>36526</v>
      </c>
      <c r="E17" s="14">
        <f t="shared" si="0"/>
        <v>2000</v>
      </c>
      <c r="F17" s="13">
        <f>'S6-Data'!O27/100</f>
        <v>-2.0625999999999999E-3</v>
      </c>
      <c r="G17" s="30">
        <f t="shared" si="1"/>
        <v>4.4146733333333332E-3</v>
      </c>
      <c r="H17" s="2">
        <v>0</v>
      </c>
      <c r="J17" s="2"/>
      <c r="M17" s="6"/>
      <c r="N17" s="64">
        <v>32874</v>
      </c>
      <c r="O17" s="65">
        <v>-1.2804899999999999</v>
      </c>
      <c r="P17" s="8"/>
      <c r="Q17" s="8"/>
    </row>
    <row r="18" spans="1:17" ht="13.5" customHeight="1" x14ac:dyDescent="0.25">
      <c r="A18" s="2"/>
      <c r="B18" s="2"/>
      <c r="C18" s="2"/>
      <c r="D18" s="11">
        <f>'S6-Data'!N28</f>
        <v>36892</v>
      </c>
      <c r="E18" s="14">
        <f t="shared" si="0"/>
        <v>2001</v>
      </c>
      <c r="F18" s="13">
        <f>'S6-Data'!O28/100</f>
        <v>-2.2171400000000001E-2</v>
      </c>
      <c r="G18" s="30">
        <f t="shared" si="1"/>
        <v>4.4146733333333332E-3</v>
      </c>
      <c r="H18" s="2">
        <v>0</v>
      </c>
      <c r="J18" s="2"/>
      <c r="M18" s="6"/>
      <c r="N18" s="64">
        <v>33239</v>
      </c>
      <c r="O18" s="65">
        <v>-2.9222100000000002</v>
      </c>
      <c r="P18" s="8"/>
      <c r="Q18" s="8"/>
    </row>
    <row r="19" spans="1:17" ht="13.5" customHeight="1" x14ac:dyDescent="0.25">
      <c r="A19" s="2"/>
      <c r="B19" s="2"/>
      <c r="C19" s="2"/>
      <c r="D19" s="11">
        <f>'S6-Data'!N29</f>
        <v>37257</v>
      </c>
      <c r="E19" s="14">
        <f t="shared" si="0"/>
        <v>2002</v>
      </c>
      <c r="F19" s="13">
        <f>'S6-Data'!O29/100</f>
        <v>-1.1302099999999999E-2</v>
      </c>
      <c r="G19" s="30">
        <f t="shared" si="1"/>
        <v>4.4146733333333332E-3</v>
      </c>
      <c r="H19" s="2">
        <v>0</v>
      </c>
      <c r="J19" s="2"/>
      <c r="M19" s="6"/>
      <c r="N19" s="64">
        <v>33604</v>
      </c>
      <c r="O19" s="65">
        <v>-0.77427000000000001</v>
      </c>
      <c r="P19" s="8"/>
      <c r="Q19" s="8"/>
    </row>
    <row r="20" spans="1:17" ht="13.5" customHeight="1" x14ac:dyDescent="0.25">
      <c r="A20" s="2"/>
      <c r="B20" s="2"/>
      <c r="C20" s="2"/>
      <c r="D20" s="11">
        <f>'S6-Data'!N30</f>
        <v>37622</v>
      </c>
      <c r="E20" s="14">
        <f t="shared" si="0"/>
        <v>2003</v>
      </c>
      <c r="F20" s="13">
        <f>'S6-Data'!O30/100</f>
        <v>-1.2543999999999999E-3</v>
      </c>
      <c r="G20" s="30">
        <f t="shared" si="1"/>
        <v>4.4146733333333332E-3</v>
      </c>
      <c r="H20" s="2">
        <v>0</v>
      </c>
      <c r="J20" s="2"/>
      <c r="M20" s="6"/>
      <c r="N20" s="64">
        <v>33970</v>
      </c>
      <c r="O20" s="65">
        <v>-0.53317999999999999</v>
      </c>
      <c r="P20" s="8"/>
      <c r="Q20" s="8"/>
    </row>
    <row r="21" spans="1:17" ht="13.5" customHeight="1" x14ac:dyDescent="0.25">
      <c r="A21" s="2"/>
      <c r="B21" s="2"/>
      <c r="C21" s="2"/>
      <c r="D21" s="11">
        <f>'S6-Data'!N31</f>
        <v>37987</v>
      </c>
      <c r="E21" s="14">
        <f t="shared" si="0"/>
        <v>2004</v>
      </c>
      <c r="F21" s="13">
        <f>'S6-Data'!O31/100</f>
        <v>-3.4673E-3</v>
      </c>
      <c r="G21" s="30">
        <f t="shared" si="1"/>
        <v>4.4146733333333332E-3</v>
      </c>
      <c r="H21" s="2">
        <v>0</v>
      </c>
      <c r="J21" s="2"/>
      <c r="M21" s="6"/>
      <c r="N21" s="64">
        <v>34335</v>
      </c>
      <c r="O21" s="65">
        <v>1.1620600000000001</v>
      </c>
      <c r="P21" s="8"/>
      <c r="Q21" s="8"/>
    </row>
    <row r="22" spans="1:17" ht="13.5" customHeight="1" x14ac:dyDescent="0.25">
      <c r="A22" s="2"/>
      <c r="B22" s="2"/>
      <c r="C22" s="2"/>
      <c r="D22" s="11">
        <f>'S6-Data'!N32</f>
        <v>38353</v>
      </c>
      <c r="E22" s="14">
        <f t="shared" si="0"/>
        <v>2005</v>
      </c>
      <c r="F22" s="13">
        <f>'S6-Data'!O32/100</f>
        <v>1.0704400000000001E-2</v>
      </c>
      <c r="G22" s="30">
        <f t="shared" si="1"/>
        <v>4.4146733333333332E-3</v>
      </c>
      <c r="H22" s="2">
        <v>0</v>
      </c>
      <c r="J22" s="2"/>
      <c r="M22" s="6"/>
      <c r="N22" s="64">
        <v>34700</v>
      </c>
      <c r="O22" s="65">
        <v>3.13286</v>
      </c>
      <c r="P22" s="8"/>
      <c r="Q22" s="8"/>
    </row>
    <row r="23" spans="1:17" ht="13.5" customHeight="1" x14ac:dyDescent="0.25">
      <c r="A23" s="2"/>
      <c r="B23" s="2"/>
      <c r="C23" s="2"/>
      <c r="D23" s="11">
        <f>'S6-Data'!N33</f>
        <v>38718</v>
      </c>
      <c r="E23" s="14">
        <f t="shared" si="0"/>
        <v>2006</v>
      </c>
      <c r="F23" s="13">
        <f>'S6-Data'!O33/100</f>
        <v>7.7983999999999996E-3</v>
      </c>
      <c r="G23" s="30">
        <f t="shared" si="1"/>
        <v>4.4146733333333332E-3</v>
      </c>
      <c r="H23" s="2">
        <v>0</v>
      </c>
      <c r="J23" s="2"/>
      <c r="M23" s="6"/>
      <c r="N23" s="64">
        <v>35065</v>
      </c>
      <c r="O23" s="65">
        <v>1.45322</v>
      </c>
      <c r="P23" s="8"/>
      <c r="Q23" s="8"/>
    </row>
    <row r="24" spans="1:17" ht="13.5" customHeight="1" x14ac:dyDescent="0.25">
      <c r="A24" s="2"/>
      <c r="B24" s="2"/>
      <c r="C24" s="2"/>
      <c r="D24" s="11">
        <f>'S6-Data'!N34</f>
        <v>39083</v>
      </c>
      <c r="E24" s="14">
        <f t="shared" si="0"/>
        <v>2007</v>
      </c>
      <c r="F24" s="13">
        <f>'S6-Data'!O34/100</f>
        <v>1.3419499999999999E-2</v>
      </c>
      <c r="G24" s="30">
        <f t="shared" si="1"/>
        <v>4.4146733333333332E-3</v>
      </c>
      <c r="H24" s="2">
        <v>0</v>
      </c>
      <c r="J24" s="2"/>
      <c r="M24" s="6"/>
      <c r="N24" s="64">
        <v>35431</v>
      </c>
      <c r="O24" s="65">
        <v>2.0571100000000002</v>
      </c>
      <c r="P24" s="8"/>
      <c r="Q24" s="8"/>
    </row>
    <row r="25" spans="1:17" ht="13.5" customHeight="1" x14ac:dyDescent="0.25">
      <c r="A25" s="2"/>
      <c r="B25" s="2"/>
      <c r="C25" s="2"/>
      <c r="D25" s="11">
        <f>'S6-Data'!N35</f>
        <v>39448</v>
      </c>
      <c r="E25" s="14">
        <f t="shared" si="0"/>
        <v>2008</v>
      </c>
      <c r="F25" s="13">
        <f>'S6-Data'!O35/100</f>
        <v>-3.5649799999999995E-2</v>
      </c>
      <c r="G25" s="30">
        <f t="shared" si="1"/>
        <v>4.4146733333333332E-3</v>
      </c>
      <c r="H25" s="2">
        <v>0</v>
      </c>
      <c r="J25" s="2"/>
      <c r="M25" s="6"/>
      <c r="N25" s="64">
        <v>35796</v>
      </c>
      <c r="O25" s="65">
        <v>3.6763400000000002</v>
      </c>
      <c r="P25" s="8"/>
      <c r="Q25" s="8"/>
    </row>
    <row r="26" spans="1:17" ht="13.5" customHeight="1" x14ac:dyDescent="0.25">
      <c r="A26" s="2"/>
      <c r="B26" s="2"/>
      <c r="C26" s="2"/>
      <c r="D26" s="11">
        <f>'S6-Data'!N36</f>
        <v>39814</v>
      </c>
      <c r="E26" s="14">
        <f t="shared" si="0"/>
        <v>2009</v>
      </c>
      <c r="F26" s="13">
        <f>'S6-Data'!O36/100</f>
        <v>-7.0082999999999994E-3</v>
      </c>
      <c r="G26" s="30">
        <f t="shared" si="1"/>
        <v>4.4146733333333332E-3</v>
      </c>
      <c r="H26" s="2">
        <v>0</v>
      </c>
      <c r="J26" s="2"/>
      <c r="M26" s="6"/>
      <c r="N26" s="64">
        <v>36161</v>
      </c>
      <c r="O26" s="65">
        <v>2.4752000000000001</v>
      </c>
      <c r="P26" s="8"/>
      <c r="Q26" s="8"/>
    </row>
    <row r="27" spans="1:17" ht="13.5" customHeight="1" x14ac:dyDescent="0.25">
      <c r="A27" s="2"/>
      <c r="B27" s="2"/>
      <c r="C27" s="2"/>
      <c r="D27" s="11">
        <f>'S6-Data'!N37</f>
        <v>40179</v>
      </c>
      <c r="E27" s="14">
        <f t="shared" si="0"/>
        <v>2010</v>
      </c>
      <c r="F27" s="13">
        <f>'S6-Data'!O37/100</f>
        <v>-2.5824799999999998E-2</v>
      </c>
      <c r="G27" s="30">
        <f t="shared" si="1"/>
        <v>4.4146733333333332E-3</v>
      </c>
      <c r="H27" s="2">
        <v>0</v>
      </c>
      <c r="J27" s="2"/>
      <c r="M27" s="6"/>
      <c r="N27" s="64">
        <v>36526</v>
      </c>
      <c r="O27" s="65">
        <v>-0.20626</v>
      </c>
      <c r="P27" s="8"/>
      <c r="Q27" s="8"/>
    </row>
    <row r="28" spans="1:17" ht="13.5" customHeight="1" x14ac:dyDescent="0.25">
      <c r="A28" s="2"/>
      <c r="B28" s="2"/>
      <c r="C28" s="2"/>
      <c r="D28" s="11">
        <f>'S6-Data'!N38</f>
        <v>40544</v>
      </c>
      <c r="E28" s="14">
        <f t="shared" si="0"/>
        <v>2011</v>
      </c>
      <c r="F28" s="13">
        <f>'S6-Data'!O38/100</f>
        <v>-1.5559E-2</v>
      </c>
      <c r="G28" s="30">
        <f t="shared" si="1"/>
        <v>4.4146733333333332E-3</v>
      </c>
      <c r="H28" s="2">
        <v>0</v>
      </c>
      <c r="J28" s="2"/>
      <c r="M28" s="6"/>
      <c r="N28" s="64">
        <v>36892</v>
      </c>
      <c r="O28" s="65">
        <v>-2.2171400000000001</v>
      </c>
      <c r="P28" s="8"/>
      <c r="Q28" s="8"/>
    </row>
    <row r="29" spans="1:17" ht="13.5" customHeight="1" x14ac:dyDescent="0.25">
      <c r="A29" s="2"/>
      <c r="B29" s="2"/>
      <c r="C29" s="2"/>
      <c r="D29" s="11">
        <f>'S6-Data'!N39</f>
        <v>40909</v>
      </c>
      <c r="E29" s="14">
        <f t="shared" si="0"/>
        <v>2012</v>
      </c>
      <c r="F29" s="13">
        <f>'S6-Data'!O39/100</f>
        <v>-1.3108E-3</v>
      </c>
      <c r="G29" s="30">
        <f t="shared" si="1"/>
        <v>4.4146733333333332E-3</v>
      </c>
      <c r="H29" s="2">
        <v>0</v>
      </c>
      <c r="J29" s="2"/>
      <c r="M29" s="6"/>
      <c r="N29" s="64">
        <v>37257</v>
      </c>
      <c r="O29" s="65">
        <v>-1.1302099999999999</v>
      </c>
      <c r="P29" s="8"/>
      <c r="Q29" s="8"/>
    </row>
    <row r="30" spans="1:17" ht="13.5" customHeight="1" x14ac:dyDescent="0.25">
      <c r="A30" s="2"/>
      <c r="B30" s="2"/>
      <c r="C30" s="2"/>
      <c r="D30" s="11">
        <f>'S6-Data'!N40</f>
        <v>41275</v>
      </c>
      <c r="E30" s="14">
        <f t="shared" si="0"/>
        <v>2013</v>
      </c>
      <c r="F30" s="13">
        <f>'S6-Data'!O40/100</f>
        <v>3.53078E-2</v>
      </c>
      <c r="G30" s="30">
        <f t="shared" si="1"/>
        <v>4.4146733333333332E-3</v>
      </c>
      <c r="H30" s="2">
        <v>0</v>
      </c>
      <c r="J30" s="2"/>
      <c r="M30" s="6"/>
      <c r="N30" s="64">
        <v>37622</v>
      </c>
      <c r="O30" s="65">
        <v>-0.12544</v>
      </c>
      <c r="P30" s="8"/>
      <c r="Q30" s="8"/>
    </row>
    <row r="31" spans="1:17" ht="13.5" customHeight="1" x14ac:dyDescent="0.25">
      <c r="A31" s="2"/>
      <c r="B31" s="2"/>
      <c r="C31" s="2"/>
      <c r="D31" s="11">
        <f>'S6-Data'!N41</f>
        <v>41640</v>
      </c>
      <c r="E31" s="14">
        <f t="shared" si="0"/>
        <v>2014</v>
      </c>
      <c r="F31" s="13">
        <f>'S6-Data'!O41/100</f>
        <v>-1.4778899999999999E-2</v>
      </c>
      <c r="G31" s="30">
        <f t="shared" si="1"/>
        <v>4.4146733333333332E-3</v>
      </c>
      <c r="H31" s="2">
        <v>0</v>
      </c>
      <c r="J31" s="2"/>
      <c r="M31" s="6"/>
      <c r="N31" s="64">
        <v>37987</v>
      </c>
      <c r="O31" s="65">
        <v>-0.34672999999999998</v>
      </c>
      <c r="P31" s="8"/>
      <c r="Q31" s="8"/>
    </row>
    <row r="32" spans="1:17" ht="13.5" customHeight="1" x14ac:dyDescent="0.25">
      <c r="A32" s="2"/>
      <c r="B32" s="2"/>
      <c r="C32" s="2"/>
      <c r="D32" s="11">
        <f>'S6-Data'!N42</f>
        <v>42005</v>
      </c>
      <c r="E32" s="14">
        <f t="shared" si="0"/>
        <v>2015</v>
      </c>
      <c r="F32" s="13">
        <f>'S6-Data'!O42/100</f>
        <v>5.2060700000000001E-2</v>
      </c>
      <c r="G32" s="30">
        <f t="shared" si="1"/>
        <v>4.4146733333333332E-3</v>
      </c>
      <c r="H32" s="2">
        <v>0</v>
      </c>
      <c r="J32" s="2"/>
      <c r="M32" s="6"/>
      <c r="N32" s="64">
        <v>38353</v>
      </c>
      <c r="O32" s="65">
        <v>1.0704400000000001</v>
      </c>
      <c r="P32" s="8"/>
      <c r="Q32" s="8"/>
    </row>
    <row r="33" spans="1:17" ht="13.5" customHeight="1" x14ac:dyDescent="0.25">
      <c r="A33" s="2"/>
      <c r="B33" s="2"/>
      <c r="C33" s="2"/>
      <c r="D33" s="11">
        <f>'S6-Data'!N43</f>
        <v>42370</v>
      </c>
      <c r="E33" s="14">
        <f t="shared" ref="E33" si="2">YEAR(D33)</f>
        <v>2016</v>
      </c>
      <c r="F33" s="13">
        <f>'S6-Data'!O43/100</f>
        <v>3.16093E-2</v>
      </c>
      <c r="G33" s="30">
        <f t="shared" si="1"/>
        <v>4.4146733333333332E-3</v>
      </c>
      <c r="H33" s="26">
        <v>0</v>
      </c>
      <c r="J33" s="2"/>
      <c r="M33" s="6"/>
      <c r="N33" s="64">
        <v>38718</v>
      </c>
      <c r="O33" s="65">
        <v>0.77983999999999998</v>
      </c>
      <c r="P33" s="8"/>
      <c r="Q33" s="8"/>
    </row>
    <row r="34" spans="1:17" ht="13.5" customHeight="1" x14ac:dyDescent="0.25">
      <c r="A34" s="2"/>
      <c r="B34" s="2"/>
      <c r="C34" s="2"/>
      <c r="D34" s="11"/>
      <c r="E34" s="12"/>
      <c r="F34" s="38"/>
      <c r="G34" s="38"/>
      <c r="J34" s="2"/>
      <c r="M34" s="6"/>
      <c r="N34" s="64">
        <v>39083</v>
      </c>
      <c r="O34" s="65">
        <v>1.34195</v>
      </c>
      <c r="P34" s="8"/>
      <c r="Q34" s="8"/>
    </row>
    <row r="35" spans="1:17" ht="13.5" customHeight="1" x14ac:dyDescent="0.25">
      <c r="A35" s="2"/>
      <c r="B35" s="2"/>
      <c r="C35" s="2"/>
      <c r="D35" s="11"/>
      <c r="E35" s="12"/>
      <c r="F35" s="38"/>
      <c r="G35" s="38"/>
      <c r="J35" s="2"/>
      <c r="M35" s="6"/>
      <c r="N35" s="64">
        <v>39448</v>
      </c>
      <c r="O35" s="65">
        <v>-3.5649799999999998</v>
      </c>
      <c r="P35" s="8"/>
      <c r="Q35" s="8"/>
    </row>
    <row r="36" spans="1:17" ht="13.5" customHeight="1" x14ac:dyDescent="0.25">
      <c r="A36" s="2"/>
      <c r="B36" s="2"/>
      <c r="C36" s="2"/>
      <c r="D36" s="11"/>
      <c r="E36" s="12"/>
      <c r="F36" s="38"/>
      <c r="G36" s="38"/>
      <c r="J36" s="2"/>
      <c r="M36" s="6"/>
      <c r="N36" s="64">
        <v>39814</v>
      </c>
      <c r="O36" s="65">
        <v>-0.70082999999999995</v>
      </c>
      <c r="P36" s="8"/>
      <c r="Q36" s="8"/>
    </row>
    <row r="37" spans="1:17" ht="13.5" customHeight="1" x14ac:dyDescent="0.25">
      <c r="A37" s="2"/>
      <c r="B37" s="2"/>
      <c r="C37" s="2"/>
      <c r="D37" s="11"/>
      <c r="E37" s="12"/>
      <c r="F37" s="38"/>
      <c r="G37" s="38"/>
      <c r="J37" s="2"/>
      <c r="M37" s="6"/>
      <c r="N37" s="64">
        <v>40179</v>
      </c>
      <c r="O37" s="65">
        <v>-2.5824799999999999</v>
      </c>
      <c r="P37" s="8"/>
      <c r="Q37" s="8"/>
    </row>
    <row r="38" spans="1:17" ht="13.5" customHeight="1" x14ac:dyDescent="0.25">
      <c r="A38" s="2"/>
      <c r="B38" s="2"/>
      <c r="C38" s="2"/>
      <c r="D38" s="11"/>
      <c r="E38" s="12"/>
      <c r="F38" s="38"/>
      <c r="G38" s="38"/>
      <c r="J38" s="2"/>
      <c r="M38" s="6"/>
      <c r="N38" s="64">
        <v>40544</v>
      </c>
      <c r="O38" s="65">
        <v>-1.5559000000000001</v>
      </c>
      <c r="P38" s="8"/>
      <c r="Q38" s="8"/>
    </row>
    <row r="39" spans="1:17" ht="13.5" customHeight="1" x14ac:dyDescent="0.25">
      <c r="A39" s="2"/>
      <c r="B39" s="2"/>
      <c r="C39" s="2"/>
      <c r="D39" s="11"/>
      <c r="E39" s="12"/>
      <c r="F39" s="38"/>
      <c r="G39" s="38"/>
      <c r="J39" s="2"/>
      <c r="M39" s="6"/>
      <c r="N39" s="64">
        <v>40909</v>
      </c>
      <c r="O39" s="65">
        <v>-0.13108</v>
      </c>
      <c r="P39" s="8"/>
      <c r="Q39" s="8"/>
    </row>
    <row r="40" spans="1:17" ht="13.5" customHeight="1" x14ac:dyDescent="0.25">
      <c r="A40" s="2"/>
      <c r="B40" s="2"/>
      <c r="C40" s="2"/>
      <c r="D40" s="11"/>
      <c r="E40" s="12"/>
      <c r="F40" s="38"/>
      <c r="G40" s="38"/>
      <c r="J40" s="2"/>
      <c r="M40" s="6"/>
      <c r="N40" s="64">
        <v>41275</v>
      </c>
      <c r="O40" s="65">
        <v>3.53078</v>
      </c>
      <c r="P40" s="8"/>
      <c r="Q40" s="8"/>
    </row>
    <row r="41" spans="1:17" ht="13.5" customHeight="1" x14ac:dyDescent="0.25">
      <c r="A41" s="2"/>
      <c r="B41" s="2"/>
      <c r="C41" s="2"/>
      <c r="D41" s="11"/>
      <c r="E41" s="12"/>
      <c r="F41" s="38"/>
      <c r="G41" s="38"/>
      <c r="J41" s="2"/>
      <c r="M41" s="6"/>
      <c r="N41" s="64">
        <v>41640</v>
      </c>
      <c r="O41" s="65">
        <v>-1.4778899999999999</v>
      </c>
      <c r="P41" s="8"/>
      <c r="Q41" s="8"/>
    </row>
    <row r="42" spans="1:17" ht="13.5" customHeight="1" x14ac:dyDescent="0.25">
      <c r="A42" s="2"/>
      <c r="B42" s="2"/>
      <c r="C42" s="2"/>
      <c r="D42" s="11"/>
      <c r="E42" s="12"/>
      <c r="F42" s="38"/>
      <c r="G42" s="38"/>
      <c r="J42" s="2"/>
      <c r="M42" s="6"/>
      <c r="N42" s="64">
        <v>42005</v>
      </c>
      <c r="O42" s="65">
        <v>5.2060700000000004</v>
      </c>
      <c r="P42" s="8"/>
      <c r="Q42" s="8"/>
    </row>
    <row r="43" spans="1:17" ht="13.5" customHeight="1" x14ac:dyDescent="0.25">
      <c r="A43" s="2"/>
      <c r="B43" s="2"/>
      <c r="C43" s="2"/>
      <c r="D43" s="11"/>
      <c r="E43" s="12"/>
      <c r="F43" s="38"/>
      <c r="G43" s="38"/>
      <c r="J43" s="2"/>
      <c r="M43" s="6"/>
      <c r="N43" s="64">
        <v>42370</v>
      </c>
      <c r="O43" s="65">
        <v>3.16093</v>
      </c>
      <c r="P43" s="2"/>
      <c r="Q43" s="2"/>
    </row>
    <row r="44" spans="1:17" ht="13.5" customHeight="1" x14ac:dyDescent="0.25">
      <c r="A44" s="2"/>
      <c r="B44" s="2"/>
      <c r="C44" s="2"/>
      <c r="D44" s="11"/>
      <c r="E44" s="12"/>
      <c r="F44" s="38"/>
      <c r="G44" s="38"/>
      <c r="J44" s="2"/>
      <c r="M44" s="6"/>
      <c r="N44" s="2"/>
      <c r="O44" s="2"/>
      <c r="P44" s="2"/>
      <c r="Q44" s="2"/>
    </row>
    <row r="45" spans="1:17" ht="13.5" customHeight="1" x14ac:dyDescent="0.25">
      <c r="A45" s="2"/>
      <c r="B45" s="2"/>
      <c r="C45" s="2"/>
      <c r="D45" s="11"/>
      <c r="E45" s="12"/>
      <c r="F45" s="38"/>
      <c r="G45" s="38"/>
      <c r="J45" s="2"/>
      <c r="M45" s="6"/>
      <c r="N45" s="2"/>
      <c r="O45" s="2"/>
      <c r="P45" s="2"/>
      <c r="Q45" s="2"/>
    </row>
    <row r="46" spans="1:17" ht="13.5" customHeight="1" x14ac:dyDescent="0.25">
      <c r="A46" s="2"/>
      <c r="B46" s="2"/>
      <c r="C46" s="2"/>
      <c r="D46" s="11"/>
      <c r="E46" s="12"/>
      <c r="F46" s="38"/>
      <c r="G46" s="38"/>
      <c r="J46" s="2"/>
      <c r="M46" s="6"/>
      <c r="N46" s="2"/>
      <c r="O46" s="2"/>
      <c r="P46" s="2"/>
      <c r="Q46" s="2"/>
    </row>
    <row r="47" spans="1:17" ht="13.5" customHeight="1" x14ac:dyDescent="0.25">
      <c r="A47" s="2"/>
      <c r="B47" s="2"/>
      <c r="C47" s="2"/>
      <c r="D47" s="11"/>
      <c r="E47" s="12"/>
      <c r="F47" s="38"/>
      <c r="G47" s="38"/>
      <c r="J47" s="2"/>
      <c r="M47" s="6"/>
      <c r="N47" s="2"/>
      <c r="O47" s="2"/>
      <c r="P47" s="2"/>
      <c r="Q47" s="2"/>
    </row>
    <row r="48" spans="1:17" ht="13.5" customHeight="1" x14ac:dyDescent="0.25">
      <c r="A48" s="2"/>
      <c r="B48" s="2"/>
      <c r="C48" s="2"/>
      <c r="D48" s="11"/>
      <c r="E48" s="12"/>
      <c r="F48" s="38"/>
      <c r="G48" s="38"/>
      <c r="J48" s="2"/>
      <c r="M48" s="6"/>
      <c r="N48" s="2"/>
      <c r="O48" s="2"/>
      <c r="P48" s="2"/>
      <c r="Q48" s="2"/>
    </row>
    <row r="49" spans="1:17" ht="13.5" customHeight="1" x14ac:dyDescent="0.25">
      <c r="A49" s="2"/>
      <c r="B49" s="2"/>
      <c r="C49" s="2"/>
      <c r="D49" s="11"/>
      <c r="E49" s="12"/>
      <c r="F49" s="38"/>
      <c r="G49" s="38"/>
      <c r="J49" s="2"/>
      <c r="M49" s="6"/>
      <c r="N49" s="2"/>
      <c r="O49" s="2"/>
      <c r="P49" s="2"/>
      <c r="Q49" s="2"/>
    </row>
    <row r="50" spans="1:17" ht="13.5" customHeight="1" x14ac:dyDescent="0.25">
      <c r="A50" s="2"/>
      <c r="B50" s="2"/>
      <c r="C50" s="2"/>
      <c r="D50" s="11"/>
      <c r="E50" s="12"/>
      <c r="F50" s="38"/>
      <c r="G50" s="38"/>
      <c r="J50" s="2"/>
      <c r="M50" s="6"/>
      <c r="N50" s="2"/>
      <c r="O50" s="2"/>
      <c r="P50" s="2"/>
      <c r="Q50" s="2"/>
    </row>
    <row r="51" spans="1:17" ht="13.5" customHeight="1" x14ac:dyDescent="0.25">
      <c r="A51" s="2"/>
      <c r="B51" s="2"/>
      <c r="C51" s="2"/>
      <c r="D51" s="11"/>
      <c r="E51" s="12"/>
      <c r="F51" s="38"/>
      <c r="G51" s="38"/>
      <c r="J51" s="2"/>
      <c r="M51" s="6"/>
      <c r="N51" s="2"/>
      <c r="O51" s="2"/>
      <c r="P51" s="2"/>
      <c r="Q51" s="2"/>
    </row>
    <row r="52" spans="1:17" ht="13.5" customHeight="1" x14ac:dyDescent="0.25">
      <c r="A52" s="2"/>
      <c r="B52" s="2"/>
      <c r="C52" s="2"/>
      <c r="D52" s="11"/>
      <c r="E52" s="12"/>
      <c r="F52" s="38"/>
      <c r="G52" s="38"/>
      <c r="J52" s="2"/>
      <c r="M52" s="6"/>
      <c r="N52" s="2"/>
      <c r="O52" s="2"/>
      <c r="P52" s="2"/>
      <c r="Q52" s="2"/>
    </row>
    <row r="53" spans="1:17" ht="13.5" customHeight="1" x14ac:dyDescent="0.25">
      <c r="A53" s="2"/>
      <c r="B53" s="2"/>
      <c r="C53" s="2"/>
      <c r="D53" s="11"/>
      <c r="E53" s="12"/>
      <c r="F53" s="38"/>
      <c r="G53" s="38"/>
      <c r="J53" s="2"/>
      <c r="M53" s="6"/>
      <c r="N53" s="2"/>
      <c r="O53" s="2"/>
      <c r="P53" s="2"/>
      <c r="Q53" s="2"/>
    </row>
    <row r="54" spans="1:17" ht="13.5" customHeight="1" x14ac:dyDescent="0.25">
      <c r="A54" s="2"/>
      <c r="B54" s="2"/>
      <c r="C54" s="2"/>
      <c r="D54" s="11"/>
      <c r="E54" s="12"/>
      <c r="F54" s="38"/>
      <c r="G54" s="38"/>
      <c r="J54" s="2"/>
      <c r="M54" s="6"/>
      <c r="N54" s="2"/>
      <c r="O54" s="2"/>
      <c r="P54" s="2"/>
      <c r="Q54" s="2"/>
    </row>
    <row r="55" spans="1:17" ht="13.5" customHeight="1" x14ac:dyDescent="0.25">
      <c r="A55" s="2"/>
      <c r="B55" s="2"/>
      <c r="C55" s="2"/>
      <c r="D55" s="11"/>
      <c r="E55" s="12"/>
      <c r="F55" s="38"/>
      <c r="G55" s="38"/>
      <c r="J55" s="2"/>
      <c r="M55" s="6"/>
      <c r="N55" s="2"/>
      <c r="O55" s="2"/>
      <c r="P55" s="2"/>
      <c r="Q55" s="2"/>
    </row>
    <row r="56" spans="1:17" ht="13.5" customHeight="1" x14ac:dyDescent="0.25">
      <c r="A56" s="2"/>
      <c r="B56" s="2"/>
      <c r="C56" s="2"/>
      <c r="D56" s="11"/>
      <c r="E56" s="12"/>
      <c r="F56" s="38"/>
      <c r="G56" s="38"/>
      <c r="J56" s="2"/>
      <c r="M56" s="6"/>
      <c r="N56" s="2"/>
      <c r="O56" s="2"/>
      <c r="P56" s="2"/>
      <c r="Q56" s="2"/>
    </row>
    <row r="57" spans="1:17" ht="13.5" customHeight="1" x14ac:dyDescent="0.25">
      <c r="A57" s="2"/>
      <c r="B57" s="2"/>
      <c r="C57" s="2"/>
      <c r="D57" s="11"/>
      <c r="E57" s="12"/>
      <c r="F57" s="38"/>
      <c r="G57" s="38"/>
      <c r="J57" s="2"/>
      <c r="M57" s="6"/>
      <c r="N57" s="2"/>
      <c r="O57" s="2"/>
      <c r="P57" s="2"/>
      <c r="Q57" s="2"/>
    </row>
    <row r="58" spans="1:17" ht="13.5" customHeight="1" x14ac:dyDescent="0.25">
      <c r="A58" s="2"/>
      <c r="B58" s="2"/>
      <c r="C58" s="2"/>
      <c r="D58" s="11"/>
      <c r="E58" s="12"/>
      <c r="F58" s="38"/>
      <c r="G58" s="38"/>
      <c r="J58" s="2"/>
      <c r="M58" s="6"/>
      <c r="N58" s="2"/>
      <c r="O58" s="2"/>
      <c r="P58" s="2"/>
      <c r="Q58" s="2"/>
    </row>
    <row r="59" spans="1:17" ht="13.5" customHeight="1" x14ac:dyDescent="0.25">
      <c r="A59" s="2"/>
      <c r="B59" s="2"/>
      <c r="C59" s="2"/>
      <c r="D59" s="11"/>
      <c r="E59" s="12"/>
      <c r="F59" s="38"/>
      <c r="G59" s="38"/>
      <c r="J59" s="2"/>
      <c r="M59" s="6"/>
      <c r="N59" s="2"/>
      <c r="O59" s="2"/>
      <c r="P59" s="2"/>
      <c r="Q59" s="2"/>
    </row>
    <row r="60" spans="1:17" ht="13.5" customHeight="1" x14ac:dyDescent="0.25">
      <c r="A60" s="2"/>
      <c r="B60" s="2"/>
      <c r="C60" s="2"/>
      <c r="D60" s="11"/>
      <c r="E60" s="12"/>
      <c r="F60" s="38"/>
      <c r="G60" s="38"/>
      <c r="J60" s="2"/>
      <c r="M60" s="6"/>
      <c r="N60" s="2"/>
      <c r="O60" s="2"/>
      <c r="P60" s="2"/>
      <c r="Q60" s="2"/>
    </row>
    <row r="61" spans="1:17" ht="13.5" customHeight="1" x14ac:dyDescent="0.25">
      <c r="A61" s="2"/>
      <c r="B61" s="2"/>
      <c r="C61" s="2"/>
      <c r="D61" s="11"/>
      <c r="E61" s="12"/>
      <c r="F61" s="38"/>
      <c r="G61" s="38"/>
      <c r="J61" s="2"/>
      <c r="M61" s="6"/>
      <c r="N61" s="2"/>
      <c r="O61" s="2"/>
      <c r="P61" s="2"/>
      <c r="Q61" s="2"/>
    </row>
    <row r="62" spans="1:17" ht="13.5" customHeight="1" x14ac:dyDescent="0.25">
      <c r="A62" s="2"/>
      <c r="B62" s="2"/>
      <c r="C62" s="2"/>
      <c r="D62" s="11"/>
      <c r="E62" s="12"/>
      <c r="F62" s="38"/>
      <c r="G62" s="38"/>
      <c r="J62" s="2"/>
      <c r="M62" s="6"/>
      <c r="N62" s="2"/>
      <c r="O62" s="2"/>
      <c r="P62" s="2"/>
      <c r="Q62" s="2"/>
    </row>
    <row r="63" spans="1:17" ht="13.5" customHeight="1" x14ac:dyDescent="0.25">
      <c r="A63" s="2"/>
      <c r="B63" s="2"/>
      <c r="C63" s="2"/>
      <c r="D63" s="11"/>
      <c r="E63" s="12"/>
      <c r="F63" s="38"/>
      <c r="G63" s="38"/>
      <c r="J63" s="2"/>
      <c r="M63" s="6"/>
      <c r="N63" s="2"/>
      <c r="O63" s="2"/>
      <c r="P63" s="2"/>
      <c r="Q63" s="2"/>
    </row>
    <row r="64" spans="1:17" ht="13.5" customHeight="1" x14ac:dyDescent="0.25">
      <c r="A64" s="2"/>
      <c r="B64" s="2"/>
      <c r="C64" s="2"/>
      <c r="D64" s="11"/>
      <c r="E64" s="12"/>
      <c r="F64" s="38"/>
      <c r="G64" s="38"/>
      <c r="J64" s="2"/>
      <c r="M64" s="6"/>
      <c r="N64" s="2"/>
      <c r="O64" s="2"/>
      <c r="P64" s="2"/>
      <c r="Q64" s="2"/>
    </row>
    <row r="65" spans="1:17" ht="13.5" customHeight="1" x14ac:dyDescent="0.25">
      <c r="A65" s="2"/>
      <c r="B65" s="2"/>
      <c r="C65" s="2"/>
      <c r="D65" s="11"/>
      <c r="E65" s="12"/>
      <c r="F65" s="38"/>
      <c r="G65" s="38"/>
      <c r="J65" s="2"/>
      <c r="M65" s="6"/>
      <c r="N65" s="2"/>
      <c r="O65" s="2"/>
      <c r="P65" s="2"/>
      <c r="Q65" s="2"/>
    </row>
    <row r="66" spans="1:17" ht="13.5" customHeight="1" x14ac:dyDescent="0.25">
      <c r="A66" s="2"/>
      <c r="B66" s="2"/>
      <c r="C66" s="2"/>
      <c r="D66" s="11"/>
      <c r="E66" s="12"/>
      <c r="F66" s="38"/>
      <c r="G66" s="38"/>
      <c r="J66" s="2"/>
      <c r="M66" s="6"/>
      <c r="N66" s="2"/>
      <c r="O66" s="2"/>
      <c r="P66" s="2"/>
      <c r="Q66" s="2"/>
    </row>
    <row r="67" spans="1:17" ht="13.5" customHeight="1" x14ac:dyDescent="0.25">
      <c r="A67" s="2"/>
      <c r="B67" s="2"/>
      <c r="C67" s="2"/>
      <c r="D67" s="11"/>
      <c r="E67" s="12"/>
      <c r="F67" s="38"/>
      <c r="G67" s="38"/>
      <c r="J67" s="2"/>
      <c r="M67" s="6"/>
      <c r="N67" s="2"/>
      <c r="O67" s="2"/>
      <c r="P67" s="2"/>
      <c r="Q67" s="2"/>
    </row>
    <row r="68" spans="1:17" ht="13.5" customHeight="1" x14ac:dyDescent="0.25">
      <c r="A68" s="2"/>
      <c r="B68" s="2"/>
      <c r="C68" s="2"/>
      <c r="D68" s="11"/>
      <c r="E68" s="12"/>
      <c r="F68" s="38"/>
      <c r="G68" s="38"/>
      <c r="J68" s="2"/>
      <c r="M68" s="6"/>
      <c r="N68" s="2"/>
      <c r="O68" s="2"/>
      <c r="P68" s="2"/>
      <c r="Q68" s="2"/>
    </row>
    <row r="69" spans="1:17" ht="13.5" customHeight="1" x14ac:dyDescent="0.25">
      <c r="A69" s="2"/>
      <c r="B69" s="2"/>
      <c r="C69" s="2"/>
      <c r="D69" s="11"/>
      <c r="E69" s="12"/>
      <c r="F69" s="38"/>
      <c r="G69" s="38"/>
      <c r="J69" s="2"/>
      <c r="M69" s="6"/>
      <c r="N69" s="2"/>
      <c r="O69" s="2"/>
      <c r="P69" s="2"/>
      <c r="Q69" s="2"/>
    </row>
    <row r="70" spans="1:17" ht="13.5" customHeight="1" x14ac:dyDescent="0.25">
      <c r="A70" s="2"/>
      <c r="B70" s="2"/>
      <c r="C70" s="2"/>
      <c r="D70" s="11"/>
      <c r="E70" s="12"/>
      <c r="F70" s="38"/>
      <c r="G70" s="38"/>
      <c r="J70" s="2"/>
      <c r="M70" s="6"/>
      <c r="N70" s="2"/>
      <c r="O70" s="2"/>
      <c r="P70" s="2"/>
      <c r="Q70" s="2"/>
    </row>
    <row r="71" spans="1:17" ht="13.5" customHeight="1" x14ac:dyDescent="0.25">
      <c r="A71" s="2"/>
      <c r="B71" s="2"/>
      <c r="C71" s="2"/>
      <c r="D71" s="11"/>
      <c r="E71" s="12"/>
      <c r="F71" s="38"/>
      <c r="G71" s="38"/>
      <c r="J71" s="2"/>
      <c r="M71" s="6"/>
      <c r="N71" s="2"/>
      <c r="O71" s="2"/>
      <c r="P71" s="2"/>
      <c r="Q71" s="2"/>
    </row>
    <row r="72" spans="1:17" ht="13.5" customHeight="1" x14ac:dyDescent="0.25">
      <c r="A72" s="2"/>
      <c r="B72" s="2"/>
      <c r="C72" s="2"/>
      <c r="D72" s="11"/>
      <c r="E72" s="12"/>
      <c r="F72" s="38"/>
      <c r="G72" s="38"/>
      <c r="J72" s="2"/>
      <c r="M72" s="6"/>
      <c r="N72" s="2"/>
      <c r="O72" s="2"/>
      <c r="P72" s="2"/>
      <c r="Q72" s="2"/>
    </row>
    <row r="73" spans="1:17" ht="13.5" customHeight="1" x14ac:dyDescent="0.25">
      <c r="A73" s="2"/>
      <c r="B73" s="2"/>
      <c r="C73" s="2"/>
      <c r="D73" s="11"/>
      <c r="E73" s="12"/>
      <c r="F73" s="38"/>
      <c r="G73" s="38"/>
      <c r="J73" s="2"/>
      <c r="M73" s="6"/>
      <c r="N73" s="2"/>
      <c r="O73" s="2"/>
      <c r="P73" s="2"/>
      <c r="Q73" s="2"/>
    </row>
    <row r="74" spans="1:17" ht="13.5" customHeight="1" x14ac:dyDescent="0.25">
      <c r="A74" s="2"/>
      <c r="B74" s="2"/>
      <c r="C74" s="2"/>
      <c r="D74" s="11"/>
      <c r="E74" s="12"/>
      <c r="F74" s="38"/>
      <c r="G74" s="38"/>
      <c r="J74" s="2"/>
      <c r="M74" s="6"/>
      <c r="N74" s="2"/>
      <c r="O74" s="2"/>
      <c r="P74" s="2"/>
      <c r="Q74" s="2"/>
    </row>
    <row r="75" spans="1:17" ht="13.5" customHeight="1" x14ac:dyDescent="0.25">
      <c r="A75" s="2"/>
      <c r="B75" s="2"/>
      <c r="C75" s="2"/>
      <c r="D75" s="11"/>
      <c r="E75" s="12"/>
      <c r="F75" s="38"/>
      <c r="G75" s="38"/>
      <c r="J75" s="2"/>
      <c r="M75" s="6"/>
      <c r="N75" s="2"/>
      <c r="O75" s="2"/>
      <c r="P75" s="2"/>
      <c r="Q75" s="2"/>
    </row>
    <row r="76" spans="1:17" ht="13.5" customHeight="1" x14ac:dyDescent="0.25">
      <c r="A76" s="2"/>
      <c r="B76" s="2"/>
      <c r="C76" s="2"/>
      <c r="D76" s="11"/>
      <c r="E76" s="12"/>
      <c r="F76" s="38"/>
      <c r="G76" s="38"/>
      <c r="J76" s="2"/>
      <c r="M76" s="6"/>
      <c r="N76" s="2"/>
      <c r="O76" s="2"/>
      <c r="P76" s="2"/>
      <c r="Q76" s="2"/>
    </row>
    <row r="77" spans="1:17" ht="13.5" customHeight="1" x14ac:dyDescent="0.25">
      <c r="A77" s="2"/>
      <c r="B77" s="2"/>
      <c r="C77" s="2"/>
      <c r="D77" s="11"/>
      <c r="E77" s="12"/>
      <c r="F77" s="38"/>
      <c r="G77" s="38"/>
      <c r="J77" s="2"/>
      <c r="M77" s="6"/>
      <c r="N77" s="2"/>
      <c r="O77" s="2"/>
      <c r="P77" s="2"/>
      <c r="Q77" s="2"/>
    </row>
    <row r="78" spans="1:17" ht="13.5" customHeight="1" x14ac:dyDescent="0.25">
      <c r="A78" s="2"/>
      <c r="B78" s="2"/>
      <c r="C78" s="2"/>
      <c r="D78" s="11"/>
      <c r="E78" s="12"/>
      <c r="F78" s="38"/>
      <c r="G78" s="38"/>
      <c r="J78" s="2"/>
      <c r="M78" s="6"/>
      <c r="N78" s="2"/>
      <c r="O78" s="2"/>
      <c r="P78" s="2"/>
      <c r="Q78" s="2"/>
    </row>
    <row r="79" spans="1:17" ht="13.5" customHeight="1" x14ac:dyDescent="0.25">
      <c r="A79" s="2"/>
      <c r="B79" s="2"/>
      <c r="C79" s="2"/>
      <c r="D79" s="11"/>
      <c r="E79" s="12"/>
      <c r="F79" s="38"/>
      <c r="G79" s="38"/>
      <c r="J79" s="2"/>
      <c r="M79" s="6"/>
      <c r="N79" s="2"/>
      <c r="O79" s="2"/>
      <c r="P79" s="2"/>
      <c r="Q79" s="2"/>
    </row>
    <row r="80" spans="1:17" ht="13.5" customHeight="1" x14ac:dyDescent="0.25">
      <c r="A80" s="2"/>
      <c r="B80" s="2"/>
      <c r="C80" s="2"/>
      <c r="D80" s="11"/>
      <c r="E80" s="12"/>
      <c r="F80" s="38"/>
      <c r="G80" s="38"/>
      <c r="J80" s="2"/>
      <c r="M80" s="6"/>
      <c r="N80" s="2"/>
      <c r="O80" s="2"/>
      <c r="P80" s="2"/>
      <c r="Q80" s="2"/>
    </row>
    <row r="81" spans="1:17" ht="13.5" customHeight="1" x14ac:dyDescent="0.25">
      <c r="A81" s="2"/>
      <c r="B81" s="2"/>
      <c r="C81" s="2"/>
      <c r="D81" s="11"/>
      <c r="E81" s="12"/>
      <c r="F81" s="38"/>
      <c r="G81" s="38"/>
      <c r="J81" s="2"/>
      <c r="M81" s="6"/>
      <c r="N81" s="2"/>
      <c r="O81" s="2"/>
      <c r="P81" s="2"/>
      <c r="Q81" s="2"/>
    </row>
    <row r="82" spans="1:17" ht="13.5" customHeight="1" x14ac:dyDescent="0.25">
      <c r="A82" s="2"/>
      <c r="B82" s="2"/>
      <c r="C82" s="2"/>
      <c r="D82" s="11"/>
      <c r="E82" s="12"/>
      <c r="F82" s="38"/>
      <c r="G82" s="38"/>
      <c r="J82" s="2"/>
      <c r="M82" s="6"/>
      <c r="N82" s="2"/>
      <c r="O82" s="2"/>
      <c r="P82" s="2"/>
      <c r="Q82" s="2"/>
    </row>
    <row r="83" spans="1:17" ht="13.5" customHeight="1" x14ac:dyDescent="0.25">
      <c r="A83" s="2"/>
      <c r="B83" s="2"/>
      <c r="C83" s="2"/>
      <c r="D83" s="11"/>
      <c r="E83" s="12"/>
      <c r="F83" s="38"/>
      <c r="G83" s="38"/>
      <c r="J83" s="2"/>
      <c r="M83" s="6"/>
      <c r="N83" s="2"/>
      <c r="O83" s="2"/>
      <c r="P83" s="2"/>
      <c r="Q83" s="2"/>
    </row>
    <row r="84" spans="1:17" ht="13.5" customHeight="1" x14ac:dyDescent="0.25">
      <c r="A84" s="2"/>
      <c r="B84" s="2"/>
      <c r="C84" s="2"/>
      <c r="D84" s="11"/>
      <c r="E84" s="12"/>
      <c r="F84" s="38"/>
      <c r="G84" s="38"/>
      <c r="J84" s="2"/>
      <c r="M84" s="6"/>
      <c r="N84" s="2"/>
      <c r="O84" s="2"/>
      <c r="P84" s="2"/>
      <c r="Q84" s="2"/>
    </row>
    <row r="85" spans="1:17" ht="13.5" customHeight="1" x14ac:dyDescent="0.25">
      <c r="A85" s="2"/>
      <c r="B85" s="2"/>
      <c r="C85" s="2"/>
      <c r="D85" s="11"/>
      <c r="E85" s="12"/>
      <c r="F85" s="38"/>
      <c r="G85" s="38"/>
      <c r="J85" s="2"/>
      <c r="M85" s="6"/>
      <c r="N85" s="2"/>
      <c r="O85" s="2"/>
      <c r="P85" s="2"/>
      <c r="Q85" s="2"/>
    </row>
    <row r="86" spans="1:17" ht="13.5" customHeight="1" x14ac:dyDescent="0.25">
      <c r="A86" s="2"/>
      <c r="B86" s="2"/>
      <c r="C86" s="2"/>
      <c r="D86" s="11"/>
      <c r="E86" s="12"/>
      <c r="F86" s="38"/>
      <c r="G86" s="38"/>
      <c r="J86" s="2"/>
      <c r="M86" s="6"/>
      <c r="N86" s="2"/>
      <c r="O86" s="2"/>
      <c r="P86" s="2"/>
      <c r="Q86" s="2"/>
    </row>
    <row r="87" spans="1:17" ht="13.5" customHeight="1" x14ac:dyDescent="0.25">
      <c r="A87" s="2"/>
      <c r="B87" s="2"/>
      <c r="C87" s="2"/>
      <c r="D87" s="11"/>
      <c r="E87" s="12"/>
      <c r="F87" s="38"/>
      <c r="G87" s="38"/>
      <c r="J87" s="2"/>
      <c r="M87" s="6"/>
      <c r="N87" s="2"/>
      <c r="O87" s="2"/>
      <c r="P87" s="2"/>
      <c r="Q87" s="2"/>
    </row>
    <row r="88" spans="1:17" ht="13.5" customHeight="1" x14ac:dyDescent="0.25">
      <c r="A88" s="2"/>
      <c r="B88" s="2"/>
      <c r="C88" s="2"/>
      <c r="D88" s="11"/>
      <c r="E88" s="12"/>
      <c r="F88" s="38"/>
      <c r="G88" s="38"/>
      <c r="J88" s="2"/>
      <c r="M88" s="6"/>
      <c r="N88" s="2"/>
      <c r="O88" s="2"/>
      <c r="P88" s="2"/>
      <c r="Q88" s="2"/>
    </row>
    <row r="89" spans="1:17" ht="13.5" customHeight="1" x14ac:dyDescent="0.25">
      <c r="A89" s="2"/>
      <c r="B89" s="2"/>
      <c r="C89" s="2"/>
      <c r="D89" s="11"/>
      <c r="E89" s="12"/>
      <c r="F89" s="38"/>
      <c r="G89" s="38"/>
      <c r="J89" s="2"/>
      <c r="M89" s="6"/>
      <c r="N89" s="2"/>
      <c r="O89" s="2"/>
      <c r="P89" s="2"/>
      <c r="Q89" s="2"/>
    </row>
    <row r="90" spans="1:17" ht="13.5" customHeight="1" x14ac:dyDescent="0.25">
      <c r="A90" s="2"/>
      <c r="B90" s="2"/>
      <c r="C90" s="2"/>
      <c r="D90" s="11"/>
      <c r="E90" s="12"/>
      <c r="F90" s="38"/>
      <c r="G90" s="38"/>
      <c r="J90" s="2"/>
      <c r="M90" s="6"/>
      <c r="N90" s="2"/>
      <c r="O90" s="2"/>
      <c r="P90" s="2"/>
      <c r="Q90" s="2"/>
    </row>
    <row r="91" spans="1:17" ht="13.5" customHeight="1" x14ac:dyDescent="0.25">
      <c r="A91" s="2"/>
      <c r="B91" s="2"/>
      <c r="C91" s="2"/>
      <c r="D91" s="11"/>
      <c r="E91" s="12"/>
      <c r="F91" s="38"/>
      <c r="G91" s="38"/>
      <c r="J91" s="2"/>
      <c r="M91" s="6"/>
      <c r="N91" s="2"/>
      <c r="O91" s="2"/>
      <c r="P91" s="2"/>
      <c r="Q91" s="2"/>
    </row>
    <row r="92" spans="1:17" ht="13.5" customHeight="1" x14ac:dyDescent="0.25">
      <c r="A92" s="2"/>
      <c r="B92" s="2"/>
      <c r="C92" s="2"/>
      <c r="D92" s="11"/>
      <c r="E92" s="12"/>
      <c r="F92" s="38"/>
      <c r="G92" s="38"/>
      <c r="J92" s="2"/>
      <c r="M92" s="6"/>
      <c r="N92" s="2"/>
      <c r="O92" s="2"/>
      <c r="P92" s="2"/>
      <c r="Q92" s="2"/>
    </row>
    <row r="93" spans="1:17" ht="13.5" customHeight="1" x14ac:dyDescent="0.25">
      <c r="A93" s="2"/>
      <c r="B93" s="2"/>
      <c r="C93" s="2"/>
      <c r="D93" s="11"/>
      <c r="E93" s="12"/>
      <c r="F93" s="38"/>
      <c r="G93" s="38"/>
      <c r="J93" s="2"/>
      <c r="M93" s="6"/>
      <c r="N93" s="2"/>
      <c r="O93" s="2"/>
      <c r="P93" s="2"/>
      <c r="Q93" s="2"/>
    </row>
    <row r="94" spans="1:17" ht="13.5" customHeight="1" x14ac:dyDescent="0.25">
      <c r="A94" s="2"/>
      <c r="B94" s="2"/>
      <c r="C94" s="2"/>
      <c r="D94" s="11"/>
      <c r="E94" s="12"/>
      <c r="F94" s="38"/>
      <c r="G94" s="38"/>
      <c r="J94" s="2"/>
      <c r="M94" s="6"/>
      <c r="N94" s="2"/>
      <c r="O94" s="2"/>
      <c r="P94" s="2"/>
      <c r="Q94" s="2"/>
    </row>
    <row r="95" spans="1:17" ht="13.5" customHeight="1" x14ac:dyDescent="0.25">
      <c r="A95" s="2"/>
      <c r="B95" s="2"/>
      <c r="C95" s="2"/>
      <c r="D95" s="11"/>
      <c r="E95" s="12"/>
      <c r="F95" s="38"/>
      <c r="G95" s="38"/>
      <c r="J95" s="2"/>
      <c r="M95" s="6"/>
      <c r="N95" s="2"/>
      <c r="O95" s="2"/>
      <c r="P95" s="2"/>
      <c r="Q95" s="2"/>
    </row>
    <row r="96" spans="1:17" ht="13.5" customHeight="1" x14ac:dyDescent="0.25">
      <c r="A96" s="2"/>
      <c r="B96" s="2"/>
      <c r="C96" s="2"/>
      <c r="D96" s="11"/>
      <c r="E96" s="12"/>
      <c r="F96" s="38"/>
      <c r="G96" s="38"/>
      <c r="J96" s="2"/>
      <c r="M96" s="6"/>
      <c r="N96" s="2"/>
      <c r="O96" s="2"/>
      <c r="P96" s="2"/>
      <c r="Q96" s="2"/>
    </row>
    <row r="97" spans="1:17" ht="13.5" customHeight="1" x14ac:dyDescent="0.25">
      <c r="A97" s="2"/>
      <c r="B97" s="2"/>
      <c r="C97" s="2"/>
      <c r="D97" s="11"/>
      <c r="E97" s="12"/>
      <c r="F97" s="38"/>
      <c r="G97" s="38"/>
      <c r="J97" s="2"/>
      <c r="M97" s="6"/>
      <c r="N97" s="2"/>
      <c r="O97" s="2"/>
      <c r="P97" s="2"/>
      <c r="Q97" s="2"/>
    </row>
    <row r="98" spans="1:17" ht="13.5" customHeight="1" x14ac:dyDescent="0.25">
      <c r="A98" s="2"/>
      <c r="B98" s="2"/>
      <c r="C98" s="2"/>
      <c r="D98" s="11"/>
      <c r="E98" s="12"/>
      <c r="F98" s="38"/>
      <c r="G98" s="38"/>
      <c r="J98" s="2"/>
      <c r="M98" s="6"/>
      <c r="N98" s="2"/>
      <c r="O98" s="2"/>
      <c r="P98" s="2"/>
      <c r="Q98" s="2"/>
    </row>
    <row r="99" spans="1:17" ht="13.5" customHeight="1" x14ac:dyDescent="0.25">
      <c r="A99" s="2"/>
      <c r="B99" s="2"/>
      <c r="C99" s="2"/>
      <c r="D99" s="11"/>
      <c r="E99" s="12"/>
      <c r="F99" s="38"/>
      <c r="G99" s="38"/>
      <c r="J99" s="2"/>
      <c r="M99" s="6"/>
      <c r="N99" s="2"/>
      <c r="O99" s="2"/>
      <c r="P99" s="2"/>
      <c r="Q99" s="2"/>
    </row>
    <row r="100" spans="1:17" ht="13.5" customHeight="1" x14ac:dyDescent="0.25">
      <c r="A100" s="2"/>
      <c r="B100" s="2"/>
      <c r="C100" s="2"/>
      <c r="D100" s="11"/>
      <c r="E100" s="12"/>
      <c r="F100" s="38"/>
      <c r="G100" s="38"/>
      <c r="J100" s="2"/>
      <c r="M100" s="6"/>
      <c r="N100" s="2"/>
      <c r="O100" s="2"/>
      <c r="P100" s="2"/>
      <c r="Q100" s="2"/>
    </row>
    <row r="101" spans="1:17" ht="13.5" customHeight="1" x14ac:dyDescent="0.25">
      <c r="A101" s="2"/>
      <c r="B101" s="2"/>
      <c r="C101" s="2"/>
      <c r="D101" s="11"/>
      <c r="E101" s="12"/>
      <c r="F101" s="38"/>
      <c r="G101" s="38"/>
      <c r="J101" s="2"/>
      <c r="M101" s="6"/>
      <c r="N101" s="2"/>
      <c r="O101" s="2"/>
      <c r="P101" s="2"/>
      <c r="Q101" s="2"/>
    </row>
    <row r="102" spans="1:17" ht="13.5" customHeight="1" x14ac:dyDescent="0.25">
      <c r="A102" s="2"/>
      <c r="B102" s="2"/>
      <c r="C102" s="2"/>
      <c r="D102" s="11"/>
      <c r="E102" s="12"/>
      <c r="F102" s="38"/>
      <c r="G102" s="38"/>
      <c r="J102" s="2"/>
      <c r="M102" s="6"/>
      <c r="N102" s="2"/>
      <c r="O102" s="2"/>
      <c r="P102" s="2"/>
      <c r="Q102" s="2"/>
    </row>
    <row r="103" spans="1:17" ht="13.5" customHeight="1" x14ac:dyDescent="0.25">
      <c r="A103" s="2"/>
      <c r="B103" s="2"/>
      <c r="C103" s="2"/>
      <c r="D103" s="11"/>
      <c r="E103" s="12"/>
      <c r="F103" s="38"/>
      <c r="G103" s="38"/>
      <c r="J103" s="2"/>
      <c r="M103" s="6"/>
      <c r="N103" s="2"/>
      <c r="O103" s="2"/>
      <c r="P103" s="2"/>
      <c r="Q103" s="2"/>
    </row>
    <row r="104" spans="1:17" ht="13.5" customHeight="1" x14ac:dyDescent="0.25">
      <c r="A104" s="2"/>
      <c r="B104" s="2"/>
      <c r="C104" s="2"/>
      <c r="D104" s="11"/>
      <c r="E104" s="12"/>
      <c r="F104" s="38"/>
      <c r="G104" s="38"/>
      <c r="J104" s="2"/>
      <c r="M104" s="6"/>
      <c r="N104" s="2"/>
      <c r="O104" s="2"/>
      <c r="P104" s="2"/>
      <c r="Q104" s="2"/>
    </row>
    <row r="105" spans="1:17" ht="13.5" customHeight="1" x14ac:dyDescent="0.25">
      <c r="A105" s="2"/>
      <c r="B105" s="2"/>
      <c r="C105" s="2"/>
      <c r="D105" s="11"/>
      <c r="E105" s="12"/>
      <c r="F105" s="38"/>
      <c r="G105" s="38"/>
      <c r="J105" s="2"/>
      <c r="M105" s="6"/>
      <c r="N105" s="2"/>
      <c r="O105" s="2"/>
      <c r="P105" s="2"/>
      <c r="Q105" s="2"/>
    </row>
    <row r="106" spans="1:17" ht="13.5" customHeight="1" x14ac:dyDescent="0.25">
      <c r="A106" s="2"/>
      <c r="B106" s="2"/>
      <c r="C106" s="2"/>
      <c r="D106" s="11"/>
      <c r="E106" s="12"/>
      <c r="F106" s="38"/>
      <c r="G106" s="38"/>
      <c r="J106" s="2"/>
      <c r="M106" s="6"/>
      <c r="N106" s="2"/>
      <c r="O106" s="2"/>
      <c r="P106" s="2"/>
      <c r="Q106" s="2"/>
    </row>
    <row r="107" spans="1:17" ht="13.5" customHeight="1" x14ac:dyDescent="0.25">
      <c r="A107" s="2"/>
      <c r="B107" s="2"/>
      <c r="C107" s="2"/>
      <c r="D107" s="11"/>
      <c r="E107" s="12"/>
      <c r="F107" s="38"/>
      <c r="G107" s="38"/>
      <c r="J107" s="2"/>
      <c r="M107" s="6"/>
      <c r="N107" s="2"/>
      <c r="O107" s="2"/>
      <c r="P107" s="2"/>
      <c r="Q107" s="2"/>
    </row>
    <row r="108" spans="1:17" ht="13.5" customHeight="1" x14ac:dyDescent="0.25">
      <c r="A108" s="2"/>
      <c r="B108" s="2"/>
      <c r="C108" s="2"/>
      <c r="D108" s="11"/>
      <c r="E108" s="12"/>
      <c r="F108" s="38"/>
      <c r="G108" s="38"/>
      <c r="J108" s="2"/>
      <c r="M108" s="6"/>
      <c r="N108" s="2"/>
      <c r="O108" s="2"/>
      <c r="P108" s="2"/>
      <c r="Q108" s="2"/>
    </row>
    <row r="109" spans="1:17" ht="13.5" customHeight="1" x14ac:dyDescent="0.25">
      <c r="A109" s="2"/>
      <c r="B109" s="2"/>
      <c r="C109" s="2"/>
      <c r="D109" s="11"/>
      <c r="E109" s="12"/>
      <c r="F109" s="38"/>
      <c r="G109" s="38"/>
      <c r="J109" s="2"/>
      <c r="M109" s="6"/>
      <c r="N109" s="2"/>
      <c r="O109" s="2"/>
      <c r="P109" s="2"/>
      <c r="Q109" s="2"/>
    </row>
    <row r="110" spans="1:17" ht="13.5" customHeight="1" x14ac:dyDescent="0.25">
      <c r="A110" s="2"/>
      <c r="B110" s="2"/>
      <c r="C110" s="2"/>
      <c r="D110" s="11"/>
      <c r="E110" s="12"/>
      <c r="F110" s="38"/>
      <c r="G110" s="38"/>
      <c r="J110" s="2"/>
      <c r="M110" s="6"/>
      <c r="N110" s="2"/>
      <c r="O110" s="2"/>
      <c r="P110" s="2"/>
      <c r="Q110" s="2"/>
    </row>
    <row r="111" spans="1:17" ht="13.5" customHeight="1" x14ac:dyDescent="0.25">
      <c r="A111" s="2"/>
      <c r="B111" s="2"/>
      <c r="C111" s="2"/>
      <c r="D111" s="11"/>
      <c r="E111" s="12"/>
      <c r="F111" s="38"/>
      <c r="G111" s="38"/>
      <c r="J111" s="2"/>
      <c r="M111" s="6"/>
      <c r="N111" s="2"/>
      <c r="O111" s="2"/>
      <c r="P111" s="2"/>
      <c r="Q111" s="2"/>
    </row>
    <row r="112" spans="1:17" ht="13.5" customHeight="1" x14ac:dyDescent="0.25">
      <c r="A112" s="2"/>
      <c r="B112" s="2"/>
      <c r="C112" s="2"/>
      <c r="D112" s="11"/>
      <c r="E112" s="12"/>
      <c r="F112" s="38"/>
      <c r="G112" s="38"/>
      <c r="J112" s="2"/>
      <c r="M112" s="6"/>
      <c r="N112" s="2"/>
      <c r="O112" s="2"/>
      <c r="P112" s="2"/>
      <c r="Q112" s="2"/>
    </row>
    <row r="113" spans="1:17" ht="13.5" customHeight="1" x14ac:dyDescent="0.25">
      <c r="A113" s="2"/>
      <c r="B113" s="2"/>
      <c r="C113" s="2"/>
      <c r="D113" s="11"/>
      <c r="E113" s="12"/>
      <c r="F113" s="38"/>
      <c r="G113" s="38"/>
      <c r="J113" s="2"/>
      <c r="M113" s="6"/>
      <c r="N113" s="2"/>
      <c r="O113" s="2"/>
      <c r="P113" s="2"/>
      <c r="Q113" s="2"/>
    </row>
    <row r="114" spans="1:17" ht="13.5" customHeight="1" x14ac:dyDescent="0.25">
      <c r="A114" s="2"/>
      <c r="B114" s="2"/>
      <c r="C114" s="2"/>
      <c r="D114" s="11"/>
      <c r="E114" s="12"/>
      <c r="F114" s="38"/>
      <c r="G114" s="38"/>
      <c r="J114" s="2"/>
      <c r="M114" s="6"/>
      <c r="N114" s="2"/>
      <c r="O114" s="2"/>
      <c r="P114" s="2"/>
      <c r="Q114" s="2"/>
    </row>
    <row r="115" spans="1:17" ht="13.5" customHeight="1" x14ac:dyDescent="0.25">
      <c r="A115" s="2"/>
      <c r="B115" s="2"/>
      <c r="C115" s="2"/>
      <c r="D115" s="11"/>
      <c r="E115" s="12"/>
      <c r="F115" s="38"/>
      <c r="G115" s="38"/>
      <c r="J115" s="2"/>
      <c r="M115" s="6"/>
      <c r="N115" s="2"/>
      <c r="O115" s="2"/>
      <c r="P115" s="2"/>
      <c r="Q115" s="2"/>
    </row>
    <row r="116" spans="1:17" ht="13.5" customHeight="1" x14ac:dyDescent="0.25">
      <c r="A116" s="2"/>
      <c r="B116" s="2"/>
      <c r="C116" s="2"/>
      <c r="D116" s="11"/>
      <c r="E116" s="12"/>
      <c r="F116" s="38"/>
      <c r="G116" s="38"/>
      <c r="J116" s="2"/>
      <c r="M116" s="6"/>
      <c r="N116" s="2"/>
      <c r="O116" s="2"/>
      <c r="P116" s="2"/>
      <c r="Q116" s="2"/>
    </row>
    <row r="117" spans="1:17" ht="13.5" customHeight="1" x14ac:dyDescent="0.25">
      <c r="A117" s="2"/>
      <c r="B117" s="2"/>
      <c r="C117" s="2"/>
      <c r="D117" s="11"/>
      <c r="E117" s="12"/>
      <c r="F117" s="38"/>
      <c r="G117" s="38"/>
      <c r="J117" s="2"/>
      <c r="M117" s="6"/>
      <c r="N117" s="2"/>
      <c r="O117" s="2"/>
      <c r="P117" s="2"/>
      <c r="Q117" s="2"/>
    </row>
    <row r="118" spans="1:17" ht="13.5" customHeight="1" x14ac:dyDescent="0.25">
      <c r="A118" s="2"/>
      <c r="B118" s="2"/>
      <c r="C118" s="2"/>
      <c r="D118" s="11"/>
      <c r="E118" s="12"/>
      <c r="F118" s="38"/>
      <c r="G118" s="38"/>
      <c r="J118" s="2"/>
      <c r="M118" s="6"/>
      <c r="N118" s="2"/>
      <c r="O118" s="2"/>
      <c r="P118" s="2"/>
      <c r="Q118" s="2"/>
    </row>
    <row r="119" spans="1:17" ht="13.5" customHeight="1" x14ac:dyDescent="0.25">
      <c r="A119" s="2"/>
      <c r="B119" s="2"/>
      <c r="C119" s="2"/>
      <c r="D119" s="11"/>
      <c r="E119" s="12"/>
      <c r="F119" s="38"/>
      <c r="G119" s="38"/>
      <c r="J119" s="2"/>
      <c r="M119" s="6"/>
      <c r="N119" s="2"/>
      <c r="O119" s="2"/>
      <c r="P119" s="2"/>
      <c r="Q119" s="2"/>
    </row>
    <row r="120" spans="1:17" ht="13.5" customHeight="1" x14ac:dyDescent="0.25">
      <c r="A120" s="2"/>
      <c r="B120" s="2"/>
      <c r="C120" s="2"/>
      <c r="D120" s="11"/>
      <c r="E120" s="12"/>
      <c r="F120" s="38"/>
      <c r="G120" s="38"/>
      <c r="J120" s="2"/>
      <c r="M120" s="6"/>
      <c r="N120" s="2"/>
      <c r="O120" s="2"/>
      <c r="P120" s="2"/>
      <c r="Q120" s="2"/>
    </row>
    <row r="121" spans="1:17" ht="13.5" customHeight="1" x14ac:dyDescent="0.25">
      <c r="A121" s="2"/>
      <c r="B121" s="2"/>
      <c r="C121" s="2"/>
      <c r="D121" s="11"/>
      <c r="E121" s="12"/>
      <c r="F121" s="38"/>
      <c r="G121" s="38"/>
      <c r="J121" s="2"/>
      <c r="M121" s="6"/>
      <c r="N121" s="2"/>
      <c r="O121" s="2"/>
      <c r="P121" s="2"/>
      <c r="Q121" s="2"/>
    </row>
    <row r="122" spans="1:17" ht="13.5" customHeight="1" x14ac:dyDescent="0.25">
      <c r="A122" s="2"/>
      <c r="B122" s="2"/>
      <c r="C122" s="2"/>
      <c r="D122" s="11"/>
      <c r="E122" s="12"/>
      <c r="F122" s="38"/>
      <c r="G122" s="38"/>
      <c r="J122" s="2"/>
      <c r="M122" s="6"/>
      <c r="N122" s="2"/>
      <c r="O122" s="2"/>
      <c r="P122" s="2"/>
      <c r="Q122" s="2"/>
    </row>
    <row r="123" spans="1:17" ht="13.5" customHeight="1" x14ac:dyDescent="0.25">
      <c r="A123" s="2"/>
      <c r="B123" s="2"/>
      <c r="C123" s="2"/>
      <c r="D123" s="11"/>
      <c r="E123" s="12"/>
      <c r="F123" s="38"/>
      <c r="G123" s="38"/>
      <c r="J123" s="2"/>
      <c r="M123" s="6"/>
      <c r="N123" s="2"/>
      <c r="O123" s="2"/>
      <c r="P123" s="2"/>
      <c r="Q123" s="2"/>
    </row>
    <row r="124" spans="1:17" ht="13.5" customHeight="1" x14ac:dyDescent="0.25">
      <c r="A124" s="2"/>
      <c r="B124" s="2"/>
      <c r="C124" s="2"/>
      <c r="D124" s="11"/>
      <c r="E124" s="12"/>
      <c r="F124" s="38"/>
      <c r="G124" s="38"/>
      <c r="J124" s="2"/>
      <c r="M124" s="6"/>
      <c r="N124" s="2"/>
      <c r="O124" s="2"/>
      <c r="P124" s="2"/>
      <c r="Q124" s="2"/>
    </row>
    <row r="125" spans="1:17" ht="13.5" customHeight="1" x14ac:dyDescent="0.25">
      <c r="A125" s="2"/>
      <c r="B125" s="2"/>
      <c r="C125" s="2"/>
      <c r="D125" s="11"/>
      <c r="E125" s="12"/>
      <c r="F125" s="38"/>
      <c r="G125" s="38"/>
      <c r="J125" s="2"/>
      <c r="M125" s="6"/>
      <c r="N125" s="2"/>
      <c r="O125" s="2"/>
      <c r="P125" s="2"/>
      <c r="Q125" s="2"/>
    </row>
    <row r="126" spans="1:17" ht="13.5" customHeight="1" x14ac:dyDescent="0.25">
      <c r="A126" s="2"/>
      <c r="B126" s="2"/>
      <c r="C126" s="2"/>
      <c r="D126" s="11"/>
      <c r="E126" s="12"/>
      <c r="F126" s="38"/>
      <c r="G126" s="38"/>
      <c r="J126" s="2"/>
      <c r="M126" s="6"/>
      <c r="N126" s="2"/>
      <c r="O126" s="2"/>
      <c r="P126" s="2"/>
      <c r="Q126" s="2"/>
    </row>
    <row r="127" spans="1:17" ht="13.5" customHeight="1" x14ac:dyDescent="0.25">
      <c r="A127" s="2"/>
      <c r="B127" s="2"/>
      <c r="C127" s="2"/>
      <c r="D127" s="11"/>
      <c r="E127" s="12"/>
      <c r="F127" s="38"/>
      <c r="G127" s="38"/>
      <c r="J127" s="2"/>
      <c r="M127" s="6"/>
      <c r="N127" s="2"/>
      <c r="O127" s="2"/>
      <c r="P127" s="2"/>
      <c r="Q127" s="2"/>
    </row>
    <row r="128" spans="1:17" ht="13.5" customHeight="1" x14ac:dyDescent="0.25">
      <c r="A128" s="2"/>
      <c r="B128" s="2"/>
      <c r="C128" s="2"/>
      <c r="D128" s="11"/>
      <c r="E128" s="12"/>
      <c r="F128" s="38"/>
      <c r="G128" s="38"/>
      <c r="J128" s="2"/>
      <c r="M128" s="6"/>
      <c r="N128" s="2"/>
      <c r="O128" s="2"/>
      <c r="P128" s="2"/>
      <c r="Q128" s="2"/>
    </row>
    <row r="129" spans="1:17" ht="13.5" customHeight="1" x14ac:dyDescent="0.25">
      <c r="A129" s="2"/>
      <c r="B129" s="2"/>
      <c r="C129" s="2"/>
      <c r="D129" s="11"/>
      <c r="E129" s="12"/>
      <c r="F129" s="38"/>
      <c r="G129" s="38"/>
      <c r="J129" s="2"/>
      <c r="M129" s="6"/>
      <c r="N129" s="2"/>
      <c r="O129" s="2"/>
      <c r="P129" s="2"/>
      <c r="Q129" s="2"/>
    </row>
    <row r="130" spans="1:17" ht="13.5" customHeight="1" x14ac:dyDescent="0.25">
      <c r="A130" s="2"/>
      <c r="B130" s="2"/>
      <c r="C130" s="2"/>
      <c r="D130" s="11"/>
      <c r="E130" s="12"/>
      <c r="F130" s="38"/>
      <c r="G130" s="38"/>
      <c r="J130" s="2"/>
      <c r="M130" s="6"/>
      <c r="N130" s="2"/>
      <c r="O130" s="2"/>
      <c r="P130" s="2"/>
      <c r="Q130" s="2"/>
    </row>
    <row r="131" spans="1:17" ht="13.5" customHeight="1" x14ac:dyDescent="0.25">
      <c r="A131" s="2"/>
      <c r="B131" s="2"/>
      <c r="C131" s="2"/>
      <c r="D131" s="11"/>
      <c r="E131" s="12"/>
      <c r="F131" s="38"/>
      <c r="G131" s="38"/>
      <c r="J131" s="2"/>
      <c r="M131" s="6"/>
      <c r="N131" s="2"/>
      <c r="O131" s="2"/>
      <c r="P131" s="2"/>
      <c r="Q131" s="2"/>
    </row>
    <row r="132" spans="1:17" ht="13.5" customHeight="1" x14ac:dyDescent="0.25">
      <c r="A132" s="2"/>
      <c r="B132" s="2"/>
      <c r="C132" s="2"/>
      <c r="D132" s="11"/>
      <c r="E132" s="12"/>
      <c r="F132" s="38"/>
      <c r="G132" s="38"/>
      <c r="J132" s="2"/>
      <c r="M132" s="6"/>
      <c r="N132" s="2"/>
      <c r="O132" s="2"/>
      <c r="P132" s="2"/>
      <c r="Q132" s="2"/>
    </row>
    <row r="133" spans="1:17" ht="13.5" customHeight="1" x14ac:dyDescent="0.25">
      <c r="A133" s="2"/>
      <c r="B133" s="2"/>
      <c r="C133" s="2"/>
      <c r="D133" s="11"/>
      <c r="E133" s="12"/>
      <c r="F133" s="38"/>
      <c r="G133" s="38"/>
      <c r="J133" s="2"/>
      <c r="M133" s="6"/>
      <c r="N133" s="2"/>
      <c r="O133" s="2"/>
      <c r="P133" s="2"/>
      <c r="Q133" s="2"/>
    </row>
    <row r="134" spans="1:17" ht="13.5" customHeight="1" x14ac:dyDescent="0.25">
      <c r="A134" s="2"/>
      <c r="B134" s="2"/>
      <c r="C134" s="2"/>
      <c r="D134" s="11"/>
      <c r="E134" s="12"/>
      <c r="F134" s="38"/>
      <c r="G134" s="38"/>
      <c r="J134" s="2"/>
      <c r="M134" s="6"/>
      <c r="N134" s="2"/>
      <c r="O134" s="2"/>
      <c r="P134" s="2"/>
      <c r="Q134" s="2"/>
    </row>
    <row r="135" spans="1:17" ht="13.5" customHeight="1" x14ac:dyDescent="0.25">
      <c r="A135" s="2"/>
      <c r="B135" s="2"/>
      <c r="C135" s="2"/>
      <c r="D135" s="11"/>
      <c r="E135" s="12"/>
      <c r="F135" s="38"/>
      <c r="G135" s="38"/>
      <c r="J135" s="2"/>
      <c r="M135" s="6"/>
      <c r="N135" s="2"/>
      <c r="O135" s="2"/>
      <c r="P135" s="2"/>
      <c r="Q135" s="2"/>
    </row>
    <row r="136" spans="1:17" ht="13.5" customHeight="1" x14ac:dyDescent="0.25">
      <c r="A136" s="2"/>
      <c r="B136" s="2"/>
      <c r="C136" s="2"/>
      <c r="D136" s="11"/>
      <c r="E136" s="12"/>
      <c r="F136" s="38"/>
      <c r="G136" s="38"/>
      <c r="J136" s="2"/>
      <c r="M136" s="6"/>
      <c r="N136" s="2"/>
      <c r="O136" s="2"/>
      <c r="P136" s="2"/>
      <c r="Q136" s="2"/>
    </row>
    <row r="137" spans="1:17" ht="13.5" customHeight="1" x14ac:dyDescent="0.25">
      <c r="A137" s="2"/>
      <c r="B137" s="2"/>
      <c r="C137" s="2"/>
      <c r="D137" s="11"/>
      <c r="E137" s="12"/>
      <c r="F137" s="38"/>
      <c r="G137" s="38"/>
      <c r="J137" s="2"/>
      <c r="M137" s="6"/>
      <c r="N137" s="2"/>
      <c r="O137" s="2"/>
      <c r="P137" s="2"/>
      <c r="Q137" s="2"/>
    </row>
    <row r="138" spans="1:17" ht="13.5" customHeight="1" x14ac:dyDescent="0.25">
      <c r="A138" s="2"/>
      <c r="B138" s="2"/>
      <c r="C138" s="2"/>
      <c r="D138" s="11"/>
      <c r="E138" s="12"/>
      <c r="F138" s="38"/>
      <c r="G138" s="38"/>
      <c r="J138" s="2"/>
      <c r="M138" s="6"/>
      <c r="N138" s="2"/>
      <c r="O138" s="2"/>
      <c r="P138" s="2"/>
      <c r="Q138" s="2"/>
    </row>
    <row r="139" spans="1:17" ht="13.5" customHeight="1" x14ac:dyDescent="0.25">
      <c r="A139" s="2"/>
      <c r="B139" s="2"/>
      <c r="C139" s="2"/>
      <c r="D139" s="11"/>
      <c r="E139" s="12"/>
      <c r="F139" s="38"/>
      <c r="G139" s="38"/>
      <c r="J139" s="2"/>
      <c r="M139" s="6"/>
      <c r="N139" s="2"/>
      <c r="O139" s="2"/>
      <c r="P139" s="2"/>
      <c r="Q139" s="2"/>
    </row>
    <row r="140" spans="1:17" ht="13.5" customHeight="1" x14ac:dyDescent="0.25">
      <c r="A140" s="2"/>
      <c r="B140" s="2"/>
      <c r="C140" s="2"/>
      <c r="D140" s="11"/>
      <c r="E140" s="12"/>
      <c r="F140" s="38"/>
      <c r="G140" s="38"/>
      <c r="J140" s="2"/>
      <c r="M140" s="6"/>
      <c r="N140" s="2"/>
      <c r="O140" s="2"/>
      <c r="P140" s="2"/>
      <c r="Q140" s="2"/>
    </row>
    <row r="141" spans="1:17" ht="13.5" customHeight="1" x14ac:dyDescent="0.25">
      <c r="A141" s="2"/>
      <c r="B141" s="2"/>
      <c r="C141" s="2"/>
      <c r="D141" s="11"/>
      <c r="E141" s="12"/>
      <c r="F141" s="38"/>
      <c r="H141" s="39"/>
      <c r="J141" s="2"/>
      <c r="M141" s="6"/>
      <c r="N141" s="2"/>
      <c r="O141" s="2"/>
      <c r="P141" s="2"/>
      <c r="Q141" s="2"/>
    </row>
    <row r="142" spans="1:17" ht="13.5" customHeight="1" x14ac:dyDescent="0.25">
      <c r="A142" s="2"/>
      <c r="B142" s="2"/>
      <c r="C142" s="2"/>
      <c r="D142" s="11"/>
      <c r="E142" s="12"/>
      <c r="F142" s="38"/>
      <c r="H142" s="39"/>
      <c r="J142" s="2"/>
      <c r="M142" s="6"/>
      <c r="N142" s="2"/>
      <c r="O142" s="2"/>
      <c r="P142" s="2"/>
      <c r="Q142" s="2"/>
    </row>
    <row r="143" spans="1:17" ht="13.5" customHeight="1" x14ac:dyDescent="0.25">
      <c r="A143" s="2"/>
      <c r="B143" s="2"/>
      <c r="C143" s="2"/>
      <c r="D143" s="11"/>
      <c r="E143" s="12"/>
      <c r="F143" s="38"/>
      <c r="H143" s="39"/>
      <c r="J143" s="2"/>
      <c r="M143" s="6"/>
      <c r="N143" s="2"/>
      <c r="O143" s="2"/>
      <c r="P143" s="2"/>
      <c r="Q143" s="2"/>
    </row>
    <row r="144" spans="1:17" ht="13.5" customHeight="1" x14ac:dyDescent="0.25">
      <c r="A144" s="2"/>
      <c r="B144" s="2"/>
      <c r="C144" s="2"/>
      <c r="D144" s="11"/>
      <c r="E144" s="12"/>
      <c r="F144" s="38"/>
      <c r="H144" s="39"/>
      <c r="J144" s="2"/>
      <c r="M144" s="6"/>
      <c r="N144" s="2"/>
      <c r="O144" s="2"/>
      <c r="P144" s="2"/>
      <c r="Q144" s="2"/>
    </row>
    <row r="145" spans="1:17" ht="13.5" customHeight="1" x14ac:dyDescent="0.25">
      <c r="A145" s="2"/>
      <c r="B145" s="2"/>
      <c r="C145" s="2"/>
      <c r="D145" s="11"/>
      <c r="E145" s="12"/>
      <c r="F145" s="38"/>
      <c r="H145" s="39"/>
      <c r="J145" s="2"/>
      <c r="M145" s="6"/>
      <c r="N145" s="2"/>
      <c r="O145" s="2"/>
      <c r="P145" s="2"/>
      <c r="Q145" s="2"/>
    </row>
    <row r="146" spans="1:17" ht="13.5" customHeight="1" x14ac:dyDescent="0.25">
      <c r="A146" s="2"/>
      <c r="B146" s="2"/>
      <c r="C146" s="2"/>
      <c r="D146" s="11"/>
      <c r="E146" s="12"/>
      <c r="F146" s="38"/>
      <c r="H146" s="39"/>
      <c r="J146" s="2"/>
      <c r="M146" s="6"/>
      <c r="N146" s="2"/>
      <c r="O146" s="2"/>
      <c r="P146" s="2"/>
      <c r="Q146" s="2"/>
    </row>
    <row r="147" spans="1:17" ht="13.5" customHeight="1" x14ac:dyDescent="0.25">
      <c r="A147" s="2"/>
      <c r="B147" s="2"/>
      <c r="C147" s="2"/>
      <c r="D147" s="11"/>
      <c r="E147" s="12"/>
      <c r="F147" s="38"/>
      <c r="H147" s="39"/>
      <c r="J147" s="2"/>
      <c r="M147" s="6"/>
      <c r="N147" s="2"/>
      <c r="O147" s="2"/>
      <c r="P147" s="2"/>
      <c r="Q147" s="2"/>
    </row>
    <row r="148" spans="1:17" ht="13.5" customHeight="1" x14ac:dyDescent="0.25">
      <c r="A148" s="2"/>
      <c r="B148" s="2"/>
      <c r="C148" s="2"/>
      <c r="D148" s="11"/>
      <c r="E148" s="12"/>
      <c r="F148" s="38"/>
      <c r="H148" s="39"/>
      <c r="J148" s="2"/>
      <c r="M148" s="6"/>
      <c r="N148" s="2"/>
      <c r="O148" s="2"/>
      <c r="P148" s="2"/>
      <c r="Q148" s="2"/>
    </row>
    <row r="149" spans="1:17" ht="13.5" customHeight="1" x14ac:dyDescent="0.25">
      <c r="A149" s="2"/>
      <c r="B149" s="2"/>
      <c r="C149" s="2"/>
      <c r="D149" s="11"/>
      <c r="E149" s="12"/>
      <c r="F149" s="38"/>
      <c r="H149" s="39"/>
      <c r="J149" s="2"/>
      <c r="M149" s="6"/>
      <c r="N149" s="2"/>
      <c r="O149" s="2"/>
      <c r="P149" s="2"/>
      <c r="Q149" s="2"/>
    </row>
    <row r="150" spans="1:17" ht="13.5" customHeight="1" x14ac:dyDescent="0.25">
      <c r="A150" s="2"/>
      <c r="B150" s="2"/>
      <c r="C150" s="2"/>
      <c r="D150" s="11"/>
      <c r="E150" s="12"/>
      <c r="F150" s="38"/>
      <c r="H150" s="39"/>
      <c r="J150" s="2"/>
      <c r="M150" s="6"/>
      <c r="N150" s="2"/>
      <c r="O150" s="2"/>
      <c r="P150" s="2"/>
      <c r="Q150" s="2"/>
    </row>
    <row r="151" spans="1:17" ht="13.5" customHeight="1" x14ac:dyDescent="0.25">
      <c r="A151" s="2"/>
      <c r="B151" s="2"/>
      <c r="C151" s="2"/>
      <c r="D151" s="11"/>
      <c r="E151" s="12"/>
      <c r="F151" s="38"/>
      <c r="H151" s="39"/>
      <c r="J151" s="2"/>
      <c r="M151" s="6"/>
      <c r="N151" s="2"/>
      <c r="O151" s="2"/>
      <c r="P151" s="2"/>
      <c r="Q151" s="2"/>
    </row>
    <row r="152" spans="1:17" ht="13.5" customHeight="1" x14ac:dyDescent="0.25">
      <c r="A152" s="2"/>
      <c r="B152" s="2"/>
      <c r="C152" s="2"/>
      <c r="D152" s="11"/>
      <c r="E152" s="12"/>
      <c r="F152" s="38"/>
      <c r="H152" s="39"/>
      <c r="J152" s="2"/>
      <c r="M152" s="6"/>
      <c r="N152" s="2"/>
      <c r="O152" s="2"/>
      <c r="P152" s="2"/>
      <c r="Q152" s="2"/>
    </row>
    <row r="153" spans="1:17" ht="13.5" customHeight="1" x14ac:dyDescent="0.25">
      <c r="A153" s="2"/>
      <c r="B153" s="2"/>
      <c r="C153" s="2"/>
      <c r="D153" s="11"/>
      <c r="E153" s="12"/>
      <c r="F153" s="38"/>
      <c r="H153" s="39"/>
      <c r="J153" s="2"/>
      <c r="M153" s="6"/>
      <c r="N153" s="2"/>
      <c r="O153" s="2"/>
      <c r="P153" s="2"/>
      <c r="Q153" s="2"/>
    </row>
    <row r="154" spans="1:17" ht="13.5" customHeight="1" x14ac:dyDescent="0.25">
      <c r="A154" s="2"/>
      <c r="B154" s="2"/>
      <c r="C154" s="2"/>
      <c r="D154" s="11"/>
      <c r="E154" s="12"/>
      <c r="F154" s="38"/>
      <c r="H154" s="39"/>
      <c r="J154" s="2"/>
      <c r="M154" s="6"/>
      <c r="N154" s="2"/>
      <c r="O154" s="2"/>
      <c r="P154" s="2"/>
      <c r="Q154" s="2"/>
    </row>
    <row r="155" spans="1:17" ht="13.5" customHeight="1" x14ac:dyDescent="0.25">
      <c r="A155" s="2"/>
      <c r="B155" s="2"/>
      <c r="C155" s="2"/>
      <c r="D155" s="11"/>
      <c r="E155" s="12"/>
      <c r="F155" s="38"/>
      <c r="H155" s="39"/>
      <c r="J155" s="2"/>
      <c r="M155" s="6"/>
      <c r="N155" s="2"/>
      <c r="O155" s="2"/>
      <c r="P155" s="2"/>
      <c r="Q155" s="2"/>
    </row>
    <row r="156" spans="1:17" ht="13.5" customHeight="1" x14ac:dyDescent="0.25">
      <c r="A156" s="2"/>
      <c r="B156" s="2"/>
      <c r="C156" s="2"/>
      <c r="D156" s="11"/>
      <c r="E156" s="12"/>
      <c r="F156" s="38"/>
      <c r="H156" s="39"/>
      <c r="J156" s="2"/>
      <c r="M156" s="6"/>
      <c r="N156" s="2"/>
      <c r="O156" s="2"/>
      <c r="P156" s="2"/>
      <c r="Q156" s="2"/>
    </row>
    <row r="157" spans="1:17" ht="13.5" customHeight="1" x14ac:dyDescent="0.25">
      <c r="A157" s="2"/>
      <c r="B157" s="2"/>
      <c r="C157" s="2"/>
      <c r="D157" s="11"/>
      <c r="E157" s="12"/>
      <c r="F157" s="38"/>
      <c r="H157" s="39"/>
      <c r="J157" s="2"/>
      <c r="M157" s="6"/>
      <c r="N157" s="2"/>
      <c r="O157" s="2"/>
      <c r="P157" s="2"/>
      <c r="Q157" s="2"/>
    </row>
    <row r="158" spans="1:17" ht="13.5" customHeight="1" x14ac:dyDescent="0.25">
      <c r="A158" s="2"/>
      <c r="B158" s="2"/>
      <c r="C158" s="2"/>
      <c r="D158" s="11"/>
      <c r="E158" s="12"/>
      <c r="F158" s="38"/>
      <c r="H158" s="39"/>
      <c r="J158" s="2"/>
      <c r="M158" s="6"/>
      <c r="N158" s="2"/>
      <c r="O158" s="2"/>
      <c r="P158" s="2"/>
      <c r="Q158" s="2"/>
    </row>
    <row r="159" spans="1:17" ht="13.5" customHeight="1" x14ac:dyDescent="0.25">
      <c r="A159" s="2"/>
      <c r="B159" s="2"/>
      <c r="C159" s="2"/>
      <c r="D159" s="11"/>
      <c r="E159" s="12"/>
      <c r="F159" s="38"/>
      <c r="H159" s="39"/>
      <c r="J159" s="2"/>
      <c r="M159" s="6"/>
      <c r="N159" s="2"/>
      <c r="O159" s="2"/>
      <c r="P159" s="2"/>
      <c r="Q159" s="2"/>
    </row>
    <row r="160" spans="1:17" ht="13.5" customHeight="1" x14ac:dyDescent="0.25">
      <c r="A160" s="2"/>
      <c r="B160" s="2"/>
      <c r="C160" s="2"/>
      <c r="D160" s="11"/>
      <c r="E160" s="12"/>
      <c r="F160" s="38"/>
      <c r="H160" s="39"/>
      <c r="J160" s="2"/>
      <c r="M160" s="6"/>
      <c r="N160" s="2"/>
      <c r="O160" s="2"/>
      <c r="P160" s="2"/>
      <c r="Q160" s="2"/>
    </row>
    <row r="161" spans="1:17" ht="13.5" customHeight="1" x14ac:dyDescent="0.25">
      <c r="A161" s="2"/>
      <c r="B161" s="2"/>
      <c r="C161" s="2"/>
      <c r="D161" s="11"/>
      <c r="E161" s="12"/>
      <c r="F161" s="38"/>
      <c r="H161" s="39"/>
      <c r="J161" s="2"/>
      <c r="M161" s="6"/>
      <c r="N161" s="2"/>
      <c r="O161" s="2"/>
      <c r="P161" s="2"/>
      <c r="Q161" s="2"/>
    </row>
    <row r="162" spans="1:17" ht="13.5" customHeight="1" x14ac:dyDescent="0.25">
      <c r="A162" s="2"/>
      <c r="B162" s="2"/>
      <c r="C162" s="2"/>
      <c r="D162" s="11"/>
      <c r="E162" s="12"/>
      <c r="F162" s="38"/>
      <c r="H162" s="39"/>
      <c r="J162" s="2"/>
      <c r="M162" s="6"/>
      <c r="N162" s="2"/>
      <c r="O162" s="2"/>
      <c r="P162" s="2"/>
      <c r="Q162" s="2"/>
    </row>
    <row r="163" spans="1:17" ht="13.5" customHeight="1" x14ac:dyDescent="0.25">
      <c r="A163" s="2"/>
      <c r="B163" s="2"/>
      <c r="C163" s="2"/>
      <c r="D163" s="11"/>
      <c r="E163" s="12"/>
      <c r="F163" s="38"/>
      <c r="H163" s="39"/>
      <c r="J163" s="2"/>
      <c r="M163" s="6"/>
      <c r="N163" s="2"/>
      <c r="O163" s="2"/>
      <c r="P163" s="2"/>
      <c r="Q163" s="2"/>
    </row>
    <row r="164" spans="1:17" ht="13.5" customHeight="1" x14ac:dyDescent="0.25">
      <c r="A164" s="2"/>
      <c r="B164" s="2"/>
      <c r="C164" s="2"/>
      <c r="D164" s="11"/>
      <c r="E164" s="12"/>
      <c r="F164" s="38"/>
      <c r="H164" s="39"/>
      <c r="J164" s="2"/>
      <c r="M164" s="6"/>
      <c r="N164" s="2"/>
      <c r="O164" s="2"/>
      <c r="P164" s="2"/>
      <c r="Q164" s="2"/>
    </row>
    <row r="165" spans="1:17" ht="13.5" customHeight="1" x14ac:dyDescent="0.25">
      <c r="A165" s="2"/>
      <c r="B165" s="2"/>
      <c r="C165" s="2"/>
      <c r="D165" s="11"/>
      <c r="E165" s="12"/>
      <c r="F165" s="38"/>
      <c r="H165" s="39"/>
      <c r="J165" s="2"/>
      <c r="M165" s="6"/>
      <c r="N165" s="2"/>
      <c r="O165" s="2"/>
      <c r="P165" s="2"/>
      <c r="Q165" s="2"/>
    </row>
    <row r="166" spans="1:17" ht="13.5" customHeight="1" x14ac:dyDescent="0.25">
      <c r="A166" s="2"/>
      <c r="B166" s="2"/>
      <c r="C166" s="2"/>
      <c r="D166" s="11"/>
      <c r="E166" s="12"/>
      <c r="F166" s="38"/>
      <c r="H166" s="39"/>
      <c r="J166" s="2"/>
      <c r="M166" s="6"/>
      <c r="N166" s="2"/>
      <c r="O166" s="2"/>
      <c r="P166" s="2"/>
      <c r="Q166" s="2"/>
    </row>
    <row r="167" spans="1:17" ht="13.5" customHeight="1" x14ac:dyDescent="0.25">
      <c r="A167" s="2"/>
      <c r="B167" s="2"/>
      <c r="C167" s="2"/>
      <c r="D167" s="11"/>
      <c r="E167" s="12"/>
      <c r="F167" s="38"/>
      <c r="H167" s="39"/>
      <c r="J167" s="2"/>
      <c r="M167" s="6"/>
      <c r="N167" s="2"/>
      <c r="O167" s="2"/>
      <c r="P167" s="2"/>
      <c r="Q167" s="2"/>
    </row>
    <row r="168" spans="1:17" ht="13.5" customHeight="1" x14ac:dyDescent="0.25">
      <c r="A168" s="2"/>
      <c r="B168" s="2"/>
      <c r="C168" s="2"/>
      <c r="D168" s="11"/>
      <c r="E168" s="12"/>
      <c r="F168" s="38"/>
      <c r="H168" s="39"/>
      <c r="J168" s="2"/>
      <c r="M168" s="6"/>
      <c r="N168" s="2"/>
      <c r="O168" s="2"/>
      <c r="P168" s="2"/>
      <c r="Q168" s="2"/>
    </row>
    <row r="169" spans="1:17" ht="13.5" customHeight="1" x14ac:dyDescent="0.25">
      <c r="A169" s="2"/>
      <c r="B169" s="2"/>
      <c r="C169" s="2"/>
      <c r="D169" s="11"/>
      <c r="E169" s="12"/>
      <c r="F169" s="38"/>
      <c r="H169" s="39"/>
      <c r="J169" s="2"/>
      <c r="M169" s="6"/>
      <c r="N169" s="2"/>
      <c r="O169" s="2"/>
      <c r="P169" s="2"/>
      <c r="Q169" s="2"/>
    </row>
    <row r="170" spans="1:17" ht="13.5" customHeight="1" x14ac:dyDescent="0.25">
      <c r="A170" s="2"/>
      <c r="B170" s="2"/>
      <c r="C170" s="2"/>
      <c r="D170" s="11"/>
      <c r="E170" s="12"/>
      <c r="F170" s="38"/>
      <c r="H170" s="39"/>
      <c r="J170" s="2"/>
      <c r="M170" s="6"/>
      <c r="N170" s="2"/>
      <c r="O170" s="2"/>
      <c r="P170" s="2"/>
      <c r="Q170" s="2"/>
    </row>
    <row r="171" spans="1:17" ht="13.5" customHeight="1" x14ac:dyDescent="0.25">
      <c r="A171" s="2"/>
      <c r="B171" s="2"/>
      <c r="C171" s="2"/>
      <c r="D171" s="11"/>
      <c r="E171" s="12"/>
      <c r="F171" s="38"/>
      <c r="H171" s="39"/>
      <c r="J171" s="2"/>
      <c r="M171" s="6"/>
      <c r="N171" s="2"/>
      <c r="O171" s="2"/>
      <c r="P171" s="2"/>
      <c r="Q171" s="2"/>
    </row>
    <row r="172" spans="1:17" ht="13.5" customHeight="1" x14ac:dyDescent="0.25">
      <c r="A172" s="2"/>
      <c r="B172" s="2"/>
      <c r="C172" s="2"/>
      <c r="D172" s="11"/>
      <c r="E172" s="12"/>
      <c r="F172" s="38"/>
      <c r="H172" s="39"/>
      <c r="J172" s="2"/>
      <c r="M172" s="6"/>
      <c r="N172" s="2"/>
      <c r="O172" s="2"/>
      <c r="P172" s="2"/>
      <c r="Q172" s="2"/>
    </row>
    <row r="173" spans="1:17" ht="13.5" customHeight="1" x14ac:dyDescent="0.25">
      <c r="A173" s="2"/>
      <c r="B173" s="2"/>
      <c r="C173" s="2"/>
      <c r="D173" s="11"/>
      <c r="E173" s="12"/>
      <c r="F173" s="38"/>
      <c r="J173" s="2"/>
      <c r="M173" s="6"/>
      <c r="N173" s="2"/>
      <c r="O173" s="2"/>
      <c r="P173" s="2"/>
      <c r="Q173" s="2"/>
    </row>
    <row r="174" spans="1:17" ht="13.5" customHeight="1" x14ac:dyDescent="0.25">
      <c r="A174" s="2"/>
      <c r="B174" s="2"/>
      <c r="C174" s="2"/>
      <c r="D174" s="11"/>
      <c r="E174" s="12"/>
      <c r="F174" s="38"/>
      <c r="J174" s="2"/>
      <c r="M174" s="6"/>
      <c r="N174" s="2"/>
      <c r="O174" s="2"/>
      <c r="P174" s="2"/>
      <c r="Q174" s="2"/>
    </row>
    <row r="175" spans="1:17" ht="13.5" customHeight="1" x14ac:dyDescent="0.25">
      <c r="A175" s="2"/>
      <c r="B175" s="2"/>
      <c r="C175" s="2"/>
      <c r="D175" s="16"/>
      <c r="E175" s="12"/>
      <c r="F175" s="12"/>
      <c r="J175" s="2"/>
      <c r="M175" s="6"/>
      <c r="N175" s="2"/>
      <c r="O175" s="2"/>
      <c r="P175" s="2"/>
      <c r="Q175" s="2"/>
    </row>
    <row r="176" spans="1:17" ht="13.5" customHeight="1" x14ac:dyDescent="0.25">
      <c r="A176" s="2"/>
      <c r="B176" s="2"/>
      <c r="C176" s="2"/>
      <c r="D176" s="16"/>
      <c r="J176" s="2"/>
      <c r="M176" s="6"/>
      <c r="N176" s="2"/>
      <c r="O176" s="2"/>
      <c r="P176" s="2"/>
      <c r="Q176" s="2"/>
    </row>
    <row r="177" spans="1:17" ht="13.5" customHeight="1" x14ac:dyDescent="0.25">
      <c r="A177" s="2"/>
      <c r="B177" s="2"/>
      <c r="C177" s="2"/>
      <c r="D177" s="16"/>
      <c r="J177" s="2"/>
      <c r="M177" s="6"/>
      <c r="N177" s="2"/>
      <c r="O177" s="2"/>
      <c r="P177" s="2"/>
      <c r="Q177" s="2"/>
    </row>
    <row r="178" spans="1:17" ht="13.5" customHeight="1" x14ac:dyDescent="0.25">
      <c r="A178" s="2"/>
      <c r="B178" s="2"/>
      <c r="C178" s="2"/>
      <c r="D178" s="2"/>
      <c r="J178" s="2"/>
      <c r="M178" s="6"/>
      <c r="N178" s="2"/>
      <c r="O178" s="2"/>
      <c r="P178" s="2"/>
      <c r="Q178" s="2"/>
    </row>
    <row r="179" spans="1:17" ht="13.5" customHeight="1" x14ac:dyDescent="0.25">
      <c r="A179" s="2"/>
      <c r="B179" s="2"/>
      <c r="C179" s="2"/>
      <c r="D179" s="2"/>
      <c r="J179" s="2"/>
      <c r="M179" s="6"/>
      <c r="N179" s="2"/>
      <c r="O179" s="2"/>
      <c r="P179" s="2"/>
      <c r="Q179" s="2"/>
    </row>
    <row r="180" spans="1:17" ht="13.5" customHeight="1" x14ac:dyDescent="0.25">
      <c r="A180" s="2"/>
      <c r="B180" s="2"/>
      <c r="C180" s="2"/>
      <c r="D180" s="2"/>
      <c r="J180" s="2"/>
      <c r="M180" s="6"/>
      <c r="N180" s="2"/>
      <c r="O180" s="2"/>
      <c r="P180" s="2"/>
      <c r="Q180" s="2"/>
    </row>
    <row r="181" spans="1:17" ht="13.5" customHeight="1" x14ac:dyDescent="0.25">
      <c r="A181" s="2"/>
      <c r="B181" s="2"/>
      <c r="C181" s="2"/>
      <c r="D181" s="2"/>
      <c r="J181" s="2"/>
      <c r="M181" s="6"/>
      <c r="N181" s="2"/>
      <c r="O181" s="2"/>
      <c r="P181" s="2"/>
      <c r="Q181" s="2"/>
    </row>
    <row r="182" spans="1:17" ht="13.5" customHeight="1" x14ac:dyDescent="0.25">
      <c r="A182" s="2"/>
      <c r="B182" s="2"/>
      <c r="C182" s="2"/>
      <c r="D182" s="2"/>
      <c r="J182" s="2"/>
      <c r="M182" s="6"/>
      <c r="N182" s="2"/>
      <c r="O182" s="2"/>
      <c r="P182" s="2"/>
      <c r="Q182" s="2"/>
    </row>
    <row r="183" spans="1:17" ht="13.5" customHeight="1" x14ac:dyDescent="0.25">
      <c r="A183" s="2"/>
      <c r="B183" s="2"/>
      <c r="C183" s="2"/>
      <c r="D183" s="2"/>
      <c r="J183" s="2"/>
      <c r="M183" s="6"/>
      <c r="N183" s="2"/>
      <c r="O183" s="2"/>
      <c r="P183" s="2"/>
      <c r="Q183" s="2"/>
    </row>
    <row r="184" spans="1:17" ht="13.5" customHeight="1" x14ac:dyDescent="0.25">
      <c r="A184" s="2"/>
      <c r="B184" s="2"/>
      <c r="C184" s="2"/>
      <c r="D184" s="2"/>
      <c r="J184" s="2"/>
      <c r="M184" s="6"/>
      <c r="N184" s="2"/>
      <c r="O184" s="2"/>
      <c r="P184" s="2"/>
      <c r="Q184" s="2"/>
    </row>
    <row r="185" spans="1:17" ht="13.5" customHeight="1" x14ac:dyDescent="0.25">
      <c r="A185" s="2"/>
      <c r="B185" s="2"/>
      <c r="C185" s="2"/>
      <c r="D185" s="2"/>
      <c r="J185" s="2"/>
      <c r="M185" s="6"/>
      <c r="N185" s="2"/>
      <c r="O185" s="2"/>
      <c r="P185" s="2"/>
      <c r="Q185" s="2"/>
    </row>
    <row r="186" spans="1:17" ht="13.5" customHeight="1" x14ac:dyDescent="0.25">
      <c r="A186" s="2"/>
      <c r="B186" s="2"/>
      <c r="C186" s="2"/>
      <c r="D186" s="2"/>
      <c r="J186" s="2"/>
      <c r="M186" s="6"/>
      <c r="N186" s="2"/>
      <c r="O186" s="2"/>
      <c r="P186" s="2"/>
      <c r="Q186" s="2"/>
    </row>
    <row r="187" spans="1:17" ht="13.5" customHeight="1" x14ac:dyDescent="0.25">
      <c r="A187" s="2"/>
      <c r="B187" s="2"/>
      <c r="C187" s="2"/>
      <c r="D187" s="2"/>
      <c r="J187" s="2"/>
      <c r="M187" s="6"/>
      <c r="N187" s="2"/>
      <c r="O187" s="2"/>
      <c r="P187" s="2"/>
      <c r="Q187" s="2"/>
    </row>
    <row r="188" spans="1:17" ht="13.5" customHeight="1" x14ac:dyDescent="0.25">
      <c r="A188" s="2"/>
      <c r="B188" s="2"/>
      <c r="C188" s="2"/>
      <c r="D188" s="2"/>
      <c r="J188" s="2"/>
      <c r="M188" s="6"/>
      <c r="N188" s="2"/>
      <c r="O188" s="2"/>
      <c r="P188" s="2"/>
      <c r="Q188" s="2"/>
    </row>
    <row r="189" spans="1:17" ht="13.5" customHeight="1" x14ac:dyDescent="0.25">
      <c r="A189" s="2"/>
      <c r="B189" s="2"/>
      <c r="C189" s="2"/>
      <c r="D189" s="2"/>
      <c r="J189" s="2"/>
      <c r="M189" s="6"/>
      <c r="N189" s="2"/>
      <c r="O189" s="2"/>
      <c r="P189" s="2"/>
      <c r="Q189" s="2"/>
    </row>
    <row r="190" spans="1:17" ht="13.5" customHeight="1" x14ac:dyDescent="0.25">
      <c r="A190" s="2"/>
      <c r="B190" s="2"/>
      <c r="C190" s="2"/>
      <c r="D190" s="2"/>
      <c r="J190" s="2"/>
      <c r="M190" s="6"/>
      <c r="N190" s="2"/>
      <c r="O190" s="2"/>
      <c r="P190" s="2"/>
      <c r="Q190" s="2"/>
    </row>
    <row r="191" spans="1:17" ht="13.5" customHeight="1" x14ac:dyDescent="0.25">
      <c r="A191" s="2"/>
      <c r="B191" s="2"/>
      <c r="C191" s="2"/>
      <c r="D191" s="2"/>
      <c r="J191" s="2"/>
      <c r="M191" s="6"/>
      <c r="N191" s="2"/>
      <c r="O191" s="2"/>
      <c r="P191" s="2"/>
      <c r="Q191" s="2"/>
    </row>
    <row r="192" spans="1:17" ht="13.5" customHeight="1" x14ac:dyDescent="0.25">
      <c r="A192" s="2"/>
      <c r="B192" s="2"/>
      <c r="C192" s="2"/>
      <c r="D192" s="2"/>
      <c r="J192" s="2"/>
      <c r="M192" s="6"/>
      <c r="N192" s="2"/>
      <c r="O192" s="2"/>
      <c r="P192" s="2"/>
      <c r="Q192" s="2"/>
    </row>
    <row r="193" spans="1:17" ht="13.5" customHeight="1" x14ac:dyDescent="0.25">
      <c r="A193" s="2"/>
      <c r="B193" s="2"/>
      <c r="C193" s="2"/>
      <c r="D193" s="2"/>
      <c r="J193" s="2"/>
      <c r="M193" s="6"/>
      <c r="N193" s="2"/>
      <c r="O193" s="2"/>
      <c r="P193" s="2"/>
      <c r="Q193" s="2"/>
    </row>
    <row r="194" spans="1:17" ht="13.5" customHeight="1" x14ac:dyDescent="0.25">
      <c r="A194" s="2"/>
      <c r="B194" s="2"/>
      <c r="C194" s="2"/>
      <c r="D194" s="2"/>
      <c r="J194" s="2"/>
      <c r="M194" s="6"/>
      <c r="N194" s="2"/>
      <c r="O194" s="2"/>
      <c r="P194" s="2"/>
      <c r="Q194" s="2"/>
    </row>
    <row r="195" spans="1:17" ht="13.5" customHeight="1" x14ac:dyDescent="0.25">
      <c r="A195" s="2"/>
      <c r="B195" s="2"/>
      <c r="C195" s="2"/>
      <c r="D195" s="2"/>
      <c r="J195" s="2"/>
      <c r="M195" s="6"/>
      <c r="N195" s="2"/>
      <c r="O195" s="2"/>
      <c r="P195" s="2"/>
      <c r="Q195" s="2"/>
    </row>
    <row r="196" spans="1:17" ht="13.5" customHeight="1" x14ac:dyDescent="0.25">
      <c r="A196" s="2"/>
      <c r="B196" s="2"/>
      <c r="C196" s="2"/>
      <c r="D196" s="2"/>
      <c r="J196" s="2"/>
      <c r="M196" s="6"/>
      <c r="N196" s="2"/>
      <c r="O196" s="2"/>
      <c r="P196" s="2"/>
      <c r="Q196" s="2"/>
    </row>
    <row r="197" spans="1:17" ht="13.5" customHeight="1" x14ac:dyDescent="0.25">
      <c r="A197" s="2"/>
      <c r="B197" s="2"/>
      <c r="C197" s="2"/>
      <c r="D197" s="2"/>
      <c r="J197" s="2"/>
      <c r="M197" s="6"/>
      <c r="N197" s="2"/>
      <c r="O197" s="2"/>
      <c r="P197" s="2"/>
      <c r="Q197" s="2"/>
    </row>
    <row r="198" spans="1:17" ht="13.5" customHeight="1" x14ac:dyDescent="0.25">
      <c r="A198" s="2"/>
      <c r="B198" s="2"/>
      <c r="C198" s="2"/>
      <c r="D198" s="2"/>
      <c r="J198" s="2"/>
      <c r="M198" s="6"/>
      <c r="N198" s="2"/>
      <c r="O198" s="2"/>
      <c r="P198" s="2"/>
      <c r="Q198" s="2"/>
    </row>
    <row r="199" spans="1:17" ht="13.5" customHeight="1" x14ac:dyDescent="0.25">
      <c r="A199" s="2"/>
      <c r="B199" s="2"/>
      <c r="C199" s="2"/>
      <c r="D199" s="2"/>
      <c r="J199" s="2"/>
      <c r="M199" s="6"/>
      <c r="N199" s="2"/>
      <c r="O199" s="2"/>
      <c r="P199" s="2"/>
      <c r="Q199" s="2"/>
    </row>
    <row r="200" spans="1:17" ht="13.5" customHeight="1" x14ac:dyDescent="0.25">
      <c r="A200" s="2"/>
      <c r="B200" s="2"/>
      <c r="C200" s="2"/>
      <c r="D200" s="2"/>
      <c r="J200" s="2"/>
      <c r="M200" s="6"/>
      <c r="N200" s="2"/>
      <c r="O200" s="2"/>
      <c r="P200" s="2"/>
      <c r="Q200" s="2"/>
    </row>
    <row r="201" spans="1:17" ht="13.5" customHeight="1" x14ac:dyDescent="0.25">
      <c r="A201" s="2"/>
      <c r="B201" s="2"/>
      <c r="C201" s="2"/>
      <c r="D201" s="2"/>
      <c r="J201" s="2"/>
      <c r="M201" s="6"/>
      <c r="N201" s="2"/>
      <c r="O201" s="2"/>
      <c r="P201" s="2"/>
      <c r="Q201" s="2"/>
    </row>
    <row r="202" spans="1:17" ht="13.5" customHeight="1" x14ac:dyDescent="0.25">
      <c r="A202" s="2"/>
      <c r="B202" s="2"/>
      <c r="C202" s="2"/>
      <c r="D202" s="2"/>
      <c r="J202" s="2"/>
      <c r="M202" s="6"/>
      <c r="N202" s="2"/>
      <c r="O202" s="2"/>
      <c r="P202" s="2"/>
      <c r="Q202" s="2"/>
    </row>
    <row r="203" spans="1:17" ht="13.5" customHeight="1" x14ac:dyDescent="0.25">
      <c r="A203" s="2"/>
      <c r="B203" s="2"/>
      <c r="C203" s="2"/>
      <c r="D203" s="2"/>
      <c r="J203" s="2"/>
      <c r="M203" s="6"/>
      <c r="N203" s="2"/>
      <c r="O203" s="2"/>
      <c r="P203" s="2"/>
      <c r="Q203" s="2"/>
    </row>
    <row r="204" spans="1:17" ht="13.5" customHeight="1" x14ac:dyDescent="0.25">
      <c r="A204" s="2"/>
      <c r="B204" s="2"/>
      <c r="C204" s="2"/>
      <c r="D204" s="2"/>
      <c r="J204" s="2"/>
      <c r="M204" s="6"/>
      <c r="N204" s="2"/>
      <c r="O204" s="2"/>
      <c r="P204" s="2"/>
      <c r="Q204" s="2"/>
    </row>
    <row r="205" spans="1:17" ht="13.5" customHeight="1" x14ac:dyDescent="0.25">
      <c r="A205" s="2"/>
      <c r="B205" s="2"/>
      <c r="C205" s="2"/>
      <c r="D205" s="2"/>
      <c r="J205" s="2"/>
      <c r="M205" s="6"/>
      <c r="N205" s="2"/>
      <c r="O205" s="2"/>
      <c r="P205" s="2"/>
      <c r="Q205" s="2"/>
    </row>
    <row r="206" spans="1:17" ht="13.5" customHeight="1" x14ac:dyDescent="0.25">
      <c r="A206" s="2"/>
      <c r="B206" s="2"/>
      <c r="C206" s="2"/>
      <c r="D206" s="2"/>
      <c r="J206" s="2"/>
      <c r="M206" s="6"/>
      <c r="N206" s="2"/>
      <c r="O206" s="2"/>
      <c r="P206" s="2"/>
      <c r="Q206" s="2"/>
    </row>
    <row r="207" spans="1:17" ht="13.5" customHeight="1" x14ac:dyDescent="0.25">
      <c r="A207" s="2"/>
      <c r="B207" s="2"/>
      <c r="C207" s="2"/>
      <c r="D207" s="2"/>
      <c r="J207" s="2"/>
      <c r="M207" s="6"/>
      <c r="N207" s="2"/>
      <c r="O207" s="2"/>
      <c r="P207" s="2"/>
      <c r="Q207" s="2"/>
    </row>
    <row r="208" spans="1:17" ht="13.5" customHeight="1" x14ac:dyDescent="0.25">
      <c r="A208" s="2"/>
      <c r="B208" s="2"/>
      <c r="C208" s="2"/>
      <c r="D208" s="2"/>
      <c r="J208" s="2"/>
      <c r="M208" s="6"/>
      <c r="N208" s="2"/>
      <c r="O208" s="2"/>
      <c r="P208" s="2"/>
      <c r="Q208" s="2"/>
    </row>
    <row r="209" spans="1:17" ht="13.5" customHeight="1" x14ac:dyDescent="0.25">
      <c r="A209" s="2"/>
      <c r="B209" s="2"/>
      <c r="C209" s="2"/>
      <c r="D209" s="2"/>
      <c r="J209" s="2"/>
      <c r="M209" s="6"/>
      <c r="N209" s="2"/>
      <c r="O209" s="2"/>
      <c r="P209" s="2"/>
      <c r="Q209" s="2"/>
    </row>
    <row r="210" spans="1:17" ht="13.5" customHeight="1" x14ac:dyDescent="0.25">
      <c r="A210" s="2"/>
      <c r="B210" s="2"/>
      <c r="C210" s="2"/>
      <c r="D210" s="2"/>
      <c r="J210" s="2"/>
      <c r="M210" s="6"/>
      <c r="N210" s="2"/>
      <c r="O210" s="2"/>
      <c r="P210" s="2"/>
      <c r="Q210" s="2"/>
    </row>
    <row r="211" spans="1:17" ht="13.5" customHeight="1" x14ac:dyDescent="0.25">
      <c r="A211" s="2"/>
      <c r="B211" s="2"/>
      <c r="C211" s="2"/>
      <c r="D211" s="2"/>
      <c r="J211" s="2"/>
      <c r="M211" s="6"/>
      <c r="N211" s="2"/>
      <c r="O211" s="2"/>
      <c r="P211" s="2"/>
      <c r="Q211" s="2"/>
    </row>
    <row r="212" spans="1:17" ht="13.5" customHeight="1" x14ac:dyDescent="0.25">
      <c r="A212" s="2"/>
      <c r="B212" s="2"/>
      <c r="C212" s="2"/>
      <c r="D212" s="2"/>
      <c r="J212" s="2"/>
      <c r="M212" s="6"/>
      <c r="N212" s="2"/>
      <c r="O212" s="2"/>
      <c r="P212" s="2"/>
      <c r="Q212" s="2"/>
    </row>
    <row r="213" spans="1:17" ht="13.5" customHeight="1" x14ac:dyDescent="0.25">
      <c r="A213" s="2"/>
      <c r="B213" s="2"/>
      <c r="C213" s="2"/>
      <c r="D213" s="2"/>
      <c r="J213" s="2"/>
      <c r="M213" s="6"/>
      <c r="N213" s="2"/>
      <c r="O213" s="2"/>
      <c r="P213" s="2"/>
      <c r="Q213" s="2"/>
    </row>
    <row r="214" spans="1:17" ht="13.5" customHeight="1" x14ac:dyDescent="0.25">
      <c r="A214" s="2"/>
      <c r="B214" s="2"/>
      <c r="C214" s="2"/>
      <c r="D214" s="2"/>
      <c r="J214" s="2"/>
      <c r="M214" s="6"/>
      <c r="N214" s="2"/>
      <c r="O214" s="2"/>
      <c r="P214" s="2"/>
      <c r="Q214" s="2"/>
    </row>
    <row r="215" spans="1:17" ht="13.5" customHeight="1" x14ac:dyDescent="0.25">
      <c r="A215" s="2"/>
      <c r="B215" s="2"/>
      <c r="C215" s="2"/>
      <c r="D215" s="2"/>
      <c r="J215" s="2"/>
      <c r="M215" s="6"/>
      <c r="N215" s="2"/>
      <c r="O215" s="2"/>
      <c r="P215" s="2"/>
      <c r="Q215" s="2"/>
    </row>
    <row r="216" spans="1:17" ht="13.5" customHeight="1" x14ac:dyDescent="0.25">
      <c r="A216" s="2"/>
      <c r="B216" s="2"/>
      <c r="C216" s="2"/>
      <c r="D216" s="2"/>
      <c r="J216" s="2"/>
      <c r="M216" s="6"/>
      <c r="N216" s="2"/>
      <c r="O216" s="2"/>
      <c r="P216" s="2"/>
      <c r="Q216" s="2"/>
    </row>
    <row r="217" spans="1:17" ht="13.5" customHeight="1" x14ac:dyDescent="0.25">
      <c r="A217" s="2"/>
      <c r="B217" s="2"/>
      <c r="C217" s="2"/>
      <c r="D217" s="2"/>
      <c r="J217" s="2"/>
      <c r="M217" s="6"/>
      <c r="N217" s="2"/>
      <c r="O217" s="2"/>
      <c r="P217" s="2"/>
      <c r="Q217" s="2"/>
    </row>
    <row r="218" spans="1:17" ht="13.5" customHeight="1" x14ac:dyDescent="0.25">
      <c r="A218" s="2"/>
      <c r="B218" s="2"/>
      <c r="C218" s="2"/>
      <c r="D218" s="2"/>
      <c r="J218" s="2"/>
      <c r="M218" s="6"/>
      <c r="N218" s="2"/>
      <c r="O218" s="2"/>
      <c r="P218" s="2"/>
      <c r="Q218" s="2"/>
    </row>
    <row r="219" spans="1:17" ht="13.5" customHeight="1" x14ac:dyDescent="0.25">
      <c r="A219" s="2"/>
      <c r="B219" s="2"/>
      <c r="C219" s="2"/>
      <c r="D219" s="2"/>
      <c r="J219" s="2"/>
      <c r="M219" s="6"/>
      <c r="N219" s="2"/>
      <c r="O219" s="2"/>
      <c r="P219" s="2"/>
      <c r="Q219" s="2"/>
    </row>
    <row r="220" spans="1:17" ht="13.5" customHeight="1" x14ac:dyDescent="0.25">
      <c r="A220" s="2"/>
      <c r="B220" s="2"/>
      <c r="C220" s="2"/>
      <c r="D220" s="2"/>
      <c r="J220" s="2"/>
      <c r="M220" s="6"/>
      <c r="N220" s="2"/>
      <c r="O220" s="2"/>
      <c r="P220" s="2"/>
      <c r="Q220" s="2"/>
    </row>
    <row r="221" spans="1:17" ht="13.5" customHeight="1" x14ac:dyDescent="0.25">
      <c r="A221" s="2"/>
      <c r="B221" s="2"/>
      <c r="C221" s="2"/>
      <c r="D221" s="2"/>
      <c r="J221" s="2"/>
      <c r="M221" s="6"/>
      <c r="N221" s="2"/>
      <c r="O221" s="2"/>
      <c r="P221" s="2"/>
      <c r="Q221" s="2"/>
    </row>
    <row r="222" spans="1:17" ht="13.5" customHeight="1" x14ac:dyDescent="0.25">
      <c r="A222" s="2"/>
      <c r="B222" s="2"/>
      <c r="C222" s="2"/>
      <c r="D222" s="2"/>
      <c r="J222" s="2"/>
      <c r="M222" s="6"/>
      <c r="N222" s="2"/>
      <c r="O222" s="2"/>
      <c r="P222" s="2"/>
      <c r="Q222" s="2"/>
    </row>
    <row r="223" spans="1:17" ht="13.5" customHeight="1" x14ac:dyDescent="0.25">
      <c r="A223" s="2"/>
      <c r="B223" s="2"/>
      <c r="C223" s="2"/>
      <c r="D223" s="2"/>
      <c r="J223" s="2"/>
      <c r="M223" s="6"/>
      <c r="N223" s="2"/>
      <c r="O223" s="2"/>
      <c r="P223" s="2"/>
      <c r="Q223" s="2"/>
    </row>
    <row r="224" spans="1:17" ht="13.5" customHeight="1" x14ac:dyDescent="0.25">
      <c r="A224" s="2"/>
      <c r="B224" s="2"/>
      <c r="C224" s="2"/>
      <c r="D224" s="2"/>
      <c r="J224" s="2"/>
      <c r="M224" s="6"/>
      <c r="N224" s="2"/>
      <c r="O224" s="2"/>
      <c r="P224" s="2"/>
      <c r="Q224" s="2"/>
    </row>
    <row r="225" spans="1:17" ht="13.5" customHeight="1" x14ac:dyDescent="0.25">
      <c r="A225" s="2"/>
      <c r="B225" s="2"/>
      <c r="C225" s="2"/>
      <c r="D225" s="2"/>
      <c r="J225" s="2"/>
      <c r="M225" s="6"/>
      <c r="N225" s="2"/>
      <c r="O225" s="2"/>
      <c r="P225" s="2"/>
      <c r="Q225" s="2"/>
    </row>
    <row r="226" spans="1:17" ht="13.5" customHeight="1" x14ac:dyDescent="0.25">
      <c r="A226" s="2"/>
      <c r="B226" s="2"/>
      <c r="C226" s="2"/>
      <c r="D226" s="2"/>
      <c r="J226" s="2"/>
      <c r="M226" s="6"/>
      <c r="N226" s="2"/>
      <c r="O226" s="2"/>
      <c r="P226" s="2"/>
      <c r="Q226" s="2"/>
    </row>
    <row r="227" spans="1:17" ht="13.5" customHeight="1" x14ac:dyDescent="0.25">
      <c r="A227" s="2"/>
      <c r="B227" s="2"/>
      <c r="C227" s="2"/>
      <c r="D227" s="2"/>
      <c r="J227" s="2"/>
      <c r="M227" s="6"/>
      <c r="N227" s="2"/>
      <c r="O227" s="2"/>
      <c r="P227" s="2"/>
      <c r="Q227" s="2"/>
    </row>
    <row r="228" spans="1:17" ht="13.5" customHeight="1" x14ac:dyDescent="0.25">
      <c r="A228" s="2"/>
      <c r="B228" s="2"/>
      <c r="C228" s="2"/>
      <c r="D228" s="2"/>
      <c r="J228" s="2"/>
      <c r="M228" s="6"/>
      <c r="N228" s="2"/>
      <c r="O228" s="2"/>
      <c r="P228" s="2"/>
      <c r="Q228" s="2"/>
    </row>
    <row r="229" spans="1:17" ht="13.5" customHeight="1" x14ac:dyDescent="0.25">
      <c r="A229" s="2"/>
      <c r="B229" s="2"/>
      <c r="C229" s="2"/>
      <c r="D229" s="2"/>
      <c r="J229" s="2"/>
      <c r="M229" s="6"/>
      <c r="N229" s="2"/>
      <c r="O229" s="2"/>
      <c r="P229" s="2"/>
      <c r="Q229" s="2"/>
    </row>
    <row r="230" spans="1:17" ht="13.5" customHeight="1" x14ac:dyDescent="0.25">
      <c r="A230" s="2"/>
      <c r="B230" s="2"/>
      <c r="C230" s="2"/>
      <c r="D230" s="2"/>
      <c r="J230" s="2"/>
      <c r="M230" s="6"/>
      <c r="N230" s="2"/>
      <c r="O230" s="2"/>
      <c r="P230" s="2"/>
      <c r="Q230" s="2"/>
    </row>
    <row r="231" spans="1:17" ht="13.5" customHeight="1" x14ac:dyDescent="0.25">
      <c r="A231" s="2"/>
      <c r="B231" s="2"/>
      <c r="C231" s="2"/>
      <c r="D231" s="2"/>
      <c r="J231" s="2"/>
      <c r="M231" s="6"/>
      <c r="N231" s="2"/>
      <c r="O231" s="2"/>
      <c r="P231" s="2"/>
      <c r="Q231" s="2"/>
    </row>
    <row r="232" spans="1:17" ht="13.5" customHeight="1" x14ac:dyDescent="0.25">
      <c r="A232" s="2"/>
      <c r="B232" s="2"/>
      <c r="C232" s="2"/>
      <c r="D232" s="2"/>
      <c r="J232" s="2"/>
      <c r="M232" s="6"/>
      <c r="N232" s="2"/>
      <c r="O232" s="2"/>
      <c r="P232" s="2"/>
      <c r="Q232" s="2"/>
    </row>
    <row r="233" spans="1:17" ht="13.5" customHeight="1" x14ac:dyDescent="0.25">
      <c r="A233" s="2"/>
      <c r="B233" s="2"/>
      <c r="C233" s="2"/>
      <c r="D233" s="2"/>
      <c r="J233" s="2"/>
      <c r="M233" s="6"/>
      <c r="N233" s="2"/>
      <c r="O233" s="2"/>
      <c r="P233" s="2"/>
      <c r="Q233" s="2"/>
    </row>
    <row r="234" spans="1:17" ht="13.5" customHeight="1" x14ac:dyDescent="0.25">
      <c r="A234" s="2"/>
      <c r="B234" s="2"/>
      <c r="C234" s="2"/>
      <c r="D234" s="2"/>
      <c r="J234" s="2"/>
      <c r="M234" s="6"/>
      <c r="N234" s="2"/>
      <c r="O234" s="2"/>
      <c r="P234" s="2"/>
      <c r="Q234" s="2"/>
    </row>
    <row r="235" spans="1:17" ht="13.5" customHeight="1" x14ac:dyDescent="0.25">
      <c r="A235" s="2"/>
      <c r="B235" s="2"/>
      <c r="C235" s="2"/>
      <c r="D235" s="2"/>
      <c r="J235" s="2"/>
      <c r="M235" s="6"/>
      <c r="N235" s="2"/>
      <c r="O235" s="2"/>
      <c r="P235" s="2"/>
      <c r="Q235" s="2"/>
    </row>
    <row r="236" spans="1:17" ht="13.5" customHeight="1" x14ac:dyDescent="0.25">
      <c r="A236" s="2"/>
      <c r="B236" s="2"/>
      <c r="C236" s="2"/>
      <c r="D236" s="2"/>
      <c r="J236" s="2"/>
      <c r="M236" s="6"/>
      <c r="N236" s="2"/>
      <c r="O236" s="2"/>
      <c r="P236" s="2"/>
      <c r="Q236" s="2"/>
    </row>
    <row r="237" spans="1:17" ht="13.5" customHeight="1" x14ac:dyDescent="0.25">
      <c r="A237" s="2"/>
      <c r="B237" s="2"/>
      <c r="C237" s="2"/>
      <c r="D237" s="2"/>
      <c r="J237" s="2"/>
      <c r="M237" s="6"/>
      <c r="N237" s="2"/>
      <c r="O237" s="2"/>
      <c r="P237" s="2"/>
      <c r="Q237" s="2"/>
    </row>
    <row r="238" spans="1:17" ht="13.5" customHeight="1" x14ac:dyDescent="0.25">
      <c r="A238" s="2"/>
      <c r="B238" s="2"/>
      <c r="C238" s="2"/>
      <c r="D238" s="2"/>
      <c r="J238" s="2"/>
      <c r="M238" s="6"/>
      <c r="N238" s="2"/>
      <c r="O238" s="2"/>
      <c r="P238" s="2"/>
      <c r="Q238" s="2"/>
    </row>
    <row r="239" spans="1:17" ht="13.5" customHeight="1" x14ac:dyDescent="0.25">
      <c r="A239" s="2"/>
      <c r="B239" s="2"/>
      <c r="C239" s="2"/>
      <c r="D239" s="2"/>
      <c r="J239" s="2"/>
      <c r="M239" s="6"/>
      <c r="N239" s="2"/>
      <c r="O239" s="2"/>
      <c r="P239" s="2"/>
      <c r="Q239" s="2"/>
    </row>
    <row r="240" spans="1:17" ht="13.5" customHeight="1" x14ac:dyDescent="0.25">
      <c r="A240" s="2"/>
      <c r="B240" s="2"/>
      <c r="C240" s="2"/>
      <c r="D240" s="2"/>
      <c r="J240" s="2"/>
      <c r="M240" s="6"/>
      <c r="N240" s="2"/>
      <c r="O240" s="2"/>
      <c r="P240" s="2"/>
      <c r="Q240" s="2"/>
    </row>
    <row r="241" spans="1:17" ht="13.5" customHeight="1" x14ac:dyDescent="0.25">
      <c r="A241" s="2"/>
      <c r="B241" s="2"/>
      <c r="C241" s="2"/>
      <c r="D241" s="2"/>
      <c r="J241" s="2"/>
      <c r="M241" s="6"/>
      <c r="N241" s="2"/>
      <c r="O241" s="2"/>
      <c r="P241" s="2"/>
      <c r="Q241" s="2"/>
    </row>
    <row r="242" spans="1:17" ht="13.5" customHeight="1" x14ac:dyDescent="0.25">
      <c r="A242" s="2"/>
      <c r="B242" s="2"/>
      <c r="C242" s="2"/>
      <c r="D242" s="2"/>
      <c r="J242" s="2"/>
      <c r="M242" s="6"/>
      <c r="N242" s="2"/>
      <c r="O242" s="2"/>
      <c r="P242" s="2"/>
      <c r="Q242" s="2"/>
    </row>
    <row r="243" spans="1:17" ht="13.5" customHeight="1" x14ac:dyDescent="0.25">
      <c r="A243" s="2"/>
      <c r="B243" s="2"/>
      <c r="C243" s="2"/>
      <c r="D243" s="2"/>
      <c r="J243" s="2"/>
      <c r="M243" s="6"/>
      <c r="N243" s="2"/>
      <c r="O243" s="2"/>
      <c r="P243" s="2"/>
      <c r="Q243" s="2"/>
    </row>
    <row r="244" spans="1:17" ht="13.5" customHeight="1" x14ac:dyDescent="0.25">
      <c r="A244" s="2"/>
      <c r="B244" s="2"/>
      <c r="C244" s="2"/>
      <c r="D244" s="2"/>
      <c r="J244" s="2"/>
      <c r="M244" s="6"/>
      <c r="N244" s="2"/>
      <c r="O244" s="2"/>
      <c r="P244" s="2"/>
      <c r="Q244" s="2"/>
    </row>
    <row r="245" spans="1:17" ht="13.5" customHeight="1" x14ac:dyDescent="0.25">
      <c r="A245" s="2"/>
      <c r="B245" s="2"/>
      <c r="C245" s="2"/>
      <c r="D245" s="2"/>
      <c r="J245" s="2"/>
      <c r="M245" s="6"/>
      <c r="N245" s="2"/>
      <c r="O245" s="2"/>
      <c r="P245" s="2"/>
      <c r="Q245" s="2"/>
    </row>
    <row r="246" spans="1:17" ht="13.5" customHeight="1" x14ac:dyDescent="0.25">
      <c r="A246" s="2"/>
      <c r="B246" s="2"/>
      <c r="C246" s="2"/>
      <c r="D246" s="2"/>
      <c r="J246" s="2"/>
      <c r="M246" s="6"/>
      <c r="N246" s="2"/>
      <c r="O246" s="2"/>
      <c r="P246" s="2"/>
      <c r="Q246" s="2"/>
    </row>
    <row r="247" spans="1:17" ht="13.5" customHeight="1" x14ac:dyDescent="0.25">
      <c r="A247" s="2"/>
      <c r="B247" s="2"/>
      <c r="C247" s="2"/>
      <c r="D247" s="2"/>
      <c r="J247" s="2"/>
      <c r="M247" s="6"/>
      <c r="N247" s="2"/>
      <c r="O247" s="2"/>
      <c r="P247" s="2"/>
      <c r="Q247" s="2"/>
    </row>
    <row r="248" spans="1:17" ht="13.5" customHeight="1" x14ac:dyDescent="0.25">
      <c r="A248" s="2"/>
      <c r="B248" s="2"/>
      <c r="C248" s="2"/>
      <c r="D248" s="2"/>
      <c r="J248" s="2"/>
      <c r="M248" s="6"/>
      <c r="N248" s="2"/>
      <c r="O248" s="2"/>
      <c r="P248" s="2"/>
      <c r="Q248" s="2"/>
    </row>
    <row r="249" spans="1:17" ht="13.5" customHeight="1" x14ac:dyDescent="0.25">
      <c r="A249" s="2"/>
      <c r="B249" s="2"/>
      <c r="C249" s="2"/>
      <c r="D249" s="2"/>
      <c r="J249" s="2"/>
      <c r="M249" s="6"/>
      <c r="N249" s="2"/>
      <c r="O249" s="2"/>
      <c r="P249" s="2"/>
      <c r="Q249" s="2"/>
    </row>
    <row r="250" spans="1:17" ht="13.5" customHeight="1" x14ac:dyDescent="0.25">
      <c r="A250" s="2"/>
      <c r="B250" s="2"/>
      <c r="C250" s="2"/>
      <c r="D250" s="2"/>
      <c r="J250" s="2"/>
      <c r="M250" s="6"/>
      <c r="N250" s="2"/>
      <c r="O250" s="2"/>
      <c r="P250" s="2"/>
      <c r="Q250" s="2"/>
    </row>
    <row r="251" spans="1:17" ht="13.5" customHeight="1" x14ac:dyDescent="0.25">
      <c r="A251" s="2"/>
      <c r="B251" s="2"/>
      <c r="C251" s="2"/>
      <c r="D251" s="2"/>
      <c r="J251" s="2"/>
      <c r="M251" s="6"/>
      <c r="N251" s="2"/>
      <c r="O251" s="2"/>
      <c r="P251" s="2"/>
      <c r="Q251" s="2"/>
    </row>
    <row r="252" spans="1:17" ht="13.5" customHeight="1" x14ac:dyDescent="0.25">
      <c r="A252" s="2"/>
      <c r="B252" s="2"/>
      <c r="C252" s="2"/>
      <c r="D252" s="2"/>
      <c r="J252" s="2"/>
      <c r="M252" s="6"/>
      <c r="N252" s="2"/>
      <c r="O252" s="2"/>
      <c r="P252" s="2"/>
      <c r="Q252" s="2"/>
    </row>
    <row r="253" spans="1:17" ht="13.5" customHeight="1" x14ac:dyDescent="0.25">
      <c r="A253" s="2"/>
      <c r="B253" s="2"/>
      <c r="C253" s="2"/>
      <c r="D253" s="2"/>
      <c r="J253" s="2"/>
      <c r="M253" s="6"/>
      <c r="N253" s="2"/>
      <c r="O253" s="2"/>
      <c r="P253" s="2"/>
      <c r="Q253" s="2"/>
    </row>
    <row r="254" spans="1:17" ht="13.5" customHeight="1" x14ac:dyDescent="0.25">
      <c r="A254" s="2"/>
      <c r="B254" s="2"/>
      <c r="C254" s="2"/>
      <c r="D254" s="2"/>
      <c r="J254" s="2"/>
      <c r="M254" s="6"/>
      <c r="N254" s="2"/>
      <c r="O254" s="2"/>
      <c r="P254" s="2"/>
      <c r="Q254" s="2"/>
    </row>
    <row r="255" spans="1:17" ht="13.5" customHeight="1" x14ac:dyDescent="0.25">
      <c r="A255" s="2"/>
      <c r="B255" s="2"/>
      <c r="C255" s="2"/>
      <c r="D255" s="2"/>
      <c r="J255" s="2"/>
      <c r="M255" s="6"/>
      <c r="N255" s="2"/>
      <c r="O255" s="2"/>
      <c r="P255" s="2"/>
      <c r="Q255" s="2"/>
    </row>
    <row r="256" spans="1:17" ht="13.5" customHeight="1" x14ac:dyDescent="0.25">
      <c r="A256" s="2"/>
      <c r="B256" s="2"/>
      <c r="C256" s="2"/>
      <c r="D256" s="2"/>
      <c r="J256" s="2"/>
      <c r="M256" s="6"/>
      <c r="N256" s="2"/>
      <c r="O256" s="2"/>
      <c r="P256" s="2"/>
      <c r="Q256" s="2"/>
    </row>
    <row r="257" spans="1:17" ht="13.5" customHeight="1" x14ac:dyDescent="0.25">
      <c r="A257" s="2"/>
      <c r="B257" s="2"/>
      <c r="C257" s="2"/>
      <c r="D257" s="2"/>
      <c r="J257" s="2"/>
      <c r="M257" s="6"/>
      <c r="N257" s="2"/>
      <c r="O257" s="2"/>
      <c r="P257" s="2"/>
      <c r="Q257" s="2"/>
    </row>
    <row r="258" spans="1:17" ht="13.5" customHeight="1" x14ac:dyDescent="0.25">
      <c r="A258" s="2"/>
      <c r="B258" s="2"/>
      <c r="C258" s="2"/>
      <c r="D258" s="2"/>
      <c r="J258" s="2"/>
      <c r="M258" s="6"/>
      <c r="N258" s="2"/>
      <c r="O258" s="2"/>
      <c r="P258" s="2"/>
      <c r="Q258" s="2"/>
    </row>
    <row r="259" spans="1:17" ht="13.5" customHeight="1" x14ac:dyDescent="0.25">
      <c r="A259" s="2"/>
      <c r="B259" s="2"/>
      <c r="C259" s="2"/>
      <c r="D259" s="2"/>
      <c r="J259" s="2"/>
      <c r="M259" s="6"/>
      <c r="N259" s="2"/>
      <c r="O259" s="2"/>
      <c r="P259" s="2"/>
      <c r="Q259" s="2"/>
    </row>
    <row r="260" spans="1:17" ht="13.5" customHeight="1" x14ac:dyDescent="0.25">
      <c r="A260" s="2"/>
      <c r="B260" s="2"/>
      <c r="C260" s="2"/>
      <c r="D260" s="2"/>
      <c r="J260" s="2"/>
      <c r="M260" s="6"/>
      <c r="N260" s="2"/>
      <c r="O260" s="2"/>
      <c r="P260" s="2"/>
      <c r="Q260" s="2"/>
    </row>
    <row r="261" spans="1:17" ht="13.5" customHeight="1" x14ac:dyDescent="0.25">
      <c r="A261" s="2"/>
      <c r="B261" s="2"/>
      <c r="C261" s="2"/>
      <c r="D261" s="2"/>
      <c r="J261" s="2"/>
      <c r="M261" s="6"/>
      <c r="N261" s="2"/>
      <c r="O261" s="2"/>
      <c r="P261" s="2"/>
      <c r="Q261" s="2"/>
    </row>
    <row r="262" spans="1:17" ht="13.5" customHeight="1" x14ac:dyDescent="0.25">
      <c r="A262" s="2"/>
      <c r="B262" s="2"/>
      <c r="C262" s="2"/>
      <c r="D262" s="2"/>
      <c r="J262" s="2"/>
      <c r="M262" s="6"/>
      <c r="N262" s="2"/>
      <c r="O262" s="2"/>
      <c r="P262" s="2"/>
      <c r="Q262" s="2"/>
    </row>
    <row r="263" spans="1:17" ht="13.5" customHeight="1" x14ac:dyDescent="0.25">
      <c r="A263" s="2"/>
      <c r="B263" s="2"/>
      <c r="C263" s="2"/>
      <c r="D263" s="2"/>
      <c r="J263" s="2"/>
      <c r="M263" s="6"/>
      <c r="N263" s="2"/>
      <c r="O263" s="2"/>
      <c r="P263" s="2"/>
      <c r="Q263" s="2"/>
    </row>
    <row r="264" spans="1:17" ht="13.5" customHeight="1" x14ac:dyDescent="0.25">
      <c r="A264" s="2"/>
      <c r="B264" s="2"/>
      <c r="C264" s="2"/>
      <c r="D264" s="2"/>
      <c r="J264" s="2"/>
      <c r="M264" s="6"/>
      <c r="N264" s="2"/>
      <c r="O264" s="2"/>
      <c r="P264" s="2"/>
      <c r="Q264" s="2"/>
    </row>
    <row r="265" spans="1:17" ht="13.5" customHeight="1" x14ac:dyDescent="0.25">
      <c r="A265" s="2"/>
      <c r="B265" s="2"/>
      <c r="C265" s="2"/>
      <c r="D265" s="2"/>
      <c r="J265" s="2"/>
      <c r="M265" s="6"/>
      <c r="N265" s="2"/>
      <c r="O265" s="2"/>
      <c r="P265" s="2"/>
      <c r="Q265" s="2"/>
    </row>
    <row r="266" spans="1:17" ht="13.5" customHeight="1" x14ac:dyDescent="0.25">
      <c r="A266" s="2"/>
      <c r="B266" s="2"/>
      <c r="C266" s="2"/>
      <c r="D266" s="2"/>
      <c r="J266" s="2"/>
      <c r="M266" s="6"/>
      <c r="N266" s="2"/>
      <c r="O266" s="2"/>
      <c r="P266" s="2"/>
      <c r="Q266" s="2"/>
    </row>
    <row r="267" spans="1:17" ht="13.5" customHeight="1" x14ac:dyDescent="0.25">
      <c r="A267" s="2"/>
      <c r="B267" s="2"/>
      <c r="C267" s="2"/>
      <c r="D267" s="2"/>
      <c r="J267" s="2"/>
      <c r="M267" s="6"/>
      <c r="N267" s="2"/>
      <c r="O267" s="2"/>
      <c r="P267" s="2"/>
      <c r="Q267" s="2"/>
    </row>
    <row r="268" spans="1:17" ht="13.5" customHeight="1" x14ac:dyDescent="0.25">
      <c r="A268" s="2"/>
      <c r="B268" s="2"/>
      <c r="C268" s="2"/>
      <c r="D268" s="2"/>
      <c r="J268" s="2"/>
      <c r="M268" s="6"/>
      <c r="N268" s="2"/>
      <c r="O268" s="2"/>
      <c r="P268" s="2"/>
      <c r="Q268" s="2"/>
    </row>
    <row r="269" spans="1:17" ht="13.5" customHeight="1" x14ac:dyDescent="0.25">
      <c r="A269" s="2"/>
      <c r="B269" s="2"/>
      <c r="C269" s="2"/>
      <c r="D269" s="2"/>
      <c r="J269" s="2"/>
      <c r="M269" s="6"/>
      <c r="N269" s="2"/>
      <c r="O269" s="2"/>
      <c r="P269" s="2"/>
      <c r="Q269" s="2"/>
    </row>
    <row r="270" spans="1:17" ht="13.5" customHeight="1" x14ac:dyDescent="0.25">
      <c r="A270" s="2"/>
      <c r="B270" s="2"/>
      <c r="C270" s="2"/>
      <c r="D270" s="2"/>
      <c r="J270" s="2"/>
      <c r="M270" s="6"/>
      <c r="N270" s="2"/>
      <c r="O270" s="2"/>
      <c r="P270" s="2"/>
      <c r="Q270" s="2"/>
    </row>
    <row r="271" spans="1:17" ht="13.5" customHeight="1" x14ac:dyDescent="0.25">
      <c r="A271" s="2"/>
      <c r="B271" s="2"/>
      <c r="C271" s="2"/>
      <c r="D271" s="2"/>
      <c r="J271" s="2"/>
      <c r="M271" s="6"/>
      <c r="N271" s="2"/>
      <c r="O271" s="2"/>
      <c r="P271" s="2"/>
      <c r="Q271" s="2"/>
    </row>
    <row r="272" spans="1:17" ht="13.5" customHeight="1" x14ac:dyDescent="0.25">
      <c r="A272" s="2"/>
      <c r="B272" s="2"/>
      <c r="C272" s="2"/>
      <c r="D272" s="2"/>
      <c r="J272" s="2"/>
      <c r="M272" s="6"/>
      <c r="N272" s="2"/>
      <c r="O272" s="2"/>
      <c r="P272" s="2"/>
      <c r="Q272" s="2"/>
    </row>
    <row r="273" spans="1:17" ht="13.5" customHeight="1" x14ac:dyDescent="0.25">
      <c r="A273" s="2"/>
      <c r="B273" s="2"/>
      <c r="C273" s="2"/>
      <c r="D273" s="2"/>
      <c r="J273" s="2"/>
      <c r="M273" s="6"/>
      <c r="N273" s="2"/>
      <c r="O273" s="2"/>
      <c r="P273" s="2"/>
      <c r="Q273" s="2"/>
    </row>
    <row r="274" spans="1:17" ht="13.5" customHeight="1" x14ac:dyDescent="0.25">
      <c r="A274" s="2"/>
      <c r="B274" s="2"/>
      <c r="C274" s="2"/>
      <c r="D274" s="2"/>
      <c r="J274" s="2"/>
      <c r="M274" s="6"/>
      <c r="N274" s="2"/>
      <c r="O274" s="2"/>
      <c r="P274" s="2"/>
      <c r="Q274" s="2"/>
    </row>
    <row r="275" spans="1:17" ht="13.5" customHeight="1" x14ac:dyDescent="0.25">
      <c r="A275" s="2"/>
      <c r="B275" s="2"/>
      <c r="C275" s="2"/>
      <c r="D275" s="2"/>
      <c r="J275" s="2"/>
      <c r="M275" s="6"/>
      <c r="N275" s="2"/>
      <c r="O275" s="2"/>
      <c r="P275" s="2"/>
      <c r="Q275" s="2"/>
    </row>
    <row r="276" spans="1:17" ht="13.5" customHeight="1" x14ac:dyDescent="0.25">
      <c r="A276" s="2"/>
      <c r="B276" s="2"/>
      <c r="C276" s="2"/>
      <c r="D276" s="2"/>
      <c r="J276" s="2"/>
      <c r="M276" s="6"/>
      <c r="N276" s="2"/>
      <c r="O276" s="2"/>
      <c r="P276" s="2"/>
      <c r="Q276" s="2"/>
    </row>
    <row r="277" spans="1:17" ht="13.5" customHeight="1" x14ac:dyDescent="0.25">
      <c r="A277" s="2"/>
      <c r="B277" s="2"/>
      <c r="C277" s="2"/>
      <c r="D277" s="2"/>
      <c r="J277" s="2"/>
      <c r="M277" s="6"/>
      <c r="N277" s="2"/>
      <c r="O277" s="2"/>
      <c r="P277" s="2"/>
      <c r="Q277" s="2"/>
    </row>
    <row r="278" spans="1:17" ht="13.5" customHeight="1" x14ac:dyDescent="0.25">
      <c r="A278" s="2"/>
      <c r="B278" s="2"/>
      <c r="C278" s="2"/>
      <c r="D278" s="2"/>
      <c r="J278" s="2"/>
      <c r="M278" s="6"/>
      <c r="N278" s="2"/>
      <c r="O278" s="2"/>
      <c r="P278" s="2"/>
      <c r="Q278" s="2"/>
    </row>
    <row r="279" spans="1:17" ht="13.5" customHeight="1" x14ac:dyDescent="0.25">
      <c r="A279" s="2"/>
      <c r="B279" s="2"/>
      <c r="C279" s="2"/>
      <c r="D279" s="2"/>
      <c r="J279" s="2"/>
      <c r="M279" s="6"/>
      <c r="N279" s="2"/>
      <c r="O279" s="2"/>
      <c r="P279" s="2"/>
      <c r="Q279" s="2"/>
    </row>
    <row r="280" spans="1:17" ht="13.5" customHeight="1" x14ac:dyDescent="0.25">
      <c r="A280" s="2"/>
      <c r="B280" s="2"/>
      <c r="C280" s="2"/>
      <c r="D280" s="2"/>
      <c r="J280" s="2"/>
      <c r="M280" s="6"/>
      <c r="N280" s="2"/>
      <c r="O280" s="2"/>
      <c r="P280" s="2"/>
      <c r="Q280" s="2"/>
    </row>
    <row r="281" spans="1:17" ht="13.5" customHeight="1" x14ac:dyDescent="0.25">
      <c r="A281" s="2"/>
      <c r="B281" s="2"/>
      <c r="C281" s="2"/>
      <c r="D281" s="2"/>
      <c r="J281" s="2"/>
      <c r="M281" s="6"/>
      <c r="N281" s="2"/>
      <c r="O281" s="2"/>
      <c r="P281" s="2"/>
      <c r="Q281" s="2"/>
    </row>
    <row r="282" spans="1:17" ht="13.5" customHeight="1" x14ac:dyDescent="0.25">
      <c r="A282" s="2"/>
      <c r="B282" s="2"/>
      <c r="C282" s="2"/>
      <c r="D282" s="2"/>
      <c r="J282" s="2"/>
      <c r="M282" s="6"/>
      <c r="N282" s="2"/>
      <c r="O282" s="2"/>
      <c r="P282" s="2"/>
      <c r="Q282" s="2"/>
    </row>
    <row r="283" spans="1:17" ht="13.5" customHeight="1" x14ac:dyDescent="0.25">
      <c r="A283" s="2"/>
      <c r="B283" s="2"/>
      <c r="C283" s="2"/>
      <c r="D283" s="2"/>
      <c r="J283" s="2"/>
      <c r="M283" s="6"/>
      <c r="N283" s="2"/>
      <c r="O283" s="2"/>
      <c r="P283" s="2"/>
      <c r="Q283" s="2"/>
    </row>
    <row r="284" spans="1:17" ht="13.5" customHeight="1" x14ac:dyDescent="0.25">
      <c r="A284" s="2"/>
      <c r="B284" s="2"/>
      <c r="C284" s="2"/>
      <c r="D284" s="2"/>
      <c r="J284" s="2"/>
      <c r="M284" s="6"/>
      <c r="N284" s="2"/>
      <c r="O284" s="2"/>
      <c r="P284" s="2"/>
      <c r="Q284" s="2"/>
    </row>
    <row r="285" spans="1:17" ht="13.5" customHeight="1" x14ac:dyDescent="0.25">
      <c r="A285" s="2"/>
      <c r="B285" s="2"/>
      <c r="C285" s="2"/>
      <c r="D285" s="2"/>
      <c r="J285" s="2"/>
      <c r="M285" s="6"/>
      <c r="N285" s="2"/>
      <c r="O285" s="2"/>
      <c r="P285" s="2"/>
      <c r="Q285" s="2"/>
    </row>
    <row r="286" spans="1:17" ht="13.5" customHeight="1" x14ac:dyDescent="0.25">
      <c r="A286" s="2"/>
      <c r="B286" s="2"/>
      <c r="C286" s="2"/>
      <c r="D286" s="2"/>
      <c r="J286" s="2"/>
      <c r="M286" s="6"/>
      <c r="N286" s="2"/>
      <c r="O286" s="2"/>
      <c r="P286" s="2"/>
      <c r="Q286" s="2"/>
    </row>
    <row r="287" spans="1:17" ht="13.5" customHeight="1" x14ac:dyDescent="0.25">
      <c r="A287" s="2"/>
      <c r="B287" s="2"/>
      <c r="C287" s="2"/>
      <c r="D287" s="2"/>
      <c r="J287" s="2"/>
      <c r="M287" s="6"/>
      <c r="N287" s="2"/>
      <c r="O287" s="2"/>
      <c r="P287" s="2"/>
      <c r="Q287" s="2"/>
    </row>
    <row r="288" spans="1:17" ht="13.5" customHeight="1" x14ac:dyDescent="0.25">
      <c r="A288" s="2"/>
      <c r="B288" s="2"/>
      <c r="C288" s="2"/>
      <c r="D288" s="2"/>
      <c r="J288" s="2"/>
      <c r="M288" s="6"/>
      <c r="N288" s="2"/>
      <c r="O288" s="2"/>
      <c r="P288" s="2"/>
      <c r="Q288" s="2"/>
    </row>
    <row r="289" spans="1:17" ht="13.5" customHeight="1" x14ac:dyDescent="0.25">
      <c r="A289" s="2"/>
      <c r="B289" s="2"/>
      <c r="C289" s="2"/>
      <c r="D289" s="2"/>
      <c r="J289" s="2"/>
      <c r="M289" s="6"/>
      <c r="N289" s="2"/>
      <c r="O289" s="2"/>
      <c r="P289" s="2"/>
      <c r="Q289" s="2"/>
    </row>
    <row r="290" spans="1:17" ht="13.5" customHeight="1" x14ac:dyDescent="0.25">
      <c r="A290" s="2"/>
      <c r="B290" s="2"/>
      <c r="C290" s="2"/>
      <c r="D290" s="2"/>
      <c r="J290" s="2"/>
      <c r="M290" s="6"/>
      <c r="N290" s="2"/>
      <c r="O290" s="2"/>
      <c r="P290" s="2"/>
      <c r="Q290" s="2"/>
    </row>
    <row r="291" spans="1:17" ht="13.5" customHeight="1" x14ac:dyDescent="0.25">
      <c r="A291" s="2"/>
      <c r="B291" s="2"/>
      <c r="C291" s="2"/>
      <c r="D291" s="2"/>
      <c r="J291" s="2"/>
      <c r="M291" s="6"/>
      <c r="N291" s="2"/>
      <c r="O291" s="2"/>
      <c r="P291" s="2"/>
      <c r="Q291" s="2"/>
    </row>
    <row r="292" spans="1:17" ht="13.5" customHeight="1" x14ac:dyDescent="0.25">
      <c r="A292" s="2"/>
      <c r="B292" s="2"/>
      <c r="C292" s="2"/>
      <c r="D292" s="2"/>
      <c r="J292" s="2"/>
      <c r="M292" s="6"/>
      <c r="N292" s="2"/>
      <c r="O292" s="2"/>
      <c r="P292" s="2"/>
      <c r="Q292" s="2"/>
    </row>
    <row r="293" spans="1:17" ht="13.5" customHeight="1" x14ac:dyDescent="0.25">
      <c r="A293" s="2"/>
      <c r="B293" s="2"/>
      <c r="C293" s="2"/>
      <c r="D293" s="2"/>
      <c r="J293" s="2"/>
      <c r="M293" s="6"/>
      <c r="N293" s="2"/>
      <c r="O293" s="2"/>
      <c r="P293" s="2"/>
      <c r="Q293" s="2"/>
    </row>
    <row r="294" spans="1:17" ht="13.5" customHeight="1" x14ac:dyDescent="0.25">
      <c r="A294" s="2"/>
      <c r="B294" s="2"/>
      <c r="C294" s="2"/>
      <c r="D294" s="2"/>
      <c r="J294" s="2"/>
      <c r="M294" s="6"/>
      <c r="N294" s="2"/>
      <c r="O294" s="2"/>
      <c r="P294" s="2"/>
      <c r="Q294" s="2"/>
    </row>
    <row r="295" spans="1:17" ht="13.5" customHeight="1" x14ac:dyDescent="0.25">
      <c r="A295" s="2"/>
      <c r="B295" s="2"/>
      <c r="C295" s="2"/>
      <c r="D295" s="2"/>
      <c r="J295" s="2"/>
      <c r="M295" s="6"/>
      <c r="N295" s="2"/>
      <c r="O295" s="2"/>
      <c r="P295" s="2"/>
      <c r="Q295" s="2"/>
    </row>
    <row r="296" spans="1:17" ht="13.5" customHeight="1" x14ac:dyDescent="0.25">
      <c r="A296" s="2"/>
      <c r="B296" s="2"/>
      <c r="C296" s="2"/>
      <c r="D296" s="2"/>
      <c r="J296" s="2"/>
      <c r="M296" s="6"/>
      <c r="N296" s="2"/>
      <c r="O296" s="2"/>
      <c r="P296" s="2"/>
      <c r="Q296" s="2"/>
    </row>
    <row r="297" spans="1:17" ht="13.5" customHeight="1" x14ac:dyDescent="0.25">
      <c r="A297" s="2"/>
      <c r="B297" s="2"/>
      <c r="C297" s="2"/>
      <c r="D297" s="2"/>
      <c r="J297" s="2"/>
      <c r="M297" s="6"/>
      <c r="N297" s="2"/>
      <c r="O297" s="2"/>
      <c r="P297" s="2"/>
      <c r="Q297" s="2"/>
    </row>
    <row r="298" spans="1:17" ht="13.5" customHeight="1" x14ac:dyDescent="0.25">
      <c r="A298" s="2"/>
      <c r="B298" s="2"/>
      <c r="C298" s="2"/>
      <c r="D298" s="2"/>
      <c r="J298" s="2"/>
      <c r="M298" s="6"/>
      <c r="N298" s="2"/>
      <c r="O298" s="2"/>
      <c r="P298" s="2"/>
      <c r="Q298" s="2"/>
    </row>
    <row r="299" spans="1:17" ht="13.5" customHeight="1" x14ac:dyDescent="0.25">
      <c r="A299" s="2"/>
      <c r="B299" s="2"/>
      <c r="C299" s="2"/>
      <c r="D299" s="2"/>
      <c r="J299" s="2"/>
      <c r="M299" s="6"/>
      <c r="N299" s="2"/>
      <c r="O299" s="2"/>
      <c r="P299" s="2"/>
      <c r="Q299" s="2"/>
    </row>
    <row r="300" spans="1:17" ht="13.5" customHeight="1" x14ac:dyDescent="0.25">
      <c r="A300" s="2"/>
      <c r="B300" s="2"/>
      <c r="C300" s="2"/>
      <c r="D300" s="2"/>
      <c r="J300" s="2"/>
      <c r="M300" s="6"/>
      <c r="N300" s="2"/>
      <c r="O300" s="2"/>
      <c r="P300" s="2"/>
      <c r="Q300" s="2"/>
    </row>
    <row r="301" spans="1:17" ht="13.5" customHeight="1" x14ac:dyDescent="0.25">
      <c r="A301" s="2"/>
      <c r="B301" s="2"/>
      <c r="C301" s="2"/>
      <c r="D301" s="2"/>
      <c r="J301" s="2"/>
      <c r="M301" s="6"/>
      <c r="N301" s="2"/>
      <c r="O301" s="2"/>
      <c r="P301" s="2"/>
      <c r="Q301" s="2"/>
    </row>
    <row r="302" spans="1:17" ht="13.5" customHeight="1" x14ac:dyDescent="0.25">
      <c r="A302" s="2"/>
      <c r="B302" s="2"/>
      <c r="C302" s="2"/>
      <c r="D302" s="2"/>
      <c r="J302" s="2"/>
      <c r="M302" s="6"/>
      <c r="N302" s="2"/>
      <c r="O302" s="2"/>
      <c r="P302" s="2"/>
      <c r="Q302" s="2"/>
    </row>
    <row r="303" spans="1:17" ht="13.5" customHeight="1" x14ac:dyDescent="0.25">
      <c r="A303" s="2"/>
      <c r="B303" s="2"/>
      <c r="C303" s="2"/>
      <c r="D303" s="2"/>
      <c r="J303" s="2"/>
      <c r="M303" s="6"/>
      <c r="N303" s="2"/>
      <c r="O303" s="2"/>
      <c r="P303" s="2"/>
      <c r="Q303" s="2"/>
    </row>
    <row r="304" spans="1:17" ht="13.5" customHeight="1" x14ac:dyDescent="0.25">
      <c r="A304" s="2"/>
      <c r="B304" s="2"/>
      <c r="C304" s="2"/>
      <c r="D304" s="2"/>
      <c r="J304" s="2"/>
      <c r="M304" s="6"/>
      <c r="N304" s="2"/>
      <c r="O304" s="2"/>
      <c r="P304" s="2"/>
      <c r="Q304" s="2"/>
    </row>
    <row r="305" spans="1:17" ht="13.5" customHeight="1" x14ac:dyDescent="0.25">
      <c r="A305" s="2"/>
      <c r="B305" s="2"/>
      <c r="C305" s="2"/>
      <c r="D305" s="2"/>
      <c r="J305" s="2"/>
      <c r="M305" s="6"/>
      <c r="N305" s="2"/>
      <c r="O305" s="2"/>
      <c r="P305" s="2"/>
      <c r="Q305" s="2"/>
    </row>
    <row r="306" spans="1:17" ht="13.5" customHeight="1" x14ac:dyDescent="0.25">
      <c r="A306" s="2"/>
      <c r="B306" s="2"/>
      <c r="C306" s="2"/>
      <c r="D306" s="2"/>
      <c r="J306" s="2"/>
      <c r="M306" s="6"/>
      <c r="N306" s="2"/>
      <c r="O306" s="2"/>
      <c r="P306" s="2"/>
      <c r="Q306" s="2"/>
    </row>
    <row r="307" spans="1:17" ht="13.5" customHeight="1" x14ac:dyDescent="0.25">
      <c r="A307" s="2"/>
      <c r="B307" s="2"/>
      <c r="C307" s="2"/>
      <c r="D307" s="2"/>
      <c r="J307" s="2"/>
      <c r="M307" s="6"/>
      <c r="N307" s="2"/>
      <c r="O307" s="2"/>
      <c r="P307" s="2"/>
      <c r="Q307" s="2"/>
    </row>
    <row r="308" spans="1:17" ht="13.5" customHeight="1" x14ac:dyDescent="0.25">
      <c r="A308" s="2"/>
      <c r="B308" s="2"/>
      <c r="C308" s="2"/>
      <c r="D308" s="2"/>
      <c r="J308" s="2"/>
      <c r="M308" s="6"/>
      <c r="N308" s="2"/>
      <c r="O308" s="2"/>
      <c r="P308" s="2"/>
      <c r="Q308" s="2"/>
    </row>
    <row r="309" spans="1:17" ht="13.5" customHeight="1" x14ac:dyDescent="0.25">
      <c r="A309" s="2"/>
      <c r="B309" s="2"/>
      <c r="C309" s="2"/>
      <c r="D309" s="2"/>
      <c r="J309" s="2"/>
      <c r="M309" s="6"/>
      <c r="N309" s="2"/>
      <c r="O309" s="2"/>
      <c r="P309" s="2"/>
      <c r="Q309" s="2"/>
    </row>
    <row r="310" spans="1:17" ht="13.5" customHeight="1" x14ac:dyDescent="0.25">
      <c r="A310" s="2"/>
      <c r="B310" s="2"/>
      <c r="C310" s="2"/>
      <c r="D310" s="2"/>
      <c r="J310" s="2"/>
      <c r="M310" s="6"/>
      <c r="N310" s="2"/>
      <c r="O310" s="2"/>
      <c r="P310" s="2"/>
      <c r="Q310" s="2"/>
    </row>
    <row r="311" spans="1:17" ht="13.5" customHeight="1" x14ac:dyDescent="0.25">
      <c r="A311" s="2"/>
      <c r="B311" s="2"/>
      <c r="C311" s="2"/>
      <c r="D311" s="2"/>
      <c r="J311" s="2"/>
      <c r="M311" s="6"/>
      <c r="N311" s="2"/>
      <c r="O311" s="2"/>
      <c r="P311" s="2"/>
      <c r="Q311" s="2"/>
    </row>
    <row r="312" spans="1:17" ht="13.5" customHeight="1" x14ac:dyDescent="0.25">
      <c r="A312" s="2"/>
      <c r="B312" s="2"/>
      <c r="C312" s="2"/>
      <c r="D312" s="2"/>
      <c r="J312" s="2"/>
      <c r="M312" s="6"/>
      <c r="N312" s="2"/>
      <c r="O312" s="2"/>
      <c r="P312" s="2"/>
      <c r="Q312" s="2"/>
    </row>
    <row r="313" spans="1:17" ht="13.5" customHeight="1" x14ac:dyDescent="0.25">
      <c r="A313" s="2"/>
      <c r="B313" s="2"/>
      <c r="C313" s="2"/>
      <c r="D313" s="2"/>
      <c r="J313" s="2"/>
      <c r="M313" s="6"/>
      <c r="N313" s="2"/>
      <c r="O313" s="2"/>
      <c r="P313" s="2"/>
      <c r="Q313" s="2"/>
    </row>
    <row r="314" spans="1:17" ht="13.5" customHeight="1" x14ac:dyDescent="0.25">
      <c r="A314" s="2"/>
      <c r="B314" s="2"/>
      <c r="C314" s="2"/>
      <c r="D314" s="2"/>
      <c r="J314" s="2"/>
      <c r="M314" s="6"/>
      <c r="N314" s="2"/>
      <c r="O314" s="2"/>
      <c r="P314" s="2"/>
      <c r="Q314" s="2"/>
    </row>
    <row r="315" spans="1:17" ht="13.5" customHeight="1" x14ac:dyDescent="0.25">
      <c r="A315" s="2"/>
      <c r="B315" s="2"/>
      <c r="C315" s="2"/>
      <c r="D315" s="2"/>
      <c r="J315" s="2"/>
      <c r="M315" s="6"/>
      <c r="N315" s="2"/>
      <c r="O315" s="2"/>
      <c r="P315" s="2"/>
      <c r="Q315" s="2"/>
    </row>
    <row r="316" spans="1:17" ht="13.5" customHeight="1" x14ac:dyDescent="0.25">
      <c r="A316" s="2"/>
      <c r="B316" s="2"/>
      <c r="C316" s="2"/>
      <c r="D316" s="2"/>
      <c r="J316" s="2"/>
      <c r="M316" s="6"/>
      <c r="N316" s="2"/>
      <c r="O316" s="2"/>
      <c r="P316" s="2"/>
      <c r="Q316" s="2"/>
    </row>
    <row r="317" spans="1:17" ht="13.5" customHeight="1" x14ac:dyDescent="0.25">
      <c r="A317" s="2"/>
      <c r="B317" s="2"/>
      <c r="C317" s="2"/>
      <c r="D317" s="2"/>
      <c r="J317" s="2"/>
      <c r="M317" s="6"/>
      <c r="N317" s="2"/>
      <c r="O317" s="2"/>
      <c r="P317" s="2"/>
      <c r="Q317" s="2"/>
    </row>
    <row r="318" spans="1:17" ht="13.5" customHeight="1" x14ac:dyDescent="0.25">
      <c r="A318" s="2"/>
      <c r="B318" s="2"/>
      <c r="C318" s="2"/>
      <c r="D318" s="2"/>
      <c r="J318" s="2"/>
      <c r="M318" s="6"/>
      <c r="N318" s="2"/>
      <c r="O318" s="2"/>
      <c r="P318" s="2"/>
      <c r="Q318" s="2"/>
    </row>
    <row r="319" spans="1:17" ht="13.5" customHeight="1" x14ac:dyDescent="0.25">
      <c r="A319" s="2"/>
      <c r="B319" s="2"/>
      <c r="C319" s="2"/>
      <c r="D319" s="2"/>
      <c r="J319" s="2"/>
      <c r="M319" s="6"/>
      <c r="N319" s="2"/>
      <c r="O319" s="2"/>
      <c r="P319" s="2"/>
      <c r="Q319" s="2"/>
    </row>
    <row r="320" spans="1:17" ht="13.5" customHeight="1" x14ac:dyDescent="0.25">
      <c r="A320" s="2"/>
      <c r="B320" s="2"/>
      <c r="C320" s="2"/>
      <c r="D320" s="2"/>
      <c r="J320" s="2"/>
      <c r="M320" s="6"/>
      <c r="N320" s="2"/>
      <c r="O320" s="2"/>
      <c r="P320" s="2"/>
      <c r="Q320" s="2"/>
    </row>
    <row r="321" spans="1:17" ht="13.5" customHeight="1" x14ac:dyDescent="0.25">
      <c r="A321" s="2"/>
      <c r="B321" s="2"/>
      <c r="C321" s="2"/>
      <c r="D321" s="2"/>
      <c r="J321" s="2"/>
      <c r="M321" s="6"/>
      <c r="N321" s="2"/>
      <c r="O321" s="2"/>
      <c r="P321" s="2"/>
      <c r="Q321" s="2"/>
    </row>
    <row r="322" spans="1:17" ht="13.5" customHeight="1" x14ac:dyDescent="0.25">
      <c r="A322" s="2"/>
      <c r="B322" s="2"/>
      <c r="C322" s="2"/>
      <c r="D322" s="2"/>
      <c r="J322" s="2"/>
      <c r="M322" s="6"/>
      <c r="N322" s="2"/>
      <c r="O322" s="2"/>
      <c r="P322" s="2"/>
      <c r="Q322" s="2"/>
    </row>
    <row r="323" spans="1:17" ht="13.5" customHeight="1" x14ac:dyDescent="0.25">
      <c r="A323" s="2"/>
      <c r="B323" s="2"/>
      <c r="C323" s="2"/>
      <c r="D323" s="2"/>
      <c r="J323" s="2"/>
      <c r="M323" s="6"/>
      <c r="N323" s="2"/>
      <c r="O323" s="2"/>
      <c r="P323" s="2"/>
      <c r="Q323" s="2"/>
    </row>
    <row r="324" spans="1:17" ht="13.5" customHeight="1" x14ac:dyDescent="0.25">
      <c r="A324" s="2"/>
      <c r="B324" s="2"/>
      <c r="C324" s="2"/>
      <c r="D324" s="2"/>
      <c r="J324" s="2"/>
      <c r="M324" s="6"/>
      <c r="N324" s="2"/>
      <c r="O324" s="2"/>
      <c r="P324" s="2"/>
      <c r="Q324" s="2"/>
    </row>
    <row r="325" spans="1:17" ht="13.5" customHeight="1" x14ac:dyDescent="0.25">
      <c r="A325" s="2"/>
      <c r="B325" s="2"/>
      <c r="C325" s="2"/>
      <c r="D325" s="2"/>
      <c r="J325" s="2"/>
      <c r="M325" s="6"/>
      <c r="N325" s="2"/>
      <c r="O325" s="2"/>
      <c r="P325" s="2"/>
      <c r="Q325" s="2"/>
    </row>
    <row r="326" spans="1:17" ht="13.5" customHeight="1" x14ac:dyDescent="0.25">
      <c r="A326" s="2"/>
      <c r="B326" s="2"/>
      <c r="C326" s="2"/>
      <c r="D326" s="2"/>
      <c r="J326" s="2"/>
      <c r="M326" s="6"/>
      <c r="N326" s="2"/>
      <c r="O326" s="2"/>
      <c r="P326" s="2"/>
      <c r="Q326" s="2"/>
    </row>
    <row r="327" spans="1:17" ht="13.5" customHeight="1" x14ac:dyDescent="0.25">
      <c r="A327" s="2"/>
      <c r="B327" s="2"/>
      <c r="C327" s="2"/>
      <c r="D327" s="2"/>
      <c r="J327" s="2"/>
      <c r="M327" s="6"/>
      <c r="N327" s="2"/>
      <c r="O327" s="2"/>
      <c r="P327" s="2"/>
      <c r="Q327" s="2"/>
    </row>
    <row r="328" spans="1:17" ht="13.5" customHeight="1" x14ac:dyDescent="0.25">
      <c r="A328" s="2"/>
      <c r="B328" s="2"/>
      <c r="C328" s="2"/>
      <c r="D328" s="2"/>
      <c r="J328" s="2"/>
      <c r="M328" s="6"/>
      <c r="N328" s="2"/>
      <c r="O328" s="2"/>
      <c r="P328" s="2"/>
      <c r="Q328" s="2"/>
    </row>
    <row r="329" spans="1:17" ht="13.5" customHeight="1" x14ac:dyDescent="0.25">
      <c r="A329" s="2"/>
      <c r="B329" s="2"/>
      <c r="C329" s="2"/>
      <c r="D329" s="2"/>
      <c r="J329" s="2"/>
      <c r="M329" s="6"/>
      <c r="N329" s="2"/>
      <c r="O329" s="2"/>
      <c r="P329" s="2"/>
      <c r="Q329" s="2"/>
    </row>
    <row r="330" spans="1:17" ht="13.5" customHeight="1" x14ac:dyDescent="0.25">
      <c r="A330" s="2"/>
      <c r="B330" s="2"/>
      <c r="C330" s="2"/>
      <c r="D330" s="2"/>
      <c r="J330" s="2"/>
      <c r="M330" s="6"/>
      <c r="N330" s="2"/>
      <c r="O330" s="2"/>
      <c r="P330" s="2"/>
      <c r="Q330" s="2"/>
    </row>
    <row r="331" spans="1:17" ht="13.5" customHeight="1" x14ac:dyDescent="0.25">
      <c r="A331" s="2"/>
      <c r="B331" s="2"/>
      <c r="C331" s="2"/>
      <c r="D331" s="2"/>
      <c r="J331" s="2"/>
      <c r="M331" s="6"/>
      <c r="N331" s="2"/>
      <c r="O331" s="2"/>
      <c r="P331" s="2"/>
      <c r="Q331" s="2"/>
    </row>
    <row r="332" spans="1:17" ht="13.5" customHeight="1" x14ac:dyDescent="0.25">
      <c r="A332" s="2"/>
      <c r="B332" s="2"/>
      <c r="C332" s="2"/>
      <c r="D332" s="2"/>
      <c r="J332" s="2"/>
      <c r="M332" s="6"/>
      <c r="N332" s="2"/>
      <c r="O332" s="2"/>
      <c r="P332" s="2"/>
      <c r="Q332" s="2"/>
    </row>
    <row r="333" spans="1:17" ht="13.5" customHeight="1" x14ac:dyDescent="0.25">
      <c r="A333" s="2"/>
      <c r="B333" s="2"/>
      <c r="C333" s="2"/>
      <c r="D333" s="2"/>
      <c r="J333" s="2"/>
      <c r="M333" s="6"/>
      <c r="N333" s="2"/>
      <c r="O333" s="2"/>
      <c r="P333" s="2"/>
      <c r="Q333" s="2"/>
    </row>
    <row r="334" spans="1:17" ht="13.5" customHeight="1" x14ac:dyDescent="0.25">
      <c r="A334" s="2"/>
      <c r="B334" s="2"/>
      <c r="C334" s="2"/>
      <c r="D334" s="2"/>
      <c r="J334" s="2"/>
      <c r="M334" s="6"/>
      <c r="N334" s="2"/>
      <c r="O334" s="2"/>
      <c r="P334" s="2"/>
      <c r="Q334" s="2"/>
    </row>
    <row r="335" spans="1:17" ht="13.5" customHeight="1" x14ac:dyDescent="0.25">
      <c r="A335" s="2"/>
      <c r="B335" s="2"/>
      <c r="C335" s="2"/>
      <c r="D335" s="2"/>
      <c r="J335" s="2"/>
      <c r="M335" s="6"/>
      <c r="N335" s="2"/>
      <c r="O335" s="2"/>
      <c r="P335" s="2"/>
      <c r="Q335" s="2"/>
    </row>
    <row r="336" spans="1:17" ht="13.5" customHeight="1" x14ac:dyDescent="0.25">
      <c r="A336" s="2"/>
      <c r="B336" s="2"/>
      <c r="C336" s="2"/>
      <c r="D336" s="2"/>
      <c r="J336" s="2"/>
      <c r="M336" s="6"/>
      <c r="N336" s="2"/>
      <c r="O336" s="2"/>
      <c r="P336" s="2"/>
      <c r="Q336" s="2"/>
    </row>
    <row r="337" spans="1:17" ht="13.5" customHeight="1" x14ac:dyDescent="0.25">
      <c r="A337" s="2"/>
      <c r="B337" s="2"/>
      <c r="C337" s="2"/>
      <c r="D337" s="2"/>
      <c r="J337" s="2"/>
      <c r="M337" s="6"/>
      <c r="N337" s="2"/>
      <c r="O337" s="2"/>
      <c r="P337" s="2"/>
      <c r="Q337" s="2"/>
    </row>
    <row r="338" spans="1:17" ht="13.5" customHeight="1" x14ac:dyDescent="0.25">
      <c r="A338" s="2"/>
      <c r="B338" s="2"/>
      <c r="C338" s="2"/>
      <c r="D338" s="2"/>
      <c r="J338" s="2"/>
      <c r="M338" s="6"/>
      <c r="N338" s="2"/>
      <c r="O338" s="2"/>
      <c r="P338" s="2"/>
      <c r="Q338" s="2"/>
    </row>
    <row r="339" spans="1:17" ht="13.5" customHeight="1" x14ac:dyDescent="0.25">
      <c r="A339" s="2"/>
      <c r="B339" s="2"/>
      <c r="C339" s="2"/>
      <c r="D339" s="2"/>
      <c r="J339" s="2"/>
      <c r="M339" s="6"/>
      <c r="N339" s="2"/>
      <c r="O339" s="2"/>
      <c r="P339" s="2"/>
      <c r="Q339" s="2"/>
    </row>
    <row r="340" spans="1:17" ht="13.5" customHeight="1" x14ac:dyDescent="0.25">
      <c r="A340" s="2"/>
      <c r="B340" s="2"/>
      <c r="C340" s="2"/>
      <c r="D340" s="2"/>
      <c r="J340" s="2"/>
      <c r="M340" s="6"/>
      <c r="N340" s="2"/>
      <c r="O340" s="2"/>
      <c r="P340" s="2"/>
      <c r="Q340" s="2"/>
    </row>
    <row r="341" spans="1:17" ht="13.5" customHeight="1" x14ac:dyDescent="0.25">
      <c r="A341" s="2"/>
      <c r="B341" s="2"/>
      <c r="C341" s="2"/>
      <c r="D341" s="2"/>
      <c r="J341" s="2"/>
      <c r="M341" s="6"/>
      <c r="N341" s="2"/>
      <c r="O341" s="2"/>
      <c r="P341" s="2"/>
      <c r="Q341" s="2"/>
    </row>
    <row r="342" spans="1:17" ht="13.5" customHeight="1" x14ac:dyDescent="0.25">
      <c r="A342" s="2"/>
      <c r="B342" s="2"/>
      <c r="C342" s="2"/>
      <c r="D342" s="2"/>
      <c r="J342" s="2"/>
      <c r="M342" s="6"/>
      <c r="N342" s="2"/>
      <c r="O342" s="2"/>
      <c r="P342" s="2"/>
      <c r="Q342" s="2"/>
    </row>
    <row r="343" spans="1:17" ht="13.5" customHeight="1" x14ac:dyDescent="0.25">
      <c r="A343" s="2"/>
      <c r="B343" s="2"/>
      <c r="C343" s="2"/>
      <c r="D343" s="2"/>
      <c r="J343" s="2"/>
      <c r="M343" s="6"/>
      <c r="N343" s="2"/>
      <c r="O343" s="2"/>
      <c r="P343" s="2"/>
      <c r="Q343" s="2"/>
    </row>
    <row r="344" spans="1:17" ht="13.5" customHeight="1" x14ac:dyDescent="0.25">
      <c r="A344" s="2"/>
      <c r="B344" s="2"/>
      <c r="C344" s="2"/>
      <c r="D344" s="2"/>
      <c r="J344" s="2"/>
      <c r="M344" s="6"/>
      <c r="N344" s="2"/>
      <c r="O344" s="2"/>
      <c r="P344" s="2"/>
      <c r="Q344" s="2"/>
    </row>
    <row r="345" spans="1:17" ht="13.5" customHeight="1" x14ac:dyDescent="0.25">
      <c r="A345" s="2"/>
      <c r="B345" s="2"/>
      <c r="C345" s="2"/>
      <c r="D345" s="2"/>
      <c r="J345" s="2"/>
      <c r="M345" s="6"/>
      <c r="N345" s="2"/>
      <c r="O345" s="2"/>
      <c r="P345" s="2"/>
      <c r="Q345" s="2"/>
    </row>
    <row r="346" spans="1:17" ht="13.5" customHeight="1" x14ac:dyDescent="0.25">
      <c r="A346" s="2"/>
      <c r="B346" s="2"/>
      <c r="C346" s="2"/>
      <c r="D346" s="2"/>
      <c r="J346" s="2"/>
      <c r="M346" s="6"/>
      <c r="N346" s="2"/>
      <c r="O346" s="2"/>
      <c r="P346" s="2"/>
      <c r="Q346" s="2"/>
    </row>
    <row r="347" spans="1:17" ht="13.5" customHeight="1" x14ac:dyDescent="0.25">
      <c r="A347" s="2"/>
      <c r="B347" s="2"/>
      <c r="C347" s="2"/>
      <c r="D347" s="2"/>
      <c r="J347" s="2"/>
      <c r="M347" s="6"/>
      <c r="N347" s="2"/>
      <c r="O347" s="2"/>
      <c r="P347" s="2"/>
      <c r="Q347" s="2"/>
    </row>
    <row r="348" spans="1:17" ht="13.5" customHeight="1" x14ac:dyDescent="0.25">
      <c r="A348" s="2"/>
      <c r="B348" s="2"/>
      <c r="C348" s="2"/>
      <c r="D348" s="2"/>
      <c r="J348" s="2"/>
      <c r="M348" s="6"/>
      <c r="N348" s="2"/>
      <c r="O348" s="2"/>
      <c r="P348" s="2"/>
      <c r="Q348" s="2"/>
    </row>
    <row r="349" spans="1:17" ht="13.5" customHeight="1" x14ac:dyDescent="0.25">
      <c r="A349" s="2"/>
      <c r="B349" s="2"/>
      <c r="C349" s="2"/>
      <c r="D349" s="2"/>
      <c r="J349" s="2"/>
      <c r="M349" s="6"/>
      <c r="N349" s="2"/>
      <c r="O349" s="2"/>
      <c r="P349" s="2"/>
      <c r="Q349" s="2"/>
    </row>
    <row r="350" spans="1:17" ht="13.5" customHeight="1" x14ac:dyDescent="0.25">
      <c r="A350" s="2"/>
      <c r="B350" s="2"/>
      <c r="C350" s="2"/>
      <c r="D350" s="2"/>
      <c r="J350" s="2"/>
      <c r="M350" s="6"/>
      <c r="N350" s="2"/>
      <c r="O350" s="2"/>
      <c r="P350" s="2"/>
      <c r="Q350" s="2"/>
    </row>
    <row r="351" spans="1:17" ht="13.5" customHeight="1" x14ac:dyDescent="0.25">
      <c r="A351" s="2"/>
      <c r="B351" s="2"/>
      <c r="C351" s="2"/>
      <c r="D351" s="2"/>
      <c r="J351" s="2"/>
      <c r="M351" s="6"/>
      <c r="N351" s="2"/>
      <c r="O351" s="2"/>
      <c r="P351" s="2"/>
      <c r="Q351" s="2"/>
    </row>
    <row r="352" spans="1:17" ht="13.5" customHeight="1" x14ac:dyDescent="0.25">
      <c r="A352" s="2"/>
      <c r="B352" s="2"/>
      <c r="C352" s="2"/>
      <c r="D352" s="2"/>
      <c r="J352" s="2"/>
      <c r="M352" s="6"/>
      <c r="N352" s="2"/>
      <c r="O352" s="2"/>
      <c r="P352" s="2"/>
      <c r="Q352" s="2"/>
    </row>
    <row r="353" spans="1:17" ht="13.5" customHeight="1" x14ac:dyDescent="0.25">
      <c r="A353" s="2"/>
      <c r="B353" s="2"/>
      <c r="C353" s="2"/>
      <c r="D353" s="2"/>
      <c r="J353" s="2"/>
      <c r="M353" s="6"/>
      <c r="N353" s="2"/>
      <c r="O353" s="2"/>
      <c r="P353" s="2"/>
      <c r="Q353" s="2"/>
    </row>
    <row r="354" spans="1:17" ht="13.5" customHeight="1" x14ac:dyDescent="0.25">
      <c r="A354" s="2"/>
      <c r="B354" s="2"/>
      <c r="C354" s="2"/>
      <c r="D354" s="2"/>
      <c r="J354" s="2"/>
      <c r="M354" s="6"/>
      <c r="N354" s="2"/>
      <c r="O354" s="2"/>
      <c r="P354" s="2"/>
      <c r="Q354" s="2"/>
    </row>
    <row r="355" spans="1:17" ht="13.5" customHeight="1" x14ac:dyDescent="0.25">
      <c r="A355" s="2"/>
      <c r="B355" s="2"/>
      <c r="C355" s="2"/>
      <c r="D355" s="2"/>
      <c r="J355" s="2"/>
      <c r="M355" s="6"/>
      <c r="N355" s="2"/>
      <c r="O355" s="2"/>
      <c r="P355" s="2"/>
      <c r="Q355" s="2"/>
    </row>
    <row r="356" spans="1:17" ht="13.5" customHeight="1" x14ac:dyDescent="0.25">
      <c r="A356" s="2"/>
      <c r="B356" s="2"/>
      <c r="C356" s="2"/>
      <c r="D356" s="2"/>
      <c r="J356" s="2"/>
      <c r="M356" s="6"/>
      <c r="N356" s="2"/>
      <c r="O356" s="2"/>
      <c r="P356" s="2"/>
      <c r="Q356" s="2"/>
    </row>
    <row r="357" spans="1:17" ht="13.5" customHeight="1" x14ac:dyDescent="0.25">
      <c r="A357" s="2"/>
      <c r="B357" s="2"/>
      <c r="C357" s="2"/>
      <c r="D357" s="2"/>
      <c r="J357" s="2"/>
      <c r="M357" s="6"/>
      <c r="N357" s="2"/>
      <c r="O357" s="2"/>
      <c r="P357" s="2"/>
      <c r="Q357" s="2"/>
    </row>
    <row r="358" spans="1:17" ht="13.5" customHeight="1" x14ac:dyDescent="0.25">
      <c r="A358" s="2"/>
      <c r="B358" s="2"/>
      <c r="C358" s="2"/>
      <c r="D358" s="2"/>
      <c r="J358" s="2"/>
      <c r="M358" s="6"/>
      <c r="N358" s="2"/>
      <c r="O358" s="2"/>
      <c r="P358" s="2"/>
      <c r="Q358" s="2"/>
    </row>
    <row r="359" spans="1:17" ht="13.5" customHeight="1" x14ac:dyDescent="0.25">
      <c r="A359" s="2"/>
      <c r="B359" s="2"/>
      <c r="C359" s="2"/>
      <c r="D359" s="2"/>
      <c r="J359" s="2"/>
      <c r="M359" s="6"/>
      <c r="N359" s="2"/>
      <c r="O359" s="2"/>
      <c r="P359" s="2"/>
      <c r="Q359" s="2"/>
    </row>
    <row r="360" spans="1:17" ht="13.5" customHeight="1" x14ac:dyDescent="0.25">
      <c r="A360" s="2"/>
      <c r="B360" s="2"/>
      <c r="C360" s="2"/>
      <c r="D360" s="2"/>
      <c r="J360" s="2"/>
      <c r="M360" s="6"/>
      <c r="N360" s="2"/>
      <c r="O360" s="2"/>
      <c r="P360" s="2"/>
      <c r="Q360" s="2"/>
    </row>
    <row r="361" spans="1:17" ht="13.5" customHeight="1" x14ac:dyDescent="0.25">
      <c r="A361" s="2"/>
      <c r="B361" s="2"/>
      <c r="C361" s="2"/>
      <c r="D361" s="2"/>
      <c r="J361" s="2"/>
      <c r="M361" s="6"/>
      <c r="N361" s="2"/>
      <c r="O361" s="2"/>
      <c r="P361" s="2"/>
      <c r="Q361" s="2"/>
    </row>
    <row r="362" spans="1:17" ht="13.5" customHeight="1" x14ac:dyDescent="0.25">
      <c r="A362" s="2"/>
      <c r="B362" s="2"/>
      <c r="C362" s="2"/>
      <c r="D362" s="2"/>
      <c r="J362" s="2"/>
      <c r="M362" s="6"/>
      <c r="N362" s="2"/>
      <c r="O362" s="2"/>
      <c r="P362" s="2"/>
      <c r="Q362" s="2"/>
    </row>
    <row r="363" spans="1:17" ht="13.5" customHeight="1" x14ac:dyDescent="0.25">
      <c r="A363" s="2"/>
      <c r="B363" s="2"/>
      <c r="C363" s="2"/>
      <c r="D363" s="2"/>
      <c r="J363" s="2"/>
      <c r="M363" s="6"/>
      <c r="N363" s="2"/>
      <c r="O363" s="2"/>
      <c r="P363" s="2"/>
      <c r="Q363" s="2"/>
    </row>
    <row r="364" spans="1:17" ht="13.5" customHeight="1" x14ac:dyDescent="0.25">
      <c r="A364" s="2"/>
      <c r="B364" s="2"/>
      <c r="C364" s="2"/>
      <c r="D364" s="2"/>
      <c r="J364" s="2"/>
      <c r="M364" s="6"/>
      <c r="N364" s="2"/>
      <c r="O364" s="2"/>
      <c r="P364" s="2"/>
      <c r="Q364" s="2"/>
    </row>
    <row r="365" spans="1:17" ht="13.5" customHeight="1" x14ac:dyDescent="0.25">
      <c r="A365" s="2"/>
      <c r="B365" s="2"/>
      <c r="C365" s="2"/>
      <c r="D365" s="2"/>
      <c r="J365" s="2"/>
      <c r="M365" s="6"/>
      <c r="N365" s="2"/>
      <c r="O365" s="2"/>
      <c r="P365" s="2"/>
      <c r="Q365" s="2"/>
    </row>
    <row r="366" spans="1:17" ht="13.5" customHeight="1" x14ac:dyDescent="0.25">
      <c r="A366" s="2"/>
      <c r="B366" s="2"/>
      <c r="C366" s="2"/>
      <c r="D366" s="2"/>
      <c r="J366" s="2"/>
      <c r="M366" s="6"/>
      <c r="N366" s="2"/>
      <c r="O366" s="2"/>
      <c r="P366" s="2"/>
      <c r="Q366" s="2"/>
    </row>
    <row r="367" spans="1:17" ht="13.5" customHeight="1" x14ac:dyDescent="0.25">
      <c r="A367" s="2"/>
      <c r="B367" s="2"/>
      <c r="C367" s="2"/>
      <c r="D367" s="2"/>
      <c r="J367" s="2"/>
      <c r="M367" s="6"/>
      <c r="N367" s="2"/>
      <c r="O367" s="2"/>
      <c r="P367" s="2"/>
      <c r="Q367" s="2"/>
    </row>
    <row r="368" spans="1:17" ht="13.5" customHeight="1" x14ac:dyDescent="0.25">
      <c r="A368" s="2"/>
      <c r="B368" s="2"/>
      <c r="C368" s="2"/>
      <c r="D368" s="2"/>
      <c r="J368" s="2"/>
      <c r="M368" s="6"/>
      <c r="N368" s="2"/>
      <c r="O368" s="2"/>
      <c r="P368" s="2"/>
      <c r="Q368" s="2"/>
    </row>
    <row r="369" spans="1:17" ht="13.5" customHeight="1" x14ac:dyDescent="0.25">
      <c r="A369" s="2"/>
      <c r="B369" s="2"/>
      <c r="C369" s="2"/>
      <c r="D369" s="2"/>
      <c r="J369" s="2"/>
      <c r="M369" s="6"/>
      <c r="N369" s="2"/>
      <c r="O369" s="2"/>
      <c r="P369" s="2"/>
      <c r="Q369" s="2"/>
    </row>
    <row r="370" spans="1:17" ht="13.5" customHeight="1" x14ac:dyDescent="0.25">
      <c r="A370" s="2"/>
      <c r="B370" s="2"/>
      <c r="C370" s="2"/>
      <c r="D370" s="2"/>
      <c r="J370" s="2"/>
      <c r="M370" s="6"/>
      <c r="N370" s="2"/>
      <c r="O370" s="2"/>
      <c r="P370" s="2"/>
      <c r="Q370" s="2"/>
    </row>
    <row r="371" spans="1:17" ht="13.5" customHeight="1" x14ac:dyDescent="0.25">
      <c r="A371" s="2"/>
      <c r="B371" s="2"/>
      <c r="C371" s="2"/>
      <c r="D371" s="2"/>
      <c r="J371" s="2"/>
      <c r="M371" s="6"/>
      <c r="N371" s="2"/>
      <c r="O371" s="2"/>
      <c r="P371" s="2"/>
      <c r="Q371" s="2"/>
    </row>
    <row r="372" spans="1:17" ht="13.5" customHeight="1" x14ac:dyDescent="0.25">
      <c r="A372" s="2"/>
      <c r="B372" s="2"/>
      <c r="C372" s="2"/>
      <c r="D372" s="2"/>
      <c r="J372" s="2"/>
      <c r="M372" s="6"/>
      <c r="N372" s="2"/>
      <c r="O372" s="2"/>
      <c r="P372" s="2"/>
      <c r="Q372" s="2"/>
    </row>
    <row r="373" spans="1:17" ht="13.5" customHeight="1" x14ac:dyDescent="0.25">
      <c r="A373" s="2"/>
      <c r="B373" s="2"/>
      <c r="C373" s="2"/>
      <c r="D373" s="2"/>
      <c r="J373" s="2"/>
      <c r="M373" s="6"/>
      <c r="N373" s="2"/>
      <c r="O373" s="2"/>
      <c r="P373" s="2"/>
      <c r="Q373" s="2"/>
    </row>
    <row r="374" spans="1:17" ht="13.5" customHeight="1" x14ac:dyDescent="0.25">
      <c r="A374" s="2"/>
      <c r="B374" s="2"/>
      <c r="C374" s="2"/>
      <c r="D374" s="2"/>
      <c r="J374" s="2"/>
      <c r="M374" s="6"/>
      <c r="N374" s="2"/>
      <c r="O374" s="2"/>
      <c r="P374" s="2"/>
      <c r="Q374" s="2"/>
    </row>
    <row r="375" spans="1:17" ht="13.5" customHeight="1" x14ac:dyDescent="0.25">
      <c r="A375" s="2"/>
      <c r="B375" s="2"/>
      <c r="C375" s="2"/>
      <c r="D375" s="2"/>
      <c r="J375" s="2"/>
      <c r="M375" s="6"/>
      <c r="N375" s="2"/>
      <c r="O375" s="2"/>
      <c r="P375" s="2"/>
      <c r="Q375" s="2"/>
    </row>
    <row r="376" spans="1:17" ht="13.5" customHeight="1" x14ac:dyDescent="0.25">
      <c r="A376" s="2"/>
      <c r="B376" s="2"/>
      <c r="C376" s="2"/>
      <c r="D376" s="2"/>
      <c r="J376" s="2"/>
      <c r="M376" s="6"/>
      <c r="N376" s="2"/>
      <c r="O376" s="2"/>
      <c r="P376" s="2"/>
      <c r="Q376" s="2"/>
    </row>
    <row r="377" spans="1:17" ht="13.5" customHeight="1" x14ac:dyDescent="0.25">
      <c r="A377" s="2"/>
      <c r="B377" s="2"/>
      <c r="C377" s="2"/>
      <c r="D377" s="2"/>
      <c r="J377" s="2"/>
      <c r="M377" s="6"/>
      <c r="N377" s="2"/>
      <c r="O377" s="2"/>
      <c r="P377" s="2"/>
      <c r="Q377" s="2"/>
    </row>
    <row r="378" spans="1:17" ht="13.5" customHeight="1" x14ac:dyDescent="0.25">
      <c r="A378" s="2"/>
      <c r="B378" s="2"/>
      <c r="C378" s="2"/>
      <c r="D378" s="2"/>
      <c r="J378" s="2"/>
      <c r="M378" s="6"/>
      <c r="N378" s="2"/>
      <c r="O378" s="2"/>
      <c r="P378" s="2"/>
      <c r="Q378" s="2"/>
    </row>
    <row r="379" spans="1:17" ht="13.5" customHeight="1" x14ac:dyDescent="0.25">
      <c r="A379" s="2"/>
      <c r="B379" s="2"/>
      <c r="C379" s="2"/>
      <c r="D379" s="2"/>
      <c r="J379" s="2"/>
      <c r="M379" s="6"/>
      <c r="N379" s="2"/>
      <c r="O379" s="2"/>
      <c r="P379" s="2"/>
      <c r="Q379" s="2"/>
    </row>
    <row r="380" spans="1:17" ht="13.5" customHeight="1" x14ac:dyDescent="0.25">
      <c r="A380" s="2"/>
      <c r="B380" s="2"/>
      <c r="C380" s="2"/>
      <c r="D380" s="2"/>
      <c r="J380" s="2"/>
      <c r="M380" s="6"/>
      <c r="N380" s="2"/>
      <c r="O380" s="2"/>
      <c r="P380" s="2"/>
      <c r="Q380" s="2"/>
    </row>
    <row r="381" spans="1:17" ht="13.5" customHeight="1" x14ac:dyDescent="0.25">
      <c r="A381" s="2"/>
      <c r="B381" s="2"/>
      <c r="C381" s="2"/>
      <c r="D381" s="2"/>
      <c r="J381" s="2"/>
      <c r="M381" s="6"/>
      <c r="N381" s="2"/>
      <c r="O381" s="2"/>
      <c r="P381" s="2"/>
      <c r="Q381" s="2"/>
    </row>
    <row r="382" spans="1:17" ht="13.5" customHeight="1" x14ac:dyDescent="0.25">
      <c r="A382" s="2"/>
      <c r="B382" s="2"/>
      <c r="C382" s="2"/>
      <c r="D382" s="2"/>
      <c r="J382" s="2"/>
      <c r="M382" s="6"/>
      <c r="N382" s="2"/>
      <c r="O382" s="2"/>
      <c r="P382" s="2"/>
      <c r="Q382" s="2"/>
    </row>
    <row r="383" spans="1:17" ht="13.5" customHeight="1" x14ac:dyDescent="0.25">
      <c r="A383" s="2"/>
      <c r="B383" s="2"/>
      <c r="C383" s="2"/>
      <c r="D383" s="2"/>
      <c r="J383" s="2"/>
      <c r="M383" s="6"/>
      <c r="N383" s="2"/>
      <c r="O383" s="2"/>
      <c r="P383" s="2"/>
      <c r="Q383" s="2"/>
    </row>
    <row r="384" spans="1:17" ht="13.5" customHeight="1" x14ac:dyDescent="0.25">
      <c r="A384" s="2"/>
      <c r="B384" s="2"/>
      <c r="C384" s="2"/>
      <c r="D384" s="2"/>
      <c r="J384" s="2"/>
      <c r="M384" s="6"/>
      <c r="N384" s="2"/>
      <c r="O384" s="2"/>
      <c r="P384" s="2"/>
      <c r="Q384" s="2"/>
    </row>
    <row r="385" spans="1:17" ht="13.5" customHeight="1" x14ac:dyDescent="0.25">
      <c r="A385" s="2"/>
      <c r="B385" s="2"/>
      <c r="C385" s="2"/>
      <c r="D385" s="2"/>
      <c r="J385" s="2"/>
      <c r="M385" s="6"/>
      <c r="N385" s="2"/>
      <c r="O385" s="2"/>
      <c r="P385" s="2"/>
      <c r="Q385" s="2"/>
    </row>
    <row r="386" spans="1:17" ht="13.5" customHeight="1" x14ac:dyDescent="0.25">
      <c r="A386" s="2"/>
      <c r="B386" s="2"/>
      <c r="C386" s="2"/>
      <c r="D386" s="2"/>
      <c r="J386" s="2"/>
      <c r="M386" s="6"/>
      <c r="N386" s="2"/>
      <c r="O386" s="2"/>
      <c r="P386" s="2"/>
      <c r="Q386" s="2"/>
    </row>
    <row r="387" spans="1:17" ht="13.5" customHeight="1" x14ac:dyDescent="0.25">
      <c r="A387" s="2"/>
      <c r="B387" s="2"/>
      <c r="C387" s="2"/>
      <c r="D387" s="2"/>
      <c r="J387" s="2"/>
      <c r="M387" s="6"/>
      <c r="N387" s="2"/>
      <c r="O387" s="2"/>
      <c r="P387" s="2"/>
      <c r="Q387" s="2"/>
    </row>
    <row r="388" spans="1:17" ht="13.5" customHeight="1" x14ac:dyDescent="0.25">
      <c r="A388" s="2"/>
      <c r="B388" s="2"/>
      <c r="C388" s="2"/>
      <c r="D388" s="2"/>
      <c r="J388" s="2"/>
      <c r="M388" s="6"/>
      <c r="N388" s="2"/>
      <c r="O388" s="2"/>
      <c r="P388" s="2"/>
      <c r="Q388" s="2"/>
    </row>
    <row r="389" spans="1:17" ht="13.5" customHeight="1" x14ac:dyDescent="0.25">
      <c r="A389" s="2"/>
      <c r="B389" s="2"/>
      <c r="C389" s="2"/>
      <c r="D389" s="2"/>
      <c r="J389" s="2"/>
      <c r="M389" s="6"/>
      <c r="N389" s="2"/>
      <c r="O389" s="2"/>
      <c r="P389" s="2"/>
      <c r="Q389" s="2"/>
    </row>
    <row r="390" spans="1:17" ht="13.5" customHeight="1" x14ac:dyDescent="0.25">
      <c r="A390" s="2"/>
      <c r="B390" s="2"/>
      <c r="C390" s="2"/>
      <c r="D390" s="2"/>
      <c r="J390" s="2"/>
      <c r="M390" s="6"/>
      <c r="N390" s="2"/>
      <c r="O390" s="2"/>
      <c r="P390" s="2"/>
      <c r="Q390" s="2"/>
    </row>
    <row r="391" spans="1:17" ht="13.5" customHeight="1" x14ac:dyDescent="0.25">
      <c r="A391" s="2"/>
      <c r="B391" s="2"/>
      <c r="C391" s="2"/>
      <c r="D391" s="2"/>
      <c r="J391" s="2"/>
      <c r="M391" s="6"/>
      <c r="N391" s="2"/>
      <c r="O391" s="2"/>
      <c r="P391" s="2"/>
      <c r="Q391" s="2"/>
    </row>
    <row r="392" spans="1:17" ht="13.5" customHeight="1" x14ac:dyDescent="0.25">
      <c r="A392" s="2"/>
      <c r="B392" s="2"/>
      <c r="C392" s="2"/>
      <c r="D392" s="2"/>
      <c r="J392" s="2"/>
      <c r="M392" s="6"/>
      <c r="N392" s="2"/>
      <c r="O392" s="2"/>
      <c r="P392" s="2"/>
      <c r="Q392" s="2"/>
    </row>
    <row r="393" spans="1:17" ht="13.5" customHeight="1" x14ac:dyDescent="0.25">
      <c r="A393" s="2"/>
      <c r="B393" s="2"/>
      <c r="C393" s="2"/>
      <c r="D393" s="2"/>
      <c r="J393" s="2"/>
      <c r="M393" s="6"/>
      <c r="N393" s="2"/>
      <c r="O393" s="2"/>
      <c r="P393" s="2"/>
      <c r="Q393" s="2"/>
    </row>
    <row r="394" spans="1:17" ht="13.5" customHeight="1" x14ac:dyDescent="0.25">
      <c r="A394" s="2"/>
      <c r="B394" s="2"/>
      <c r="C394" s="2"/>
      <c r="D394" s="2"/>
      <c r="J394" s="2"/>
      <c r="M394" s="6"/>
      <c r="N394" s="2"/>
      <c r="O394" s="2"/>
      <c r="P394" s="2"/>
      <c r="Q394" s="2"/>
    </row>
    <row r="395" spans="1:17" ht="13.5" customHeight="1" x14ac:dyDescent="0.25">
      <c r="A395" s="2"/>
      <c r="B395" s="2"/>
      <c r="C395" s="2"/>
      <c r="D395" s="2"/>
      <c r="J395" s="2"/>
      <c r="M395" s="6"/>
      <c r="N395" s="2"/>
      <c r="O395" s="2"/>
      <c r="P395" s="2"/>
      <c r="Q395" s="2"/>
    </row>
    <row r="396" spans="1:17" ht="13.5" customHeight="1" x14ac:dyDescent="0.25">
      <c r="A396" s="2"/>
      <c r="B396" s="2"/>
      <c r="C396" s="2"/>
      <c r="D396" s="2"/>
      <c r="J396" s="2"/>
      <c r="M396" s="6"/>
      <c r="N396" s="2"/>
      <c r="O396" s="2"/>
      <c r="P396" s="2"/>
      <c r="Q396" s="2"/>
    </row>
    <row r="397" spans="1:17" ht="13.5" customHeight="1" x14ac:dyDescent="0.25">
      <c r="A397" s="2"/>
      <c r="B397" s="2"/>
      <c r="C397" s="2"/>
      <c r="D397" s="2"/>
      <c r="J397" s="2"/>
      <c r="M397" s="6"/>
      <c r="N397" s="2"/>
      <c r="O397" s="2"/>
      <c r="P397" s="2"/>
      <c r="Q397" s="2"/>
    </row>
    <row r="398" spans="1:17" ht="13.5" customHeight="1" x14ac:dyDescent="0.25">
      <c r="A398" s="2"/>
      <c r="B398" s="2"/>
      <c r="C398" s="2"/>
      <c r="D398" s="2"/>
      <c r="J398" s="2"/>
      <c r="M398" s="6"/>
      <c r="N398" s="2"/>
      <c r="O398" s="2"/>
      <c r="P398" s="2"/>
      <c r="Q398" s="2"/>
    </row>
    <row r="399" spans="1:17" ht="13.5" customHeight="1" x14ac:dyDescent="0.25">
      <c r="A399" s="2"/>
      <c r="B399" s="2"/>
      <c r="C399" s="2"/>
      <c r="D399" s="2"/>
      <c r="J399" s="2"/>
      <c r="M399" s="6"/>
      <c r="N399" s="2"/>
      <c r="O399" s="2"/>
      <c r="P399" s="2"/>
      <c r="Q399" s="2"/>
    </row>
    <row r="400" spans="1:17" ht="13.5" customHeight="1" x14ac:dyDescent="0.25">
      <c r="A400" s="2"/>
      <c r="B400" s="2"/>
      <c r="C400" s="2"/>
      <c r="D400" s="2"/>
      <c r="J400" s="2"/>
      <c r="M400" s="6"/>
      <c r="N400" s="2"/>
      <c r="O400" s="2"/>
      <c r="P400" s="2"/>
      <c r="Q400" s="2"/>
    </row>
    <row r="401" spans="1:17" ht="13.5" customHeight="1" x14ac:dyDescent="0.25">
      <c r="A401" s="2"/>
      <c r="B401" s="2"/>
      <c r="C401" s="2"/>
      <c r="D401" s="2"/>
      <c r="J401" s="2"/>
      <c r="M401" s="6"/>
      <c r="N401" s="2"/>
      <c r="O401" s="2"/>
      <c r="P401" s="2"/>
      <c r="Q401" s="2"/>
    </row>
    <row r="402" spans="1:17" ht="13.5" customHeight="1" x14ac:dyDescent="0.25">
      <c r="A402" s="2"/>
      <c r="B402" s="2"/>
      <c r="C402" s="2"/>
      <c r="D402" s="2"/>
      <c r="J402" s="2"/>
      <c r="M402" s="6"/>
      <c r="N402" s="2"/>
      <c r="O402" s="2"/>
      <c r="P402" s="2"/>
      <c r="Q402" s="2"/>
    </row>
    <row r="403" spans="1:17" ht="13.5" customHeight="1" x14ac:dyDescent="0.25">
      <c r="A403" s="2"/>
      <c r="B403" s="2"/>
      <c r="C403" s="2"/>
      <c r="D403" s="2"/>
      <c r="J403" s="2"/>
      <c r="M403" s="6"/>
      <c r="N403" s="2"/>
      <c r="O403" s="2"/>
      <c r="P403" s="2"/>
      <c r="Q403" s="2"/>
    </row>
    <row r="404" spans="1:17" ht="13.5" customHeight="1" x14ac:dyDescent="0.25">
      <c r="A404" s="2"/>
      <c r="B404" s="2"/>
      <c r="C404" s="2"/>
      <c r="D404" s="2"/>
      <c r="J404" s="2"/>
      <c r="M404" s="6"/>
      <c r="N404" s="2"/>
      <c r="O404" s="2"/>
      <c r="P404" s="2"/>
      <c r="Q404" s="2"/>
    </row>
    <row r="405" spans="1:17" ht="13.5" customHeight="1" x14ac:dyDescent="0.25">
      <c r="A405" s="2"/>
      <c r="B405" s="2"/>
      <c r="C405" s="2"/>
      <c r="D405" s="2"/>
      <c r="J405" s="2"/>
      <c r="M405" s="6"/>
      <c r="N405" s="2"/>
      <c r="O405" s="2"/>
      <c r="P405" s="2"/>
      <c r="Q405" s="2"/>
    </row>
    <row r="406" spans="1:17" ht="13.5" customHeight="1" x14ac:dyDescent="0.25">
      <c r="A406" s="2"/>
      <c r="B406" s="2"/>
      <c r="C406" s="2"/>
      <c r="D406" s="2"/>
      <c r="J406" s="2"/>
      <c r="M406" s="6"/>
      <c r="N406" s="2"/>
      <c r="O406" s="2"/>
      <c r="P406" s="2"/>
      <c r="Q406" s="2"/>
    </row>
    <row r="407" spans="1:17" ht="13.5" customHeight="1" x14ac:dyDescent="0.25">
      <c r="A407" s="2"/>
      <c r="B407" s="2"/>
      <c r="C407" s="2"/>
      <c r="D407" s="2"/>
      <c r="J407" s="2"/>
      <c r="M407" s="6"/>
      <c r="N407" s="2"/>
      <c r="O407" s="2"/>
      <c r="P407" s="2"/>
      <c r="Q407" s="2"/>
    </row>
    <row r="408" spans="1:17" ht="13.5" customHeight="1" x14ac:dyDescent="0.25">
      <c r="A408" s="2"/>
      <c r="B408" s="2"/>
      <c r="C408" s="2"/>
      <c r="D408" s="2"/>
      <c r="J408" s="2"/>
      <c r="M408" s="6"/>
      <c r="N408" s="2"/>
      <c r="O408" s="2"/>
      <c r="P408" s="2"/>
      <c r="Q408" s="2"/>
    </row>
    <row r="409" spans="1:17" ht="13.5" customHeight="1" x14ac:dyDescent="0.25">
      <c r="A409" s="2"/>
      <c r="B409" s="2"/>
      <c r="C409" s="2"/>
      <c r="D409" s="2"/>
      <c r="J409" s="2"/>
      <c r="M409" s="6"/>
      <c r="N409" s="2"/>
      <c r="O409" s="2"/>
      <c r="P409" s="2"/>
      <c r="Q409" s="2"/>
    </row>
    <row r="410" spans="1:17" ht="13.5" customHeight="1" x14ac:dyDescent="0.25">
      <c r="A410" s="2"/>
      <c r="B410" s="2"/>
      <c r="C410" s="2"/>
      <c r="D410" s="2"/>
      <c r="J410" s="2"/>
      <c r="M410" s="6"/>
      <c r="N410" s="2"/>
      <c r="O410" s="2"/>
      <c r="P410" s="2"/>
      <c r="Q410" s="2"/>
    </row>
    <row r="411" spans="1:17" ht="13.5" customHeight="1" x14ac:dyDescent="0.25">
      <c r="A411" s="2"/>
      <c r="B411" s="2"/>
      <c r="C411" s="2"/>
      <c r="D411" s="2"/>
      <c r="J411" s="2"/>
      <c r="M411" s="6"/>
      <c r="N411" s="2"/>
      <c r="O411" s="2"/>
      <c r="P411" s="2"/>
      <c r="Q411" s="2"/>
    </row>
    <row r="412" spans="1:17" ht="13.5" customHeight="1" x14ac:dyDescent="0.25">
      <c r="A412" s="2"/>
      <c r="B412" s="2"/>
      <c r="C412" s="2"/>
      <c r="D412" s="2"/>
      <c r="J412" s="2"/>
      <c r="M412" s="6"/>
      <c r="N412" s="2"/>
      <c r="O412" s="2"/>
      <c r="P412" s="2"/>
      <c r="Q412" s="2"/>
    </row>
    <row r="413" spans="1:17" ht="13.5" customHeight="1" x14ac:dyDescent="0.25">
      <c r="A413" s="2"/>
      <c r="B413" s="2"/>
      <c r="C413" s="2"/>
      <c r="D413" s="2"/>
      <c r="J413" s="2"/>
      <c r="M413" s="6"/>
      <c r="N413" s="2"/>
      <c r="O413" s="2"/>
      <c r="P413" s="2"/>
      <c r="Q413" s="2"/>
    </row>
    <row r="414" spans="1:17" ht="13.5" customHeight="1" x14ac:dyDescent="0.25">
      <c r="A414" s="2"/>
      <c r="B414" s="2"/>
      <c r="C414" s="2"/>
      <c r="D414" s="2"/>
      <c r="J414" s="2"/>
      <c r="M414" s="6"/>
      <c r="N414" s="2"/>
      <c r="O414" s="2"/>
      <c r="P414" s="2"/>
      <c r="Q414" s="2"/>
    </row>
    <row r="415" spans="1:17" ht="13.5" customHeight="1" x14ac:dyDescent="0.25">
      <c r="A415" s="2"/>
      <c r="B415" s="2"/>
      <c r="C415" s="2"/>
      <c r="D415" s="2"/>
      <c r="J415" s="2"/>
      <c r="M415" s="6"/>
      <c r="N415" s="2"/>
      <c r="O415" s="2"/>
      <c r="P415" s="2"/>
      <c r="Q415" s="2"/>
    </row>
    <row r="416" spans="1:17" ht="13.5" customHeight="1" x14ac:dyDescent="0.25">
      <c r="A416" s="2"/>
      <c r="B416" s="2"/>
      <c r="C416" s="2"/>
      <c r="D416" s="2"/>
      <c r="J416" s="2"/>
      <c r="M416" s="6"/>
      <c r="N416" s="2"/>
      <c r="O416" s="2"/>
      <c r="P416" s="2"/>
      <c r="Q416" s="2"/>
    </row>
    <row r="417" spans="1:17" ht="13.5" customHeight="1" x14ac:dyDescent="0.25">
      <c r="A417" s="2"/>
      <c r="B417" s="2"/>
      <c r="C417" s="2"/>
      <c r="D417" s="2"/>
      <c r="J417" s="2"/>
      <c r="M417" s="6"/>
      <c r="N417" s="2"/>
      <c r="O417" s="2"/>
      <c r="P417" s="2"/>
      <c r="Q417" s="2"/>
    </row>
    <row r="418" spans="1:17" ht="13.5" customHeight="1" x14ac:dyDescent="0.25">
      <c r="A418" s="2"/>
      <c r="B418" s="2"/>
      <c r="C418" s="2"/>
      <c r="D418" s="2"/>
      <c r="J418" s="2"/>
      <c r="M418" s="6"/>
      <c r="N418" s="2"/>
      <c r="O418" s="2"/>
      <c r="P418" s="2"/>
      <c r="Q418" s="2"/>
    </row>
    <row r="419" spans="1:17" ht="13.5" customHeight="1" x14ac:dyDescent="0.25">
      <c r="A419" s="2"/>
      <c r="B419" s="2"/>
      <c r="C419" s="2"/>
      <c r="D419" s="2"/>
      <c r="J419" s="2"/>
      <c r="M419" s="6"/>
      <c r="N419" s="2"/>
      <c r="O419" s="2"/>
      <c r="P419" s="2"/>
      <c r="Q419" s="2"/>
    </row>
    <row r="420" spans="1:17" ht="13.5" customHeight="1" x14ac:dyDescent="0.25">
      <c r="A420" s="2"/>
      <c r="B420" s="2"/>
      <c r="C420" s="2"/>
      <c r="D420" s="2"/>
      <c r="J420" s="2"/>
      <c r="M420" s="6"/>
      <c r="N420" s="2"/>
      <c r="O420" s="2"/>
      <c r="P420" s="2"/>
      <c r="Q420" s="2"/>
    </row>
    <row r="421" spans="1:17" ht="13.5" customHeight="1" x14ac:dyDescent="0.25">
      <c r="A421" s="2"/>
      <c r="B421" s="2"/>
      <c r="C421" s="2"/>
      <c r="D421" s="2"/>
      <c r="J421" s="2"/>
      <c r="M421" s="6"/>
      <c r="N421" s="2"/>
      <c r="O421" s="2"/>
      <c r="P421" s="2"/>
      <c r="Q421" s="2"/>
    </row>
    <row r="422" spans="1:17" ht="13.5" customHeight="1" x14ac:dyDescent="0.25">
      <c r="A422" s="2"/>
      <c r="B422" s="2"/>
      <c r="C422" s="2"/>
      <c r="D422" s="2"/>
      <c r="J422" s="2"/>
      <c r="M422" s="6"/>
      <c r="N422" s="2"/>
      <c r="O422" s="2"/>
      <c r="P422" s="2"/>
      <c r="Q422" s="2"/>
    </row>
    <row r="423" spans="1:17" ht="13.5" customHeight="1" x14ac:dyDescent="0.25">
      <c r="A423" s="2"/>
      <c r="B423" s="2"/>
      <c r="C423" s="2"/>
      <c r="D423" s="2"/>
      <c r="J423" s="2"/>
      <c r="M423" s="6"/>
      <c r="N423" s="2"/>
      <c r="O423" s="2"/>
      <c r="P423" s="2"/>
      <c r="Q423" s="2"/>
    </row>
    <row r="424" spans="1:17" ht="13.5" customHeight="1" x14ac:dyDescent="0.25">
      <c r="A424" s="2"/>
      <c r="B424" s="2"/>
      <c r="C424" s="2"/>
      <c r="D424" s="2"/>
      <c r="J424" s="2"/>
      <c r="M424" s="6"/>
      <c r="N424" s="2"/>
      <c r="O424" s="2"/>
      <c r="P424" s="2"/>
      <c r="Q424" s="2"/>
    </row>
    <row r="425" spans="1:17" ht="13.5" customHeight="1" x14ac:dyDescent="0.25">
      <c r="A425" s="2"/>
      <c r="B425" s="2"/>
      <c r="C425" s="2"/>
      <c r="D425" s="2"/>
      <c r="J425" s="2"/>
      <c r="M425" s="6"/>
      <c r="N425" s="2"/>
      <c r="O425" s="2"/>
      <c r="P425" s="2"/>
      <c r="Q425" s="2"/>
    </row>
    <row r="426" spans="1:17" ht="13.5" customHeight="1" x14ac:dyDescent="0.25">
      <c r="A426" s="2"/>
      <c r="B426" s="2"/>
      <c r="C426" s="2"/>
      <c r="D426" s="2"/>
      <c r="J426" s="2"/>
      <c r="M426" s="6"/>
      <c r="N426" s="2"/>
      <c r="O426" s="2"/>
      <c r="P426" s="2"/>
      <c r="Q426" s="2"/>
    </row>
    <row r="427" spans="1:17" ht="13.5" customHeight="1" x14ac:dyDescent="0.25">
      <c r="A427" s="2"/>
      <c r="B427" s="2"/>
      <c r="C427" s="2"/>
      <c r="D427" s="2"/>
      <c r="J427" s="2"/>
      <c r="M427" s="6"/>
      <c r="N427" s="2"/>
      <c r="O427" s="2"/>
      <c r="P427" s="2"/>
      <c r="Q427" s="2"/>
    </row>
    <row r="428" spans="1:17" ht="13.5" customHeight="1" x14ac:dyDescent="0.25">
      <c r="A428" s="2"/>
      <c r="B428" s="2"/>
      <c r="C428" s="2"/>
      <c r="D428" s="2"/>
      <c r="J428" s="2"/>
      <c r="M428" s="6"/>
      <c r="N428" s="2"/>
      <c r="O428" s="2"/>
      <c r="P428" s="2"/>
      <c r="Q428" s="2"/>
    </row>
    <row r="429" spans="1:17" ht="13.5" customHeight="1" x14ac:dyDescent="0.25">
      <c r="A429" s="2"/>
      <c r="B429" s="2"/>
      <c r="C429" s="2"/>
      <c r="D429" s="2"/>
      <c r="J429" s="2"/>
      <c r="M429" s="6"/>
      <c r="N429" s="2"/>
      <c r="O429" s="2"/>
      <c r="P429" s="2"/>
      <c r="Q429" s="2"/>
    </row>
    <row r="430" spans="1:17" ht="13.5" customHeight="1" x14ac:dyDescent="0.25">
      <c r="A430" s="2"/>
      <c r="B430" s="2"/>
      <c r="C430" s="2"/>
      <c r="D430" s="2"/>
      <c r="J430" s="2"/>
      <c r="M430" s="6"/>
      <c r="N430" s="2"/>
      <c r="O430" s="2"/>
      <c r="P430" s="2"/>
      <c r="Q430" s="2"/>
    </row>
    <row r="431" spans="1:17" ht="13.5" customHeight="1" x14ac:dyDescent="0.25">
      <c r="A431" s="2"/>
      <c r="B431" s="2"/>
      <c r="C431" s="2"/>
      <c r="D431" s="2"/>
      <c r="J431" s="2"/>
      <c r="M431" s="6"/>
      <c r="N431" s="2"/>
      <c r="O431" s="2"/>
      <c r="P431" s="2"/>
      <c r="Q431" s="2"/>
    </row>
    <row r="432" spans="1:17" ht="13.5" customHeight="1" x14ac:dyDescent="0.25">
      <c r="A432" s="2"/>
      <c r="B432" s="2"/>
      <c r="C432" s="2"/>
      <c r="D432" s="2"/>
      <c r="J432" s="2"/>
      <c r="M432" s="6"/>
      <c r="N432" s="2"/>
      <c r="O432" s="2"/>
      <c r="P432" s="2"/>
      <c r="Q432" s="2"/>
    </row>
    <row r="433" spans="1:17" ht="13.5" customHeight="1" x14ac:dyDescent="0.25">
      <c r="A433" s="2"/>
      <c r="B433" s="2"/>
      <c r="C433" s="2"/>
      <c r="D433" s="2"/>
      <c r="J433" s="2"/>
      <c r="M433" s="6"/>
      <c r="N433" s="2"/>
      <c r="O433" s="2"/>
      <c r="P433" s="2"/>
      <c r="Q433" s="2"/>
    </row>
    <row r="434" spans="1:17" ht="13.5" customHeight="1" x14ac:dyDescent="0.25">
      <c r="A434" s="2"/>
      <c r="B434" s="2"/>
      <c r="C434" s="2"/>
      <c r="D434" s="2"/>
      <c r="J434" s="2"/>
      <c r="M434" s="6"/>
      <c r="N434" s="2"/>
      <c r="O434" s="2"/>
      <c r="P434" s="2"/>
      <c r="Q434" s="2"/>
    </row>
    <row r="435" spans="1:17" ht="13.5" customHeight="1" x14ac:dyDescent="0.25">
      <c r="A435" s="2"/>
      <c r="B435" s="2"/>
      <c r="C435" s="2"/>
      <c r="D435" s="2"/>
      <c r="J435" s="2"/>
      <c r="M435" s="6"/>
      <c r="N435" s="2"/>
      <c r="O435" s="2"/>
      <c r="P435" s="2"/>
      <c r="Q435" s="2"/>
    </row>
    <row r="436" spans="1:17" ht="13.5" customHeight="1" x14ac:dyDescent="0.25">
      <c r="A436" s="2"/>
      <c r="B436" s="2"/>
      <c r="C436" s="2"/>
      <c r="D436" s="2"/>
      <c r="J436" s="2"/>
      <c r="M436" s="6"/>
      <c r="N436" s="2"/>
      <c r="O436" s="2"/>
      <c r="P436" s="2"/>
      <c r="Q436" s="2"/>
    </row>
    <row r="437" spans="1:17" ht="13.5" customHeight="1" x14ac:dyDescent="0.25">
      <c r="A437" s="2"/>
      <c r="B437" s="2"/>
      <c r="C437" s="2"/>
      <c r="D437" s="2"/>
      <c r="J437" s="2"/>
      <c r="M437" s="6"/>
      <c r="N437" s="2"/>
      <c r="O437" s="2"/>
      <c r="P437" s="2"/>
      <c r="Q437" s="2"/>
    </row>
    <row r="438" spans="1:17" ht="13.5" customHeight="1" x14ac:dyDescent="0.25">
      <c r="A438" s="2"/>
      <c r="B438" s="2"/>
      <c r="C438" s="2"/>
      <c r="D438" s="2"/>
      <c r="J438" s="2"/>
      <c r="M438" s="6"/>
      <c r="N438" s="2"/>
      <c r="O438" s="2"/>
      <c r="P438" s="2"/>
      <c r="Q438" s="2"/>
    </row>
    <row r="439" spans="1:17" ht="13.5" customHeight="1" x14ac:dyDescent="0.25">
      <c r="A439" s="2"/>
      <c r="B439" s="2"/>
      <c r="C439" s="2"/>
      <c r="D439" s="2"/>
      <c r="J439" s="2"/>
      <c r="M439" s="6"/>
      <c r="N439" s="2"/>
      <c r="O439" s="2"/>
      <c r="P439" s="2"/>
      <c r="Q439" s="2"/>
    </row>
    <row r="440" spans="1:17" ht="13.5" customHeight="1" x14ac:dyDescent="0.25">
      <c r="A440" s="2"/>
      <c r="B440" s="2"/>
      <c r="C440" s="2"/>
      <c r="D440" s="2"/>
      <c r="J440" s="2"/>
      <c r="M440" s="6"/>
      <c r="N440" s="2"/>
      <c r="O440" s="2"/>
      <c r="P440" s="2"/>
      <c r="Q440" s="2"/>
    </row>
    <row r="441" spans="1:17" ht="13.5" customHeight="1" x14ac:dyDescent="0.25">
      <c r="A441" s="2"/>
      <c r="B441" s="2"/>
      <c r="C441" s="2"/>
      <c r="D441" s="2"/>
      <c r="J441" s="2"/>
      <c r="M441" s="6"/>
      <c r="N441" s="2"/>
      <c r="O441" s="2"/>
      <c r="P441" s="2"/>
      <c r="Q441" s="2"/>
    </row>
    <row r="442" spans="1:17" ht="13.5" customHeight="1" x14ac:dyDescent="0.25">
      <c r="A442" s="2"/>
      <c r="B442" s="2"/>
      <c r="C442" s="2"/>
      <c r="D442" s="2"/>
      <c r="J442" s="2"/>
      <c r="M442" s="6"/>
      <c r="N442" s="2"/>
      <c r="O442" s="2"/>
      <c r="P442" s="2"/>
      <c r="Q442" s="2"/>
    </row>
    <row r="443" spans="1:17" ht="13.5" customHeight="1" x14ac:dyDescent="0.25">
      <c r="A443" s="2"/>
      <c r="B443" s="2"/>
      <c r="C443" s="2"/>
      <c r="D443" s="2"/>
      <c r="J443" s="2"/>
      <c r="M443" s="6"/>
      <c r="N443" s="2"/>
      <c r="O443" s="2"/>
      <c r="P443" s="2"/>
      <c r="Q443" s="2"/>
    </row>
    <row r="444" spans="1:17" ht="13.5" customHeight="1" x14ac:dyDescent="0.25">
      <c r="A444" s="2"/>
      <c r="B444" s="2"/>
      <c r="C444" s="2"/>
      <c r="D444" s="2"/>
      <c r="J444" s="2"/>
      <c r="M444" s="6"/>
      <c r="N444" s="2"/>
      <c r="O444" s="2"/>
      <c r="P444" s="2"/>
      <c r="Q444" s="2"/>
    </row>
    <row r="445" spans="1:17" ht="13.5" customHeight="1" x14ac:dyDescent="0.25">
      <c r="A445" s="2"/>
      <c r="B445" s="2"/>
      <c r="C445" s="2"/>
      <c r="D445" s="2"/>
      <c r="J445" s="2"/>
      <c r="M445" s="6"/>
      <c r="N445" s="2"/>
      <c r="O445" s="2"/>
      <c r="P445" s="2"/>
      <c r="Q445" s="2"/>
    </row>
    <row r="446" spans="1:17" ht="13.5" customHeight="1" x14ac:dyDescent="0.25">
      <c r="A446" s="2"/>
      <c r="B446" s="2"/>
      <c r="C446" s="2"/>
      <c r="D446" s="2"/>
      <c r="J446" s="2"/>
      <c r="M446" s="6"/>
      <c r="N446" s="2"/>
      <c r="O446" s="2"/>
      <c r="P446" s="2"/>
      <c r="Q446" s="2"/>
    </row>
    <row r="447" spans="1:17" ht="13.5" customHeight="1" x14ac:dyDescent="0.25">
      <c r="A447" s="2"/>
      <c r="B447" s="2"/>
      <c r="C447" s="2"/>
      <c r="D447" s="2"/>
      <c r="J447" s="2"/>
      <c r="M447" s="6"/>
      <c r="N447" s="2"/>
      <c r="O447" s="2"/>
      <c r="P447" s="2"/>
      <c r="Q447" s="2"/>
    </row>
    <row r="448" spans="1:17" ht="13.5" customHeight="1" x14ac:dyDescent="0.25">
      <c r="A448" s="2"/>
      <c r="B448" s="2"/>
      <c r="C448" s="2"/>
      <c r="D448" s="2"/>
      <c r="J448" s="2"/>
      <c r="M448" s="6"/>
      <c r="N448" s="2"/>
      <c r="O448" s="2"/>
      <c r="P448" s="2"/>
      <c r="Q448" s="2"/>
    </row>
    <row r="449" spans="1:17" ht="13.5" customHeight="1" x14ac:dyDescent="0.25">
      <c r="A449" s="2"/>
      <c r="B449" s="2"/>
      <c r="C449" s="2"/>
      <c r="D449" s="2"/>
      <c r="J449" s="2"/>
      <c r="M449" s="6"/>
      <c r="N449" s="2"/>
      <c r="O449" s="2"/>
      <c r="P449" s="2"/>
      <c r="Q449" s="2"/>
    </row>
    <row r="450" spans="1:17" ht="13.5" customHeight="1" x14ac:dyDescent="0.25">
      <c r="A450" s="2"/>
      <c r="B450" s="2"/>
      <c r="C450" s="2"/>
      <c r="D450" s="2"/>
      <c r="J450" s="2"/>
      <c r="M450" s="6"/>
      <c r="N450" s="2"/>
      <c r="O450" s="2"/>
      <c r="P450" s="2"/>
      <c r="Q450" s="2"/>
    </row>
    <row r="451" spans="1:17" ht="13.5" customHeight="1" x14ac:dyDescent="0.25">
      <c r="A451" s="2"/>
      <c r="B451" s="2"/>
      <c r="C451" s="2"/>
      <c r="D451" s="2"/>
      <c r="J451" s="2"/>
      <c r="M451" s="6"/>
      <c r="N451" s="2"/>
      <c r="O451" s="2"/>
      <c r="P451" s="2"/>
      <c r="Q451" s="2"/>
    </row>
    <row r="452" spans="1:17" ht="13.5" customHeight="1" x14ac:dyDescent="0.25">
      <c r="A452" s="2"/>
      <c r="B452" s="2"/>
      <c r="C452" s="2"/>
      <c r="D452" s="2"/>
      <c r="J452" s="2"/>
      <c r="M452" s="6"/>
      <c r="N452" s="2"/>
      <c r="O452" s="2"/>
      <c r="P452" s="2"/>
      <c r="Q452" s="2"/>
    </row>
    <row r="453" spans="1:17" ht="13.5" customHeight="1" x14ac:dyDescent="0.25">
      <c r="A453" s="2"/>
      <c r="B453" s="2"/>
      <c r="C453" s="2"/>
      <c r="D453" s="2"/>
      <c r="J453" s="2"/>
      <c r="M453" s="6"/>
      <c r="N453" s="2"/>
      <c r="O453" s="2"/>
      <c r="P453" s="2"/>
      <c r="Q453" s="2"/>
    </row>
    <row r="454" spans="1:17" ht="13.5" customHeight="1" x14ac:dyDescent="0.25">
      <c r="A454" s="2"/>
      <c r="B454" s="2"/>
      <c r="C454" s="2"/>
      <c r="D454" s="2"/>
      <c r="J454" s="2"/>
      <c r="M454" s="6"/>
      <c r="N454" s="2"/>
      <c r="O454" s="2"/>
      <c r="P454" s="2"/>
      <c r="Q454" s="2"/>
    </row>
    <row r="455" spans="1:17" ht="13.5" customHeight="1" x14ac:dyDescent="0.25">
      <c r="A455" s="2"/>
      <c r="B455" s="2"/>
      <c r="C455" s="2"/>
      <c r="D455" s="2"/>
      <c r="J455" s="2"/>
      <c r="M455" s="6"/>
      <c r="N455" s="2"/>
      <c r="O455" s="2"/>
      <c r="P455" s="2"/>
      <c r="Q455" s="2"/>
    </row>
    <row r="456" spans="1:17" ht="13.5" customHeight="1" x14ac:dyDescent="0.25">
      <c r="A456" s="2"/>
      <c r="B456" s="2"/>
      <c r="C456" s="2"/>
      <c r="D456" s="2"/>
      <c r="J456" s="2"/>
      <c r="M456" s="6"/>
      <c r="N456" s="2"/>
      <c r="O456" s="2"/>
      <c r="P456" s="2"/>
      <c r="Q456" s="2"/>
    </row>
    <row r="457" spans="1:17" ht="13.5" customHeight="1" x14ac:dyDescent="0.25">
      <c r="A457" s="2"/>
      <c r="B457" s="2"/>
      <c r="C457" s="2"/>
      <c r="D457" s="2"/>
      <c r="J457" s="2"/>
      <c r="M457" s="6"/>
      <c r="N457" s="2"/>
      <c r="O457" s="2"/>
      <c r="P457" s="2"/>
      <c r="Q457" s="2"/>
    </row>
    <row r="458" spans="1:17" ht="13.5" customHeight="1" x14ac:dyDescent="0.25">
      <c r="A458" s="2"/>
      <c r="B458" s="2"/>
      <c r="C458" s="2"/>
      <c r="D458" s="2"/>
      <c r="J458" s="2"/>
      <c r="M458" s="6"/>
      <c r="N458" s="2"/>
      <c r="O458" s="2"/>
      <c r="P458" s="2"/>
      <c r="Q458" s="2"/>
    </row>
    <row r="459" spans="1:17" ht="13.5" customHeight="1" x14ac:dyDescent="0.25">
      <c r="A459" s="2"/>
      <c r="B459" s="2"/>
      <c r="C459" s="2"/>
      <c r="D459" s="2"/>
      <c r="J459" s="2"/>
      <c r="M459" s="6"/>
      <c r="N459" s="2"/>
      <c r="O459" s="2"/>
      <c r="P459" s="2"/>
      <c r="Q459" s="2"/>
    </row>
    <row r="460" spans="1:17" ht="13.5" customHeight="1" x14ac:dyDescent="0.25">
      <c r="A460" s="2"/>
      <c r="B460" s="2"/>
      <c r="C460" s="2"/>
      <c r="D460" s="2"/>
      <c r="J460" s="2"/>
      <c r="M460" s="6"/>
      <c r="N460" s="2"/>
      <c r="O460" s="2"/>
      <c r="P460" s="2"/>
      <c r="Q460" s="2"/>
    </row>
    <row r="461" spans="1:17" ht="13.5" customHeight="1" x14ac:dyDescent="0.25">
      <c r="A461" s="2"/>
      <c r="B461" s="2"/>
      <c r="C461" s="2"/>
      <c r="D461" s="2"/>
      <c r="J461" s="2"/>
      <c r="M461" s="6"/>
      <c r="N461" s="2"/>
      <c r="O461" s="2"/>
      <c r="P461" s="2"/>
      <c r="Q461" s="2"/>
    </row>
    <row r="462" spans="1:17" ht="13.5" customHeight="1" x14ac:dyDescent="0.25">
      <c r="A462" s="2"/>
      <c r="B462" s="2"/>
      <c r="C462" s="2"/>
      <c r="D462" s="2"/>
      <c r="J462" s="2"/>
      <c r="M462" s="6"/>
      <c r="N462" s="2"/>
      <c r="O462" s="2"/>
      <c r="P462" s="2"/>
      <c r="Q462" s="2"/>
    </row>
    <row r="463" spans="1:17" ht="13.5" customHeight="1" x14ac:dyDescent="0.25">
      <c r="A463" s="2"/>
      <c r="B463" s="2"/>
      <c r="C463" s="2"/>
      <c r="D463" s="2"/>
      <c r="J463" s="2"/>
      <c r="M463" s="6"/>
      <c r="N463" s="2"/>
      <c r="O463" s="2"/>
      <c r="P463" s="2"/>
      <c r="Q463" s="2"/>
    </row>
    <row r="464" spans="1:17" ht="13.5" customHeight="1" x14ac:dyDescent="0.25">
      <c r="A464" s="2"/>
      <c r="B464" s="2"/>
      <c r="C464" s="2"/>
      <c r="D464" s="2"/>
      <c r="J464" s="2"/>
      <c r="M464" s="6"/>
      <c r="N464" s="2"/>
      <c r="O464" s="2"/>
      <c r="P464" s="2"/>
      <c r="Q464" s="2"/>
    </row>
    <row r="465" spans="1:17" ht="13.5" customHeight="1" x14ac:dyDescent="0.25">
      <c r="A465" s="2"/>
      <c r="B465" s="2"/>
      <c r="C465" s="2"/>
      <c r="D465" s="2"/>
      <c r="J465" s="2"/>
      <c r="M465" s="6"/>
      <c r="N465" s="2"/>
      <c r="O465" s="2"/>
      <c r="P465" s="2"/>
      <c r="Q465" s="2"/>
    </row>
    <row r="466" spans="1:17" ht="13.5" customHeight="1" x14ac:dyDescent="0.25">
      <c r="A466" s="2"/>
      <c r="B466" s="2"/>
      <c r="C466" s="2"/>
      <c r="D466" s="2"/>
      <c r="J466" s="2"/>
      <c r="M466" s="6"/>
      <c r="N466" s="2"/>
      <c r="O466" s="2"/>
      <c r="P466" s="2"/>
      <c r="Q466" s="2"/>
    </row>
    <row r="467" spans="1:17" ht="13.5" customHeight="1" x14ac:dyDescent="0.25">
      <c r="A467" s="2"/>
      <c r="B467" s="2"/>
      <c r="C467" s="2"/>
      <c r="D467" s="2"/>
      <c r="J467" s="2"/>
      <c r="M467" s="6"/>
      <c r="N467" s="2"/>
      <c r="O467" s="2"/>
      <c r="P467" s="2"/>
      <c r="Q467" s="2"/>
    </row>
    <row r="468" spans="1:17" ht="13.5" customHeight="1" x14ac:dyDescent="0.25">
      <c r="A468" s="2"/>
      <c r="B468" s="2"/>
      <c r="C468" s="2"/>
      <c r="D468" s="2"/>
      <c r="J468" s="2"/>
      <c r="M468" s="6"/>
      <c r="N468" s="2"/>
      <c r="O468" s="2"/>
      <c r="P468" s="2"/>
      <c r="Q468" s="2"/>
    </row>
    <row r="469" spans="1:17" ht="13.5" customHeight="1" x14ac:dyDescent="0.25">
      <c r="A469" s="2"/>
      <c r="B469" s="2"/>
      <c r="C469" s="2"/>
      <c r="D469" s="2"/>
      <c r="J469" s="2"/>
      <c r="M469" s="6"/>
      <c r="N469" s="2"/>
      <c r="O469" s="2"/>
      <c r="P469" s="2"/>
      <c r="Q469" s="2"/>
    </row>
    <row r="470" spans="1:17" ht="13.5" customHeight="1" x14ac:dyDescent="0.25">
      <c r="A470" s="2"/>
      <c r="B470" s="2"/>
      <c r="C470" s="2"/>
      <c r="D470" s="2"/>
      <c r="J470" s="2"/>
      <c r="M470" s="6"/>
      <c r="N470" s="2"/>
      <c r="O470" s="2"/>
      <c r="P470" s="2"/>
      <c r="Q470" s="2"/>
    </row>
    <row r="471" spans="1:17" ht="13.5" customHeight="1" x14ac:dyDescent="0.25">
      <c r="A471" s="2"/>
      <c r="B471" s="2"/>
      <c r="C471" s="2"/>
      <c r="D471" s="2"/>
      <c r="J471" s="2"/>
      <c r="M471" s="6"/>
      <c r="N471" s="2"/>
      <c r="O471" s="2"/>
      <c r="P471" s="2"/>
      <c r="Q471" s="2"/>
    </row>
    <row r="472" spans="1:17" ht="13.5" customHeight="1" x14ac:dyDescent="0.25">
      <c r="A472" s="2"/>
      <c r="B472" s="2"/>
      <c r="C472" s="2"/>
      <c r="D472" s="2"/>
      <c r="J472" s="2"/>
      <c r="M472" s="6"/>
      <c r="N472" s="2"/>
      <c r="O472" s="2"/>
      <c r="P472" s="2"/>
      <c r="Q472" s="2"/>
    </row>
    <row r="473" spans="1:17" ht="13.5" customHeight="1" x14ac:dyDescent="0.25">
      <c r="A473" s="2"/>
      <c r="B473" s="2"/>
      <c r="C473" s="2"/>
      <c r="D473" s="2"/>
      <c r="J473" s="2"/>
      <c r="M473" s="6"/>
      <c r="N473" s="2"/>
      <c r="O473" s="2"/>
      <c r="P473" s="2"/>
      <c r="Q473" s="2"/>
    </row>
    <row r="474" spans="1:17" ht="13.5" customHeight="1" x14ac:dyDescent="0.25">
      <c r="A474" s="2"/>
      <c r="B474" s="2"/>
      <c r="C474" s="2"/>
      <c r="D474" s="2"/>
      <c r="J474" s="2"/>
      <c r="M474" s="6"/>
      <c r="N474" s="2"/>
      <c r="O474" s="2"/>
      <c r="P474" s="2"/>
      <c r="Q474" s="2"/>
    </row>
    <row r="475" spans="1:17" ht="13.5" customHeight="1" x14ac:dyDescent="0.25">
      <c r="A475" s="2"/>
      <c r="B475" s="2"/>
      <c r="C475" s="2"/>
      <c r="D475" s="2"/>
      <c r="J475" s="2"/>
      <c r="M475" s="6"/>
      <c r="N475" s="2"/>
      <c r="O475" s="2"/>
      <c r="P475" s="2"/>
      <c r="Q475" s="2"/>
    </row>
    <row r="476" spans="1:17" ht="13.5" customHeight="1" x14ac:dyDescent="0.25">
      <c r="A476" s="2"/>
      <c r="B476" s="2"/>
      <c r="C476" s="2"/>
      <c r="D476" s="2"/>
      <c r="J476" s="2"/>
      <c r="M476" s="6"/>
      <c r="N476" s="2"/>
      <c r="O476" s="2"/>
      <c r="P476" s="2"/>
      <c r="Q476" s="2"/>
    </row>
    <row r="477" spans="1:17" ht="13.5" customHeight="1" x14ac:dyDescent="0.25">
      <c r="A477" s="2"/>
      <c r="B477" s="2"/>
      <c r="C477" s="2"/>
      <c r="D477" s="2"/>
      <c r="J477" s="2"/>
      <c r="M477" s="6"/>
      <c r="N477" s="2"/>
      <c r="O477" s="2"/>
      <c r="P477" s="2"/>
      <c r="Q477" s="2"/>
    </row>
    <row r="478" spans="1:17" ht="13.5" customHeight="1" x14ac:dyDescent="0.25">
      <c r="A478" s="2"/>
      <c r="B478" s="2"/>
      <c r="C478" s="2"/>
      <c r="D478" s="2"/>
      <c r="J478" s="2"/>
      <c r="M478" s="6"/>
      <c r="N478" s="2"/>
      <c r="O478" s="2"/>
      <c r="P478" s="2"/>
      <c r="Q478" s="2"/>
    </row>
    <row r="479" spans="1:17" ht="13.5" customHeight="1" x14ac:dyDescent="0.25">
      <c r="A479" s="2"/>
      <c r="B479" s="2"/>
      <c r="C479" s="2"/>
      <c r="D479" s="2"/>
      <c r="J479" s="2"/>
      <c r="M479" s="6"/>
      <c r="N479" s="2"/>
      <c r="O479" s="2"/>
      <c r="P479" s="2"/>
      <c r="Q479" s="2"/>
    </row>
    <row r="480" spans="1:17" ht="13.5" customHeight="1" x14ac:dyDescent="0.25">
      <c r="A480" s="2"/>
      <c r="B480" s="2"/>
      <c r="C480" s="2"/>
      <c r="D480" s="2"/>
      <c r="J480" s="2"/>
      <c r="M480" s="6"/>
      <c r="N480" s="2"/>
      <c r="O480" s="2"/>
      <c r="P480" s="2"/>
      <c r="Q480" s="2"/>
    </row>
    <row r="481" spans="1:17" ht="13.5" customHeight="1" x14ac:dyDescent="0.25">
      <c r="A481" s="2"/>
      <c r="B481" s="2"/>
      <c r="C481" s="2"/>
      <c r="D481" s="2"/>
      <c r="J481" s="2"/>
      <c r="M481" s="6"/>
      <c r="N481" s="2"/>
      <c r="O481" s="2"/>
      <c r="P481" s="2"/>
      <c r="Q481" s="2"/>
    </row>
    <row r="482" spans="1:17" ht="13.5" customHeight="1" x14ac:dyDescent="0.25">
      <c r="A482" s="2"/>
      <c r="B482" s="2"/>
      <c r="C482" s="2"/>
      <c r="D482" s="2"/>
      <c r="J482" s="2"/>
      <c r="M482" s="6"/>
      <c r="N482" s="2"/>
      <c r="O482" s="2"/>
      <c r="P482" s="2"/>
      <c r="Q482" s="2"/>
    </row>
    <row r="483" spans="1:17" ht="13.5" customHeight="1" x14ac:dyDescent="0.25">
      <c r="A483" s="2"/>
      <c r="B483" s="2"/>
      <c r="C483" s="2"/>
      <c r="D483" s="2"/>
      <c r="J483" s="2"/>
      <c r="M483" s="6"/>
      <c r="N483" s="2"/>
      <c r="O483" s="2"/>
      <c r="P483" s="2"/>
      <c r="Q483" s="2"/>
    </row>
    <row r="484" spans="1:17" ht="13.5" customHeight="1" x14ac:dyDescent="0.25">
      <c r="A484" s="2"/>
      <c r="B484" s="2"/>
      <c r="C484" s="2"/>
      <c r="D484" s="2"/>
      <c r="J484" s="2"/>
      <c r="M484" s="6"/>
      <c r="N484" s="2"/>
      <c r="O484" s="2"/>
      <c r="P484" s="2"/>
      <c r="Q484" s="2"/>
    </row>
    <row r="485" spans="1:17" ht="13.5" customHeight="1" x14ac:dyDescent="0.25">
      <c r="A485" s="2"/>
      <c r="B485" s="2"/>
      <c r="C485" s="2"/>
      <c r="D485" s="2"/>
      <c r="J485" s="2"/>
      <c r="M485" s="6"/>
      <c r="N485" s="2"/>
      <c r="O485" s="2"/>
      <c r="P485" s="2"/>
      <c r="Q485" s="2"/>
    </row>
    <row r="486" spans="1:17" ht="13.5" customHeight="1" x14ac:dyDescent="0.25">
      <c r="A486" s="2"/>
      <c r="B486" s="2"/>
      <c r="C486" s="2"/>
      <c r="D486" s="2"/>
      <c r="J486" s="2"/>
      <c r="M486" s="6"/>
      <c r="N486" s="2"/>
      <c r="O486" s="2"/>
      <c r="P486" s="2"/>
      <c r="Q486" s="2"/>
    </row>
    <row r="487" spans="1:17" ht="13.5" customHeight="1" x14ac:dyDescent="0.25">
      <c r="A487" s="2"/>
      <c r="B487" s="2"/>
      <c r="C487" s="2"/>
      <c r="D487" s="2"/>
      <c r="J487" s="2"/>
      <c r="M487" s="6"/>
      <c r="N487" s="2"/>
      <c r="O487" s="2"/>
      <c r="P487" s="2"/>
      <c r="Q487" s="2"/>
    </row>
    <row r="488" spans="1:17" ht="13.5" customHeight="1" x14ac:dyDescent="0.25">
      <c r="A488" s="2"/>
      <c r="B488" s="2"/>
      <c r="C488" s="2"/>
      <c r="D488" s="2"/>
      <c r="J488" s="2"/>
      <c r="M488" s="6"/>
      <c r="N488" s="2"/>
      <c r="O488" s="2"/>
      <c r="P488" s="2"/>
      <c r="Q488" s="2"/>
    </row>
    <row r="489" spans="1:17" ht="13.5" customHeight="1" x14ac:dyDescent="0.25">
      <c r="A489" s="2"/>
      <c r="B489" s="2"/>
      <c r="C489" s="2"/>
      <c r="D489" s="2"/>
      <c r="J489" s="2"/>
      <c r="M489" s="6"/>
      <c r="N489" s="2"/>
      <c r="O489" s="2"/>
      <c r="P489" s="2"/>
      <c r="Q489" s="2"/>
    </row>
    <row r="490" spans="1:17" ht="13.5" customHeight="1" x14ac:dyDescent="0.25">
      <c r="A490" s="2"/>
      <c r="B490" s="2"/>
      <c r="C490" s="2"/>
      <c r="D490" s="2"/>
      <c r="J490" s="2"/>
      <c r="M490" s="6"/>
      <c r="N490" s="2"/>
      <c r="O490" s="2"/>
      <c r="P490" s="2"/>
      <c r="Q490" s="2"/>
    </row>
    <row r="491" spans="1:17" ht="13.5" customHeight="1" x14ac:dyDescent="0.25">
      <c r="A491" s="2"/>
      <c r="B491" s="2"/>
      <c r="C491" s="2"/>
      <c r="D491" s="2"/>
      <c r="J491" s="2"/>
      <c r="M491" s="6"/>
      <c r="N491" s="2"/>
      <c r="O491" s="2"/>
      <c r="P491" s="2"/>
      <c r="Q491" s="2"/>
    </row>
    <row r="492" spans="1:17" ht="13.5" customHeight="1" x14ac:dyDescent="0.25">
      <c r="A492" s="2"/>
      <c r="B492" s="2"/>
      <c r="C492" s="2"/>
      <c r="D492" s="2"/>
      <c r="J492" s="2"/>
      <c r="M492" s="6"/>
      <c r="N492" s="2"/>
      <c r="O492" s="2"/>
      <c r="P492" s="2"/>
      <c r="Q492" s="2"/>
    </row>
    <row r="493" spans="1:17" ht="13.5" customHeight="1" x14ac:dyDescent="0.25">
      <c r="A493" s="2"/>
      <c r="B493" s="2"/>
      <c r="C493" s="2"/>
      <c r="D493" s="2"/>
      <c r="J493" s="2"/>
      <c r="M493" s="6"/>
      <c r="N493" s="2"/>
      <c r="O493" s="2"/>
      <c r="P493" s="2"/>
      <c r="Q493" s="2"/>
    </row>
    <row r="494" spans="1:17" ht="13.5" customHeight="1" x14ac:dyDescent="0.25">
      <c r="A494" s="2"/>
      <c r="B494" s="2"/>
      <c r="C494" s="2"/>
      <c r="D494" s="2"/>
      <c r="J494" s="2"/>
      <c r="M494" s="6"/>
      <c r="N494" s="2"/>
      <c r="O494" s="2"/>
      <c r="P494" s="2"/>
      <c r="Q494" s="2"/>
    </row>
    <row r="495" spans="1:17" ht="13.5" customHeight="1" x14ac:dyDescent="0.25">
      <c r="A495" s="2"/>
      <c r="B495" s="2"/>
      <c r="C495" s="2"/>
      <c r="D495" s="2"/>
      <c r="J495" s="2"/>
      <c r="M495" s="6"/>
      <c r="N495" s="2"/>
      <c r="O495" s="2"/>
      <c r="P495" s="2"/>
      <c r="Q495" s="2"/>
    </row>
    <row r="496" spans="1:17" ht="13.5" customHeight="1" x14ac:dyDescent="0.25">
      <c r="A496" s="2"/>
      <c r="B496" s="2"/>
      <c r="C496" s="2"/>
      <c r="D496" s="2"/>
      <c r="J496" s="2"/>
      <c r="M496" s="6"/>
      <c r="N496" s="2"/>
      <c r="O496" s="2"/>
      <c r="P496" s="2"/>
      <c r="Q496" s="2"/>
    </row>
    <row r="497" spans="1:17" ht="13.5" customHeight="1" x14ac:dyDescent="0.25">
      <c r="A497" s="2"/>
      <c r="B497" s="2"/>
      <c r="C497" s="2"/>
      <c r="D497" s="2"/>
      <c r="J497" s="2"/>
      <c r="M497" s="6"/>
      <c r="N497" s="2"/>
      <c r="O497" s="2"/>
      <c r="P497" s="2"/>
      <c r="Q497" s="2"/>
    </row>
    <row r="498" spans="1:17" ht="13.5" customHeight="1" x14ac:dyDescent="0.25">
      <c r="A498" s="2"/>
      <c r="B498" s="2"/>
      <c r="C498" s="2"/>
      <c r="D498" s="2"/>
      <c r="J498" s="2"/>
      <c r="M498" s="6"/>
      <c r="N498" s="2"/>
      <c r="O498" s="2"/>
      <c r="P498" s="2"/>
      <c r="Q498" s="2"/>
    </row>
    <row r="499" spans="1:17" ht="13.5" customHeight="1" x14ac:dyDescent="0.25">
      <c r="A499" s="2"/>
      <c r="B499" s="2"/>
      <c r="C499" s="2"/>
      <c r="D499" s="2"/>
      <c r="J499" s="2"/>
      <c r="M499" s="6"/>
      <c r="N499" s="2"/>
      <c r="O499" s="2"/>
      <c r="P499" s="2"/>
      <c r="Q499" s="2"/>
    </row>
    <row r="500" spans="1:17" ht="13.5" customHeight="1" x14ac:dyDescent="0.25">
      <c r="A500" s="2"/>
      <c r="B500" s="2"/>
      <c r="C500" s="2"/>
      <c r="D500" s="2"/>
      <c r="J500" s="2"/>
      <c r="M500" s="6"/>
      <c r="N500" s="2"/>
      <c r="O500" s="2"/>
      <c r="P500" s="2"/>
      <c r="Q500" s="2"/>
    </row>
    <row r="501" spans="1:17" ht="13.5" customHeight="1" x14ac:dyDescent="0.25">
      <c r="A501" s="2"/>
      <c r="B501" s="2"/>
      <c r="C501" s="2"/>
      <c r="D501" s="2"/>
      <c r="J501" s="2"/>
      <c r="M501" s="6"/>
      <c r="N501" s="2"/>
      <c r="O501" s="2"/>
      <c r="P501" s="2"/>
      <c r="Q501" s="2"/>
    </row>
    <row r="502" spans="1:17" ht="13.5" customHeight="1" x14ac:dyDescent="0.25">
      <c r="A502" s="2"/>
      <c r="B502" s="2"/>
      <c r="C502" s="2"/>
      <c r="D502" s="2"/>
      <c r="J502" s="2"/>
      <c r="M502" s="6"/>
      <c r="N502" s="2"/>
      <c r="O502" s="2"/>
      <c r="P502" s="2"/>
      <c r="Q502" s="2"/>
    </row>
    <row r="503" spans="1:17" ht="13.5" customHeight="1" x14ac:dyDescent="0.25">
      <c r="A503" s="2"/>
      <c r="B503" s="2"/>
      <c r="C503" s="2"/>
      <c r="D503" s="2"/>
      <c r="J503" s="2"/>
      <c r="M503" s="6"/>
      <c r="N503" s="2"/>
      <c r="O503" s="2"/>
      <c r="P503" s="2"/>
      <c r="Q503" s="2"/>
    </row>
    <row r="504" spans="1:17" ht="13.5" customHeight="1" x14ac:dyDescent="0.25">
      <c r="A504" s="2"/>
      <c r="B504" s="2"/>
      <c r="C504" s="2"/>
      <c r="D504" s="2"/>
      <c r="J504" s="2"/>
      <c r="M504" s="6"/>
      <c r="N504" s="2"/>
      <c r="O504" s="2"/>
      <c r="P504" s="2"/>
      <c r="Q504" s="2"/>
    </row>
    <row r="505" spans="1:17" ht="13.5" customHeight="1" x14ac:dyDescent="0.25">
      <c r="A505" s="2"/>
      <c r="B505" s="2"/>
      <c r="C505" s="2"/>
      <c r="D505" s="2"/>
      <c r="J505" s="2"/>
      <c r="M505" s="6"/>
      <c r="N505" s="2"/>
      <c r="O505" s="2"/>
      <c r="P505" s="2"/>
      <c r="Q505" s="2"/>
    </row>
    <row r="506" spans="1:17" ht="13.5" customHeight="1" x14ac:dyDescent="0.25">
      <c r="A506" s="2"/>
      <c r="B506" s="2"/>
      <c r="C506" s="2"/>
      <c r="D506" s="2"/>
      <c r="J506" s="2"/>
      <c r="M506" s="6"/>
      <c r="N506" s="2"/>
      <c r="O506" s="2"/>
      <c r="P506" s="2"/>
      <c r="Q506" s="2"/>
    </row>
    <row r="507" spans="1:17" ht="13.5" customHeight="1" x14ac:dyDescent="0.25">
      <c r="A507" s="2"/>
      <c r="B507" s="2"/>
      <c r="C507" s="2"/>
      <c r="D507" s="2"/>
      <c r="J507" s="2"/>
      <c r="M507" s="6"/>
      <c r="N507" s="2"/>
      <c r="O507" s="2"/>
      <c r="P507" s="2"/>
      <c r="Q507" s="2"/>
    </row>
    <row r="508" spans="1:17" ht="13.5" customHeight="1" x14ac:dyDescent="0.25">
      <c r="A508" s="2"/>
      <c r="B508" s="2"/>
      <c r="C508" s="2"/>
      <c r="D508" s="2"/>
      <c r="J508" s="2"/>
      <c r="M508" s="6"/>
      <c r="N508" s="2"/>
      <c r="O508" s="2"/>
      <c r="P508" s="2"/>
      <c r="Q508" s="2"/>
    </row>
    <row r="509" spans="1:17" ht="13.5" customHeight="1" x14ac:dyDescent="0.25">
      <c r="A509" s="2"/>
      <c r="B509" s="2"/>
      <c r="C509" s="2"/>
      <c r="D509" s="2"/>
      <c r="J509" s="2"/>
      <c r="M509" s="6"/>
      <c r="N509" s="2"/>
      <c r="O509" s="2"/>
      <c r="P509" s="2"/>
      <c r="Q509" s="2"/>
    </row>
    <row r="510" spans="1:17" ht="13.5" customHeight="1" x14ac:dyDescent="0.25">
      <c r="A510" s="2"/>
      <c r="B510" s="2"/>
      <c r="C510" s="2"/>
      <c r="D510" s="2"/>
      <c r="J510" s="2"/>
      <c r="M510" s="6"/>
      <c r="N510" s="2"/>
      <c r="O510" s="2"/>
      <c r="P510" s="2"/>
      <c r="Q510" s="2"/>
    </row>
    <row r="511" spans="1:17" ht="13.5" customHeight="1" x14ac:dyDescent="0.25">
      <c r="A511" s="2"/>
      <c r="B511" s="2"/>
      <c r="C511" s="2"/>
      <c r="D511" s="2"/>
      <c r="J511" s="2"/>
      <c r="M511" s="6"/>
      <c r="N511" s="2"/>
      <c r="O511" s="2"/>
      <c r="P511" s="2"/>
      <c r="Q511" s="2"/>
    </row>
    <row r="512" spans="1:17" ht="13.5" customHeight="1" x14ac:dyDescent="0.25">
      <c r="A512" s="2"/>
      <c r="B512" s="2"/>
      <c r="C512" s="2"/>
      <c r="D512" s="2"/>
      <c r="J512" s="2"/>
      <c r="M512" s="6"/>
      <c r="N512" s="2"/>
      <c r="O512" s="2"/>
      <c r="P512" s="2"/>
      <c r="Q512" s="2"/>
    </row>
    <row r="513" spans="1:17" ht="13.5" customHeight="1" x14ac:dyDescent="0.25">
      <c r="A513" s="2"/>
      <c r="B513" s="2"/>
      <c r="C513" s="2"/>
      <c r="D513" s="2"/>
      <c r="J513" s="2"/>
      <c r="M513" s="6"/>
      <c r="N513" s="2"/>
      <c r="O513" s="2"/>
      <c r="P513" s="2"/>
      <c r="Q513" s="2"/>
    </row>
    <row r="514" spans="1:17" ht="13.5" customHeight="1" x14ac:dyDescent="0.25">
      <c r="A514" s="2"/>
      <c r="B514" s="2"/>
      <c r="C514" s="2"/>
      <c r="D514" s="2"/>
      <c r="J514" s="2"/>
      <c r="M514" s="6"/>
      <c r="N514" s="2"/>
      <c r="O514" s="2"/>
      <c r="P514" s="2"/>
      <c r="Q514" s="2"/>
    </row>
    <row r="515" spans="1:17" ht="13.5" customHeight="1" x14ac:dyDescent="0.25">
      <c r="A515" s="2"/>
      <c r="B515" s="2"/>
      <c r="C515" s="2"/>
      <c r="D515" s="2"/>
      <c r="J515" s="2"/>
      <c r="M515" s="6"/>
      <c r="N515" s="2"/>
      <c r="O515" s="2"/>
      <c r="P515" s="2"/>
      <c r="Q515" s="2"/>
    </row>
    <row r="516" spans="1:17" ht="13.5" customHeight="1" x14ac:dyDescent="0.25">
      <c r="A516" s="2"/>
      <c r="B516" s="2"/>
      <c r="C516" s="2"/>
      <c r="D516" s="2"/>
      <c r="J516" s="2"/>
      <c r="M516" s="6"/>
      <c r="N516" s="2"/>
      <c r="O516" s="2"/>
      <c r="P516" s="2"/>
      <c r="Q516" s="2"/>
    </row>
    <row r="517" spans="1:17" ht="13.5" customHeight="1" x14ac:dyDescent="0.25">
      <c r="A517" s="2"/>
      <c r="B517" s="2"/>
      <c r="C517" s="2"/>
      <c r="D517" s="2"/>
      <c r="J517" s="2"/>
      <c r="M517" s="6"/>
      <c r="N517" s="2"/>
      <c r="O517" s="2"/>
      <c r="P517" s="2"/>
      <c r="Q517" s="2"/>
    </row>
    <row r="518" spans="1:17" ht="13.5" customHeight="1" x14ac:dyDescent="0.25">
      <c r="A518" s="2"/>
      <c r="B518" s="2"/>
      <c r="C518" s="2"/>
      <c r="D518" s="2"/>
      <c r="J518" s="2"/>
      <c r="M518" s="6"/>
      <c r="N518" s="2"/>
      <c r="O518" s="2"/>
      <c r="P518" s="2"/>
      <c r="Q518" s="2"/>
    </row>
    <row r="519" spans="1:17" ht="13.5" customHeight="1" x14ac:dyDescent="0.25">
      <c r="A519" s="2"/>
      <c r="B519" s="2"/>
      <c r="C519" s="2"/>
      <c r="D519" s="2"/>
      <c r="J519" s="2"/>
      <c r="M519" s="6"/>
      <c r="N519" s="2"/>
      <c r="O519" s="2"/>
      <c r="P519" s="2"/>
      <c r="Q519" s="2"/>
    </row>
    <row r="520" spans="1:17" ht="13.5" customHeight="1" x14ac:dyDescent="0.25">
      <c r="A520" s="2"/>
      <c r="B520" s="2"/>
      <c r="C520" s="2"/>
      <c r="D520" s="2"/>
      <c r="J520" s="2"/>
      <c r="M520" s="6"/>
      <c r="N520" s="2"/>
      <c r="O520" s="2"/>
      <c r="P520" s="2"/>
      <c r="Q520" s="2"/>
    </row>
    <row r="521" spans="1:17" ht="13.5" customHeight="1" x14ac:dyDescent="0.25">
      <c r="A521" s="2"/>
      <c r="B521" s="2"/>
      <c r="C521" s="2"/>
      <c r="D521" s="2"/>
      <c r="J521" s="2"/>
      <c r="M521" s="6"/>
      <c r="N521" s="2"/>
      <c r="O521" s="2"/>
      <c r="P521" s="2"/>
      <c r="Q521" s="2"/>
    </row>
    <row r="522" spans="1:17" ht="13.5" customHeight="1" x14ac:dyDescent="0.25">
      <c r="A522" s="2"/>
      <c r="B522" s="2"/>
      <c r="C522" s="2"/>
      <c r="D522" s="2"/>
      <c r="J522" s="2"/>
      <c r="M522" s="6"/>
      <c r="N522" s="2"/>
      <c r="O522" s="2"/>
      <c r="P522" s="2"/>
      <c r="Q522" s="2"/>
    </row>
    <row r="523" spans="1:17" ht="13.5" customHeight="1" x14ac:dyDescent="0.25">
      <c r="A523" s="2"/>
      <c r="B523" s="2"/>
      <c r="C523" s="2"/>
      <c r="D523" s="2"/>
      <c r="J523" s="2"/>
      <c r="M523" s="6"/>
      <c r="N523" s="2"/>
      <c r="O523" s="2"/>
      <c r="P523" s="2"/>
      <c r="Q523" s="2"/>
    </row>
    <row r="524" spans="1:17" ht="13.5" customHeight="1" x14ac:dyDescent="0.25">
      <c r="A524" s="2"/>
      <c r="B524" s="2"/>
      <c r="C524" s="2"/>
      <c r="D524" s="2"/>
      <c r="J524" s="2"/>
      <c r="M524" s="6"/>
      <c r="N524" s="2"/>
      <c r="O524" s="2"/>
      <c r="P524" s="2"/>
      <c r="Q524" s="2"/>
    </row>
    <row r="525" spans="1:17" ht="13.5" customHeight="1" x14ac:dyDescent="0.25">
      <c r="A525" s="2"/>
      <c r="B525" s="2"/>
      <c r="C525" s="2"/>
      <c r="D525" s="2"/>
      <c r="J525" s="2"/>
      <c r="M525" s="6"/>
      <c r="N525" s="2"/>
      <c r="O525" s="2"/>
      <c r="P525" s="2"/>
      <c r="Q525" s="2"/>
    </row>
    <row r="526" spans="1:17" ht="13.5" customHeight="1" x14ac:dyDescent="0.25">
      <c r="A526" s="2"/>
      <c r="B526" s="2"/>
      <c r="C526" s="2"/>
      <c r="D526" s="2"/>
      <c r="J526" s="2"/>
      <c r="M526" s="6"/>
      <c r="N526" s="2"/>
      <c r="O526" s="2"/>
      <c r="P526" s="2"/>
      <c r="Q526" s="2"/>
    </row>
    <row r="527" spans="1:17" ht="13.5" customHeight="1" x14ac:dyDescent="0.25">
      <c r="A527" s="2"/>
      <c r="B527" s="2"/>
      <c r="C527" s="2"/>
      <c r="D527" s="2"/>
      <c r="J527" s="2"/>
      <c r="M527" s="6"/>
      <c r="N527" s="2"/>
      <c r="O527" s="2"/>
      <c r="P527" s="2"/>
      <c r="Q527" s="2"/>
    </row>
    <row r="528" spans="1:17" ht="13.5" customHeight="1" x14ac:dyDescent="0.25">
      <c r="A528" s="2"/>
      <c r="B528" s="2"/>
      <c r="C528" s="2"/>
      <c r="D528" s="2"/>
      <c r="J528" s="2"/>
      <c r="M528" s="6"/>
      <c r="N528" s="2"/>
      <c r="O528" s="2"/>
      <c r="P528" s="2"/>
      <c r="Q528" s="2"/>
    </row>
    <row r="529" spans="1:17" ht="13.5" customHeight="1" x14ac:dyDescent="0.25">
      <c r="A529" s="2"/>
      <c r="B529" s="2"/>
      <c r="C529" s="2"/>
      <c r="D529" s="2"/>
      <c r="J529" s="2"/>
      <c r="M529" s="6"/>
      <c r="N529" s="2"/>
      <c r="O529" s="2"/>
      <c r="P529" s="2"/>
      <c r="Q529" s="2"/>
    </row>
    <row r="530" spans="1:17" ht="13.5" customHeight="1" x14ac:dyDescent="0.25">
      <c r="A530" s="2"/>
      <c r="B530" s="2"/>
      <c r="C530" s="2"/>
      <c r="D530" s="2"/>
      <c r="J530" s="2"/>
      <c r="M530" s="6"/>
      <c r="N530" s="2"/>
      <c r="O530" s="2"/>
      <c r="P530" s="2"/>
      <c r="Q530" s="2"/>
    </row>
    <row r="531" spans="1:17" ht="13.5" customHeight="1" x14ac:dyDescent="0.25">
      <c r="A531" s="2"/>
      <c r="B531" s="2"/>
      <c r="C531" s="2"/>
      <c r="D531" s="2"/>
      <c r="J531" s="2"/>
      <c r="M531" s="6"/>
      <c r="N531" s="2"/>
      <c r="O531" s="2"/>
      <c r="P531" s="2"/>
      <c r="Q531" s="2"/>
    </row>
    <row r="532" spans="1:17" ht="13.5" customHeight="1" x14ac:dyDescent="0.25">
      <c r="A532" s="2"/>
      <c r="B532" s="2"/>
      <c r="C532" s="2"/>
      <c r="D532" s="2"/>
      <c r="J532" s="2"/>
      <c r="M532" s="6"/>
      <c r="N532" s="2"/>
      <c r="O532" s="2"/>
      <c r="P532" s="2"/>
      <c r="Q532" s="2"/>
    </row>
    <row r="533" spans="1:17" ht="13.5" customHeight="1" x14ac:dyDescent="0.25">
      <c r="A533" s="2"/>
      <c r="B533" s="2"/>
      <c r="C533" s="2"/>
      <c r="D533" s="2"/>
      <c r="J533" s="2"/>
      <c r="M533" s="6"/>
      <c r="N533" s="2"/>
      <c r="O533" s="2"/>
      <c r="P533" s="2"/>
      <c r="Q533" s="2"/>
    </row>
    <row r="534" spans="1:17" ht="13.5" customHeight="1" x14ac:dyDescent="0.25">
      <c r="A534" s="2"/>
      <c r="B534" s="2"/>
      <c r="C534" s="2"/>
      <c r="D534" s="2"/>
      <c r="J534" s="2"/>
      <c r="M534" s="6"/>
      <c r="N534" s="2"/>
      <c r="O534" s="2"/>
      <c r="P534" s="2"/>
      <c r="Q534" s="2"/>
    </row>
    <row r="535" spans="1:17" ht="13.5" customHeight="1" x14ac:dyDescent="0.25">
      <c r="A535" s="2"/>
      <c r="B535" s="2"/>
      <c r="C535" s="2"/>
      <c r="D535" s="2"/>
      <c r="J535" s="2"/>
      <c r="M535" s="6"/>
      <c r="N535" s="2"/>
      <c r="O535" s="2"/>
      <c r="P535" s="2"/>
      <c r="Q535" s="2"/>
    </row>
    <row r="536" spans="1:17" ht="13.5" customHeight="1" x14ac:dyDescent="0.25">
      <c r="A536" s="2"/>
      <c r="B536" s="2"/>
      <c r="C536" s="2"/>
      <c r="D536" s="2"/>
      <c r="J536" s="2"/>
      <c r="M536" s="6"/>
      <c r="N536" s="2"/>
      <c r="O536" s="2"/>
      <c r="P536" s="2"/>
      <c r="Q536" s="2"/>
    </row>
    <row r="537" spans="1:17" ht="13.5" customHeight="1" x14ac:dyDescent="0.25">
      <c r="A537" s="2"/>
      <c r="B537" s="2"/>
      <c r="C537" s="2"/>
      <c r="D537" s="2"/>
      <c r="J537" s="2"/>
      <c r="M537" s="6"/>
      <c r="N537" s="2"/>
      <c r="O537" s="2"/>
      <c r="P537" s="2"/>
      <c r="Q537" s="2"/>
    </row>
    <row r="538" spans="1:17" ht="13.5" customHeight="1" x14ac:dyDescent="0.25">
      <c r="A538" s="2"/>
      <c r="B538" s="2"/>
      <c r="C538" s="2"/>
      <c r="D538" s="2"/>
      <c r="J538" s="2"/>
      <c r="M538" s="6"/>
      <c r="N538" s="2"/>
      <c r="O538" s="2"/>
      <c r="P538" s="2"/>
      <c r="Q538" s="2"/>
    </row>
    <row r="539" spans="1:17" ht="13.5" customHeight="1" x14ac:dyDescent="0.25">
      <c r="A539" s="2"/>
      <c r="B539" s="2"/>
      <c r="C539" s="2"/>
      <c r="D539" s="2"/>
      <c r="J539" s="2"/>
      <c r="M539" s="6"/>
      <c r="N539" s="2"/>
      <c r="O539" s="2"/>
      <c r="P539" s="2"/>
      <c r="Q539" s="2"/>
    </row>
    <row r="540" spans="1:17" ht="13.5" customHeight="1" x14ac:dyDescent="0.25">
      <c r="A540" s="2"/>
      <c r="B540" s="2"/>
      <c r="C540" s="2"/>
      <c r="D540" s="2"/>
      <c r="J540" s="2"/>
      <c r="M540" s="6"/>
      <c r="N540" s="2"/>
      <c r="O540" s="2"/>
      <c r="P540" s="2"/>
      <c r="Q540" s="2"/>
    </row>
    <row r="541" spans="1:17" ht="13.5" customHeight="1" x14ac:dyDescent="0.25">
      <c r="A541" s="2"/>
      <c r="B541" s="2"/>
      <c r="C541" s="2"/>
      <c r="D541" s="2"/>
      <c r="J541" s="2"/>
      <c r="M541" s="6"/>
      <c r="N541" s="2"/>
      <c r="O541" s="2"/>
      <c r="P541" s="2"/>
      <c r="Q541" s="2"/>
    </row>
    <row r="542" spans="1:17" ht="13.5" customHeight="1" x14ac:dyDescent="0.25">
      <c r="A542" s="2"/>
      <c r="B542" s="2"/>
      <c r="C542" s="2"/>
      <c r="D542" s="2"/>
      <c r="J542" s="2"/>
      <c r="M542" s="6"/>
      <c r="N542" s="2"/>
      <c r="O542" s="2"/>
      <c r="P542" s="2"/>
      <c r="Q542" s="2"/>
    </row>
    <row r="543" spans="1:17" ht="13.5" customHeight="1" x14ac:dyDescent="0.25">
      <c r="A543" s="2"/>
      <c r="B543" s="2"/>
      <c r="C543" s="2"/>
      <c r="D543" s="2"/>
      <c r="J543" s="2"/>
      <c r="M543" s="6"/>
      <c r="N543" s="2"/>
      <c r="O543" s="2"/>
      <c r="P543" s="2"/>
      <c r="Q543" s="2"/>
    </row>
    <row r="544" spans="1:17" ht="13.5" customHeight="1" x14ac:dyDescent="0.25">
      <c r="A544" s="2"/>
      <c r="B544" s="2"/>
      <c r="C544" s="2"/>
      <c r="D544" s="2"/>
      <c r="J544" s="2"/>
      <c r="M544" s="6"/>
      <c r="N544" s="2"/>
      <c r="O544" s="2"/>
      <c r="P544" s="2"/>
      <c r="Q544" s="2"/>
    </row>
    <row r="545" spans="1:17" ht="13.5" customHeight="1" x14ac:dyDescent="0.25">
      <c r="A545" s="2"/>
      <c r="B545" s="2"/>
      <c r="C545" s="2"/>
      <c r="D545" s="2"/>
      <c r="J545" s="2"/>
      <c r="M545" s="6"/>
      <c r="N545" s="2"/>
      <c r="O545" s="2"/>
      <c r="P545" s="2"/>
      <c r="Q545" s="2"/>
    </row>
    <row r="546" spans="1:17" ht="13.5" customHeight="1" x14ac:dyDescent="0.25">
      <c r="A546" s="2"/>
      <c r="B546" s="2"/>
      <c r="C546" s="2"/>
      <c r="D546" s="2"/>
      <c r="J546" s="2"/>
      <c r="M546" s="6"/>
      <c r="N546" s="2"/>
      <c r="O546" s="2"/>
      <c r="P546" s="2"/>
      <c r="Q546" s="2"/>
    </row>
    <row r="547" spans="1:17" ht="13.5" customHeight="1" x14ac:dyDescent="0.25">
      <c r="A547" s="2"/>
      <c r="B547" s="2"/>
      <c r="C547" s="2"/>
      <c r="D547" s="2"/>
      <c r="J547" s="2"/>
      <c r="M547" s="6"/>
      <c r="N547" s="2"/>
      <c r="O547" s="2"/>
      <c r="P547" s="2"/>
      <c r="Q547" s="2"/>
    </row>
    <row r="548" spans="1:17" ht="13.5" customHeight="1" x14ac:dyDescent="0.25">
      <c r="A548" s="2"/>
      <c r="B548" s="2"/>
      <c r="C548" s="2"/>
      <c r="D548" s="2"/>
      <c r="J548" s="2"/>
      <c r="M548" s="6"/>
      <c r="N548" s="2"/>
      <c r="O548" s="2"/>
      <c r="P548" s="2"/>
      <c r="Q548" s="2"/>
    </row>
    <row r="549" spans="1:17" ht="13.5" customHeight="1" x14ac:dyDescent="0.25">
      <c r="A549" s="2"/>
      <c r="B549" s="2"/>
      <c r="C549" s="2"/>
      <c r="D549" s="2"/>
      <c r="J549" s="2"/>
      <c r="M549" s="6"/>
      <c r="N549" s="2"/>
      <c r="O549" s="2"/>
      <c r="P549" s="2"/>
      <c r="Q549" s="2"/>
    </row>
    <row r="550" spans="1:17" ht="13.5" customHeight="1" x14ac:dyDescent="0.25">
      <c r="A550" s="2"/>
      <c r="B550" s="2"/>
      <c r="C550" s="2"/>
      <c r="D550" s="2"/>
      <c r="J550" s="2"/>
      <c r="M550" s="6"/>
      <c r="N550" s="2"/>
      <c r="O550" s="2"/>
      <c r="P550" s="2"/>
      <c r="Q550" s="2"/>
    </row>
    <row r="551" spans="1:17" ht="13.5" customHeight="1" x14ac:dyDescent="0.25">
      <c r="A551" s="2"/>
      <c r="B551" s="2"/>
      <c r="C551" s="2"/>
      <c r="D551" s="2"/>
      <c r="J551" s="2"/>
      <c r="M551" s="6"/>
      <c r="N551" s="2"/>
      <c r="O551" s="2"/>
      <c r="P551" s="2"/>
      <c r="Q551" s="2"/>
    </row>
    <row r="552" spans="1:17" ht="13.5" customHeight="1" x14ac:dyDescent="0.25">
      <c r="A552" s="2"/>
      <c r="B552" s="2"/>
      <c r="C552" s="2"/>
      <c r="D552" s="2"/>
      <c r="J552" s="2"/>
      <c r="M552" s="6"/>
      <c r="N552" s="2"/>
      <c r="O552" s="2"/>
      <c r="P552" s="2"/>
      <c r="Q552" s="2"/>
    </row>
    <row r="553" spans="1:17" ht="13.5" customHeight="1" x14ac:dyDescent="0.25">
      <c r="A553" s="2"/>
      <c r="B553" s="2"/>
      <c r="C553" s="2"/>
      <c r="D553" s="2"/>
      <c r="J553" s="2"/>
      <c r="M553" s="6"/>
      <c r="N553" s="2"/>
      <c r="O553" s="2"/>
      <c r="P553" s="2"/>
      <c r="Q553" s="2"/>
    </row>
    <row r="554" spans="1:17" ht="13.5" customHeight="1" x14ac:dyDescent="0.25">
      <c r="A554" s="2"/>
      <c r="B554" s="2"/>
      <c r="C554" s="2"/>
      <c r="D554" s="2"/>
      <c r="J554" s="2"/>
      <c r="M554" s="6"/>
      <c r="N554" s="2"/>
      <c r="O554" s="2"/>
      <c r="P554" s="2"/>
      <c r="Q554" s="2"/>
    </row>
    <row r="555" spans="1:17" ht="13.5" customHeight="1" x14ac:dyDescent="0.25">
      <c r="A555" s="2"/>
      <c r="B555" s="2"/>
      <c r="C555" s="2"/>
      <c r="D555" s="2"/>
      <c r="J555" s="2"/>
      <c r="M555" s="6"/>
      <c r="N555" s="2"/>
      <c r="O555" s="2"/>
      <c r="P555" s="2"/>
      <c r="Q555" s="2"/>
    </row>
    <row r="556" spans="1:17" ht="13.5" customHeight="1" x14ac:dyDescent="0.25">
      <c r="A556" s="2"/>
      <c r="B556" s="2"/>
      <c r="C556" s="2"/>
      <c r="D556" s="2"/>
      <c r="J556" s="2"/>
      <c r="M556" s="6"/>
      <c r="N556" s="2"/>
      <c r="O556" s="2"/>
      <c r="P556" s="2"/>
      <c r="Q556" s="2"/>
    </row>
    <row r="557" spans="1:17" ht="13.5" customHeight="1" x14ac:dyDescent="0.25">
      <c r="A557" s="2"/>
      <c r="B557" s="2"/>
      <c r="C557" s="2"/>
      <c r="D557" s="2"/>
      <c r="J557" s="2"/>
      <c r="M557" s="6"/>
      <c r="N557" s="2"/>
      <c r="O557" s="2"/>
      <c r="P557" s="2"/>
      <c r="Q557" s="2"/>
    </row>
    <row r="558" spans="1:17" ht="13.5" customHeight="1" x14ac:dyDescent="0.25">
      <c r="A558" s="2"/>
      <c r="B558" s="2"/>
      <c r="C558" s="2"/>
      <c r="D558" s="2"/>
      <c r="J558" s="2"/>
      <c r="M558" s="6"/>
      <c r="N558" s="2"/>
      <c r="O558" s="2"/>
      <c r="P558" s="2"/>
      <c r="Q558" s="2"/>
    </row>
    <row r="559" spans="1:17" ht="13.5" customHeight="1" x14ac:dyDescent="0.25">
      <c r="A559" s="2"/>
      <c r="B559" s="2"/>
      <c r="C559" s="2"/>
      <c r="D559" s="2"/>
      <c r="J559" s="2"/>
      <c r="M559" s="6"/>
      <c r="N559" s="2"/>
      <c r="O559" s="2"/>
      <c r="P559" s="2"/>
      <c r="Q559" s="2"/>
    </row>
    <row r="560" spans="1:17" ht="13.5" customHeight="1" x14ac:dyDescent="0.25">
      <c r="A560" s="2"/>
      <c r="B560" s="2"/>
      <c r="C560" s="2"/>
      <c r="D560" s="2"/>
      <c r="J560" s="2"/>
      <c r="M560" s="6"/>
      <c r="N560" s="2"/>
      <c r="O560" s="2"/>
      <c r="P560" s="2"/>
      <c r="Q560" s="2"/>
    </row>
    <row r="561" spans="1:17" ht="13.5" customHeight="1" x14ac:dyDescent="0.25">
      <c r="A561" s="2"/>
      <c r="B561" s="2"/>
      <c r="C561" s="2"/>
      <c r="D561" s="2"/>
      <c r="J561" s="2"/>
      <c r="M561" s="6"/>
      <c r="N561" s="2"/>
      <c r="O561" s="2"/>
      <c r="P561" s="2"/>
      <c r="Q561" s="2"/>
    </row>
    <row r="562" spans="1:17" ht="13.5" customHeight="1" x14ac:dyDescent="0.25">
      <c r="A562" s="2"/>
      <c r="B562" s="2"/>
      <c r="C562" s="2"/>
      <c r="D562" s="2"/>
      <c r="J562" s="2"/>
      <c r="M562" s="6"/>
      <c r="N562" s="2"/>
      <c r="O562" s="2"/>
      <c r="P562" s="2"/>
      <c r="Q562" s="2"/>
    </row>
    <row r="563" spans="1:17" ht="13.5" customHeight="1" x14ac:dyDescent="0.25">
      <c r="A563" s="2"/>
      <c r="B563" s="2"/>
      <c r="C563" s="2"/>
      <c r="D563" s="2"/>
      <c r="J563" s="2"/>
      <c r="M563" s="6"/>
      <c r="N563" s="2"/>
      <c r="O563" s="2"/>
      <c r="P563" s="2"/>
      <c r="Q563" s="2"/>
    </row>
    <row r="564" spans="1:17" ht="13.5" customHeight="1" x14ac:dyDescent="0.25">
      <c r="A564" s="2"/>
      <c r="B564" s="2"/>
      <c r="C564" s="2"/>
      <c r="D564" s="2"/>
      <c r="J564" s="2"/>
      <c r="M564" s="6"/>
      <c r="N564" s="2"/>
      <c r="O564" s="2"/>
      <c r="P564" s="2"/>
      <c r="Q564" s="2"/>
    </row>
    <row r="565" spans="1:17" ht="13.5" customHeight="1" x14ac:dyDescent="0.25">
      <c r="A565" s="2"/>
      <c r="B565" s="2"/>
      <c r="C565" s="2"/>
      <c r="D565" s="2"/>
      <c r="J565" s="2"/>
      <c r="M565" s="6"/>
      <c r="N565" s="2"/>
      <c r="O565" s="2"/>
      <c r="P565" s="2"/>
      <c r="Q565" s="2"/>
    </row>
    <row r="566" spans="1:17" ht="13.5" customHeight="1" x14ac:dyDescent="0.25">
      <c r="A566" s="2"/>
      <c r="B566" s="2"/>
      <c r="C566" s="2"/>
      <c r="D566" s="2"/>
      <c r="J566" s="2"/>
      <c r="M566" s="6"/>
      <c r="N566" s="2"/>
      <c r="O566" s="2"/>
      <c r="P566" s="2"/>
      <c r="Q566" s="2"/>
    </row>
    <row r="567" spans="1:17" ht="13.5" customHeight="1" x14ac:dyDescent="0.25">
      <c r="A567" s="2"/>
      <c r="B567" s="2"/>
      <c r="C567" s="2"/>
      <c r="D567" s="2"/>
      <c r="J567" s="2"/>
      <c r="M567" s="6"/>
      <c r="N567" s="2"/>
      <c r="O567" s="2"/>
      <c r="P567" s="2"/>
      <c r="Q567" s="2"/>
    </row>
    <row r="568" spans="1:17" ht="13.5" customHeight="1" x14ac:dyDescent="0.25">
      <c r="A568" s="2"/>
      <c r="B568" s="2"/>
      <c r="C568" s="2"/>
      <c r="D568" s="2"/>
      <c r="J568" s="2"/>
      <c r="M568" s="6"/>
      <c r="N568" s="2"/>
      <c r="O568" s="2"/>
      <c r="P568" s="2"/>
      <c r="Q568" s="2"/>
    </row>
    <row r="569" spans="1:17" ht="13.5" customHeight="1" x14ac:dyDescent="0.25">
      <c r="A569" s="2"/>
      <c r="B569" s="2"/>
      <c r="C569" s="2"/>
      <c r="D569" s="2"/>
      <c r="J569" s="2"/>
      <c r="M569" s="6"/>
      <c r="N569" s="2"/>
      <c r="O569" s="2"/>
      <c r="P569" s="2"/>
      <c r="Q569" s="2"/>
    </row>
    <row r="570" spans="1:17" ht="13.5" customHeight="1" x14ac:dyDescent="0.25">
      <c r="A570" s="2"/>
      <c r="B570" s="2"/>
      <c r="C570" s="2"/>
      <c r="D570" s="2"/>
      <c r="J570" s="2"/>
      <c r="M570" s="6"/>
      <c r="N570" s="2"/>
      <c r="O570" s="2"/>
      <c r="P570" s="2"/>
      <c r="Q570" s="2"/>
    </row>
    <row r="571" spans="1:17" ht="13.5" customHeight="1" x14ac:dyDescent="0.25">
      <c r="A571" s="2"/>
      <c r="B571" s="2"/>
      <c r="C571" s="2"/>
      <c r="D571" s="2"/>
      <c r="J571" s="2"/>
      <c r="M571" s="6"/>
      <c r="N571" s="2"/>
      <c r="O571" s="2"/>
      <c r="P571" s="2"/>
      <c r="Q571" s="2"/>
    </row>
    <row r="572" spans="1:17" ht="13.5" customHeight="1" x14ac:dyDescent="0.25">
      <c r="A572" s="2"/>
      <c r="B572" s="2"/>
      <c r="C572" s="2"/>
      <c r="D572" s="2"/>
      <c r="J572" s="2"/>
      <c r="M572" s="6"/>
      <c r="N572" s="2"/>
      <c r="O572" s="2"/>
      <c r="P572" s="2"/>
      <c r="Q572" s="2"/>
    </row>
    <row r="573" spans="1:17" ht="13.5" customHeight="1" x14ac:dyDescent="0.25">
      <c r="A573" s="2"/>
      <c r="B573" s="2"/>
      <c r="C573" s="2"/>
      <c r="D573" s="2"/>
      <c r="J573" s="2"/>
      <c r="M573" s="6"/>
      <c r="N573" s="2"/>
      <c r="O573" s="2"/>
      <c r="P573" s="2"/>
      <c r="Q573" s="2"/>
    </row>
    <row r="574" spans="1:17" ht="13.5" customHeight="1" x14ac:dyDescent="0.25">
      <c r="A574" s="2"/>
      <c r="B574" s="2"/>
      <c r="C574" s="2"/>
      <c r="D574" s="2"/>
      <c r="J574" s="2"/>
      <c r="M574" s="6"/>
      <c r="N574" s="2"/>
      <c r="O574" s="2"/>
      <c r="P574" s="2"/>
      <c r="Q574" s="2"/>
    </row>
    <row r="575" spans="1:17" ht="13.5" customHeight="1" x14ac:dyDescent="0.25">
      <c r="A575" s="2"/>
      <c r="B575" s="2"/>
      <c r="C575" s="2"/>
      <c r="D575" s="2"/>
      <c r="J575" s="2"/>
      <c r="M575" s="6"/>
      <c r="N575" s="2"/>
      <c r="O575" s="2"/>
      <c r="P575" s="2"/>
      <c r="Q575" s="2"/>
    </row>
    <row r="576" spans="1:17" ht="13.5" customHeight="1" x14ac:dyDescent="0.25">
      <c r="A576" s="2"/>
      <c r="B576" s="2"/>
      <c r="C576" s="2"/>
      <c r="D576" s="2"/>
      <c r="J576" s="2"/>
      <c r="M576" s="6"/>
      <c r="N576" s="2"/>
      <c r="O576" s="2"/>
      <c r="P576" s="2"/>
      <c r="Q576" s="2"/>
    </row>
    <row r="577" spans="1:17" ht="13.5" customHeight="1" x14ac:dyDescent="0.25">
      <c r="A577" s="2"/>
      <c r="B577" s="2"/>
      <c r="C577" s="2"/>
      <c r="D577" s="2"/>
      <c r="J577" s="2"/>
      <c r="M577" s="6"/>
      <c r="N577" s="2"/>
      <c r="O577" s="2"/>
      <c r="P577" s="2"/>
      <c r="Q577" s="2"/>
    </row>
    <row r="578" spans="1:17" ht="13.5" customHeight="1" x14ac:dyDescent="0.25">
      <c r="A578" s="2"/>
      <c r="B578" s="2"/>
      <c r="C578" s="2"/>
      <c r="D578" s="2"/>
      <c r="J578" s="2"/>
      <c r="M578" s="6"/>
      <c r="N578" s="2"/>
      <c r="O578" s="2"/>
      <c r="P578" s="2"/>
      <c r="Q578" s="2"/>
    </row>
    <row r="579" spans="1:17" ht="13.5" customHeight="1" x14ac:dyDescent="0.25">
      <c r="A579" s="2"/>
      <c r="B579" s="2"/>
      <c r="C579" s="2"/>
      <c r="D579" s="2"/>
      <c r="J579" s="2"/>
      <c r="M579" s="6"/>
      <c r="N579" s="2"/>
      <c r="O579" s="2"/>
      <c r="P579" s="2"/>
      <c r="Q579" s="2"/>
    </row>
    <row r="580" spans="1:17" ht="13.5" customHeight="1" x14ac:dyDescent="0.25">
      <c r="A580" s="2"/>
      <c r="B580" s="2"/>
      <c r="C580" s="2"/>
      <c r="D580" s="2"/>
      <c r="J580" s="2"/>
      <c r="M580" s="6"/>
      <c r="N580" s="2"/>
      <c r="O580" s="2"/>
      <c r="P580" s="2"/>
      <c r="Q580" s="2"/>
    </row>
    <row r="581" spans="1:17" ht="13.5" customHeight="1" x14ac:dyDescent="0.25">
      <c r="A581" s="2"/>
      <c r="B581" s="2"/>
      <c r="C581" s="2"/>
      <c r="D581" s="2"/>
      <c r="J581" s="2"/>
      <c r="M581" s="6"/>
      <c r="N581" s="2"/>
      <c r="O581" s="2"/>
      <c r="P581" s="2"/>
      <c r="Q581" s="2"/>
    </row>
    <row r="582" spans="1:17" ht="13.5" customHeight="1" x14ac:dyDescent="0.25">
      <c r="A582" s="2"/>
      <c r="B582" s="2"/>
      <c r="C582" s="2"/>
      <c r="D582" s="2"/>
      <c r="J582" s="2"/>
      <c r="M582" s="6"/>
      <c r="N582" s="2"/>
      <c r="O582" s="2"/>
      <c r="P582" s="2"/>
      <c r="Q582" s="2"/>
    </row>
    <row r="583" spans="1:17" ht="13.5" customHeight="1" x14ac:dyDescent="0.25">
      <c r="A583" s="2"/>
      <c r="B583" s="2"/>
      <c r="C583" s="2"/>
      <c r="D583" s="2"/>
      <c r="J583" s="2"/>
      <c r="M583" s="6"/>
      <c r="N583" s="2"/>
      <c r="O583" s="2"/>
      <c r="P583" s="2"/>
      <c r="Q583" s="2"/>
    </row>
    <row r="584" spans="1:17" ht="13.5" customHeight="1" x14ac:dyDescent="0.25">
      <c r="A584" s="2"/>
      <c r="B584" s="2"/>
      <c r="C584" s="2"/>
      <c r="D584" s="2"/>
      <c r="J584" s="2"/>
      <c r="M584" s="6"/>
      <c r="N584" s="2"/>
      <c r="O584" s="2"/>
      <c r="P584" s="2"/>
      <c r="Q584" s="2"/>
    </row>
    <row r="585" spans="1:17" ht="13.5" customHeight="1" x14ac:dyDescent="0.25">
      <c r="A585" s="2"/>
      <c r="B585" s="2"/>
      <c r="C585" s="2"/>
      <c r="D585" s="2"/>
      <c r="J585" s="2"/>
      <c r="M585" s="6"/>
      <c r="N585" s="2"/>
      <c r="O585" s="2"/>
      <c r="P585" s="2"/>
      <c r="Q585" s="2"/>
    </row>
    <row r="586" spans="1:17" ht="13.5" customHeight="1" x14ac:dyDescent="0.25">
      <c r="A586" s="2"/>
      <c r="B586" s="2"/>
      <c r="C586" s="2"/>
      <c r="D586" s="2"/>
      <c r="J586" s="2"/>
      <c r="M586" s="6"/>
      <c r="N586" s="2"/>
      <c r="O586" s="2"/>
      <c r="P586" s="2"/>
      <c r="Q586" s="2"/>
    </row>
    <row r="587" spans="1:17" ht="13.5" customHeight="1" x14ac:dyDescent="0.25">
      <c r="A587" s="2"/>
      <c r="B587" s="2"/>
      <c r="C587" s="2"/>
      <c r="D587" s="2"/>
      <c r="J587" s="2"/>
      <c r="M587" s="6"/>
      <c r="N587" s="2"/>
      <c r="O587" s="2"/>
      <c r="P587" s="2"/>
      <c r="Q587" s="2"/>
    </row>
    <row r="588" spans="1:17" ht="13.5" customHeight="1" x14ac:dyDescent="0.25">
      <c r="A588" s="2"/>
      <c r="B588" s="2"/>
      <c r="C588" s="2"/>
      <c r="D588" s="2"/>
      <c r="J588" s="2"/>
      <c r="M588" s="6"/>
      <c r="N588" s="2"/>
      <c r="O588" s="2"/>
      <c r="P588" s="2"/>
      <c r="Q588" s="2"/>
    </row>
    <row r="589" spans="1:17" ht="13.5" customHeight="1" x14ac:dyDescent="0.25">
      <c r="A589" s="2"/>
      <c r="B589" s="2"/>
      <c r="C589" s="2"/>
      <c r="D589" s="2"/>
      <c r="J589" s="2"/>
      <c r="M589" s="6"/>
      <c r="N589" s="2"/>
      <c r="O589" s="2"/>
      <c r="P589" s="2"/>
      <c r="Q589" s="2"/>
    </row>
    <row r="590" spans="1:17" ht="13.5" customHeight="1" x14ac:dyDescent="0.25">
      <c r="A590" s="2"/>
      <c r="B590" s="2"/>
      <c r="C590" s="2"/>
      <c r="D590" s="2"/>
      <c r="J590" s="2"/>
      <c r="M590" s="6"/>
      <c r="N590" s="2"/>
      <c r="O590" s="2"/>
      <c r="P590" s="2"/>
      <c r="Q590" s="2"/>
    </row>
    <row r="591" spans="1:17" ht="13.5" customHeight="1" x14ac:dyDescent="0.25">
      <c r="A591" s="2"/>
      <c r="B591" s="2"/>
      <c r="C591" s="2"/>
      <c r="D591" s="2"/>
      <c r="J591" s="2"/>
      <c r="M591" s="6"/>
      <c r="N591" s="2"/>
      <c r="O591" s="2"/>
      <c r="P591" s="2"/>
      <c r="Q591" s="2"/>
    </row>
    <row r="592" spans="1:17" ht="13.5" customHeight="1" x14ac:dyDescent="0.25">
      <c r="A592" s="2"/>
      <c r="B592" s="2"/>
      <c r="C592" s="2"/>
      <c r="D592" s="2"/>
      <c r="J592" s="2"/>
      <c r="M592" s="6"/>
      <c r="N592" s="2"/>
      <c r="O592" s="2"/>
      <c r="P592" s="2"/>
      <c r="Q592" s="2"/>
    </row>
    <row r="593" spans="1:17" ht="13.5" customHeight="1" x14ac:dyDescent="0.25">
      <c r="A593" s="2"/>
      <c r="B593" s="2"/>
      <c r="C593" s="2"/>
      <c r="D593" s="2"/>
      <c r="J593" s="2"/>
      <c r="M593" s="6"/>
      <c r="N593" s="2"/>
      <c r="O593" s="2"/>
      <c r="P593" s="2"/>
      <c r="Q593" s="2"/>
    </row>
    <row r="594" spans="1:17" ht="13.5" customHeight="1" x14ac:dyDescent="0.25">
      <c r="A594" s="2"/>
      <c r="B594" s="2"/>
      <c r="C594" s="2"/>
      <c r="D594" s="2"/>
      <c r="J594" s="2"/>
      <c r="M594" s="6"/>
      <c r="N594" s="2"/>
      <c r="O594" s="2"/>
      <c r="P594" s="2"/>
      <c r="Q594" s="2"/>
    </row>
    <row r="595" spans="1:17" ht="13.5" customHeight="1" x14ac:dyDescent="0.25">
      <c r="A595" s="2"/>
      <c r="B595" s="2"/>
      <c r="C595" s="2"/>
      <c r="D595" s="2"/>
      <c r="J595" s="2"/>
      <c r="M595" s="6"/>
      <c r="N595" s="2"/>
      <c r="O595" s="2"/>
      <c r="P595" s="2"/>
      <c r="Q595" s="2"/>
    </row>
    <row r="596" spans="1:17" ht="13.5" customHeight="1" x14ac:dyDescent="0.25">
      <c r="A596" s="2"/>
      <c r="B596" s="2"/>
      <c r="C596" s="2"/>
      <c r="D596" s="2"/>
      <c r="J596" s="2"/>
      <c r="M596" s="6"/>
      <c r="N596" s="2"/>
      <c r="O596" s="2"/>
      <c r="P596" s="2"/>
      <c r="Q596" s="2"/>
    </row>
    <row r="597" spans="1:17" ht="13.5" customHeight="1" x14ac:dyDescent="0.25">
      <c r="A597" s="2"/>
      <c r="B597" s="2"/>
      <c r="C597" s="2"/>
      <c r="D597" s="2"/>
      <c r="J597" s="2"/>
      <c r="M597" s="6"/>
      <c r="N597" s="2"/>
      <c r="O597" s="2"/>
      <c r="P597" s="2"/>
      <c r="Q597" s="2"/>
    </row>
    <row r="598" spans="1:17" ht="13.5" customHeight="1" x14ac:dyDescent="0.25">
      <c r="A598" s="2"/>
      <c r="B598" s="2"/>
      <c r="C598" s="2"/>
      <c r="D598" s="2"/>
      <c r="J598" s="2"/>
      <c r="M598" s="6"/>
      <c r="N598" s="2"/>
      <c r="O598" s="2"/>
      <c r="P598" s="2"/>
      <c r="Q598" s="2"/>
    </row>
    <row r="599" spans="1:17" ht="13.5" customHeight="1" x14ac:dyDescent="0.25">
      <c r="A599" s="2"/>
      <c r="B599" s="2"/>
      <c r="C599" s="2"/>
      <c r="D599" s="2"/>
      <c r="J599" s="2"/>
      <c r="M599" s="6"/>
      <c r="N599" s="2"/>
      <c r="O599" s="2"/>
      <c r="P599" s="2"/>
      <c r="Q599" s="2"/>
    </row>
    <row r="600" spans="1:17" ht="13.5" customHeight="1" x14ac:dyDescent="0.25">
      <c r="A600" s="2"/>
      <c r="B600" s="2"/>
      <c r="C600" s="2"/>
      <c r="D600" s="2"/>
      <c r="J600" s="2"/>
      <c r="M600" s="6"/>
      <c r="N600" s="2"/>
      <c r="O600" s="2"/>
      <c r="P600" s="2"/>
      <c r="Q600" s="2"/>
    </row>
    <row r="601" spans="1:17" ht="13.5" customHeight="1" x14ac:dyDescent="0.25">
      <c r="A601" s="2"/>
      <c r="B601" s="2"/>
      <c r="C601" s="2"/>
      <c r="D601" s="2"/>
      <c r="J601" s="2"/>
      <c r="M601" s="6"/>
      <c r="N601" s="2"/>
      <c r="O601" s="2"/>
      <c r="P601" s="2"/>
      <c r="Q601" s="2"/>
    </row>
    <row r="602" spans="1:17" ht="13.5" customHeight="1" x14ac:dyDescent="0.25">
      <c r="A602" s="2"/>
      <c r="B602" s="2"/>
      <c r="C602" s="2"/>
      <c r="D602" s="2"/>
      <c r="J602" s="2"/>
      <c r="M602" s="6"/>
      <c r="N602" s="2"/>
      <c r="O602" s="2"/>
      <c r="P602" s="2"/>
      <c r="Q602" s="2"/>
    </row>
    <row r="603" spans="1:17" ht="13.5" customHeight="1" x14ac:dyDescent="0.25">
      <c r="A603" s="2"/>
      <c r="B603" s="2"/>
      <c r="C603" s="2"/>
      <c r="D603" s="2"/>
      <c r="J603" s="2"/>
      <c r="M603" s="6"/>
      <c r="N603" s="2"/>
      <c r="O603" s="2"/>
      <c r="P603" s="2"/>
      <c r="Q603" s="2"/>
    </row>
    <row r="604" spans="1:17" ht="13.5" customHeight="1" x14ac:dyDescent="0.25">
      <c r="A604" s="2"/>
      <c r="B604" s="2"/>
      <c r="C604" s="2"/>
      <c r="D604" s="2"/>
      <c r="J604" s="2"/>
      <c r="M604" s="6"/>
      <c r="N604" s="2"/>
      <c r="O604" s="2"/>
      <c r="P604" s="2"/>
      <c r="Q604" s="2"/>
    </row>
    <row r="605" spans="1:17" ht="13.5" customHeight="1" x14ac:dyDescent="0.25">
      <c r="A605" s="2"/>
      <c r="B605" s="2"/>
      <c r="C605" s="2"/>
      <c r="D605" s="2"/>
      <c r="J605" s="2"/>
      <c r="M605" s="6"/>
      <c r="N605" s="2"/>
      <c r="O605" s="2"/>
      <c r="P605" s="2"/>
      <c r="Q605" s="2"/>
    </row>
    <row r="606" spans="1:17" ht="13.5" customHeight="1" x14ac:dyDescent="0.25">
      <c r="A606" s="2"/>
      <c r="B606" s="2"/>
      <c r="C606" s="2"/>
      <c r="D606" s="2"/>
      <c r="J606" s="2"/>
      <c r="M606" s="6"/>
      <c r="N606" s="2"/>
      <c r="O606" s="2"/>
      <c r="P606" s="2"/>
      <c r="Q606" s="2"/>
    </row>
    <row r="607" spans="1:17" ht="13.5" customHeight="1" x14ac:dyDescent="0.25">
      <c r="A607" s="2"/>
      <c r="B607" s="2"/>
      <c r="C607" s="2"/>
      <c r="D607" s="2"/>
      <c r="J607" s="2"/>
      <c r="M607" s="6"/>
      <c r="N607" s="2"/>
      <c r="O607" s="2"/>
      <c r="P607" s="2"/>
      <c r="Q607" s="2"/>
    </row>
    <row r="608" spans="1:17" ht="13.5" customHeight="1" x14ac:dyDescent="0.25">
      <c r="A608" s="2"/>
      <c r="B608" s="2"/>
      <c r="C608" s="2"/>
      <c r="D608" s="2"/>
      <c r="J608" s="2"/>
      <c r="M608" s="6"/>
      <c r="N608" s="2"/>
      <c r="O608" s="2"/>
      <c r="P608" s="2"/>
      <c r="Q608" s="2"/>
    </row>
    <row r="609" spans="1:17" ht="13.5" customHeight="1" x14ac:dyDescent="0.25">
      <c r="A609" s="2"/>
      <c r="B609" s="2"/>
      <c r="C609" s="2"/>
      <c r="D609" s="2"/>
      <c r="J609" s="2"/>
      <c r="M609" s="6"/>
      <c r="N609" s="2"/>
      <c r="O609" s="2"/>
      <c r="P609" s="2"/>
      <c r="Q609" s="2"/>
    </row>
    <row r="610" spans="1:17" ht="13.5" customHeight="1" x14ac:dyDescent="0.25">
      <c r="A610" s="2"/>
      <c r="B610" s="2"/>
      <c r="C610" s="2"/>
      <c r="D610" s="2"/>
      <c r="J610" s="2"/>
      <c r="M610" s="6"/>
      <c r="N610" s="2"/>
      <c r="O610" s="2"/>
      <c r="P610" s="2"/>
      <c r="Q610" s="2"/>
    </row>
    <row r="611" spans="1:17" ht="13.5" customHeight="1" x14ac:dyDescent="0.25">
      <c r="A611" s="2"/>
      <c r="B611" s="2"/>
      <c r="C611" s="2"/>
      <c r="D611" s="2"/>
      <c r="J611" s="2"/>
      <c r="M611" s="6"/>
      <c r="N611" s="2"/>
      <c r="O611" s="2"/>
      <c r="P611" s="2"/>
      <c r="Q611" s="2"/>
    </row>
    <row r="612" spans="1:17" ht="13.5" customHeight="1" x14ac:dyDescent="0.25">
      <c r="A612" s="2"/>
      <c r="B612" s="2"/>
      <c r="C612" s="2"/>
      <c r="D612" s="2"/>
      <c r="J612" s="2"/>
      <c r="M612" s="6"/>
      <c r="N612" s="2"/>
      <c r="O612" s="2"/>
      <c r="P612" s="2"/>
      <c r="Q612" s="2"/>
    </row>
    <row r="613" spans="1:17" ht="13.5" customHeight="1" x14ac:dyDescent="0.25">
      <c r="A613" s="2"/>
      <c r="B613" s="2"/>
      <c r="C613" s="2"/>
      <c r="D613" s="2"/>
      <c r="J613" s="2"/>
      <c r="M613" s="6"/>
      <c r="N613" s="2"/>
      <c r="O613" s="2"/>
      <c r="P613" s="2"/>
      <c r="Q613" s="2"/>
    </row>
    <row r="614" spans="1:17" ht="13.5" customHeight="1" x14ac:dyDescent="0.25">
      <c r="A614" s="2"/>
      <c r="B614" s="2"/>
      <c r="C614" s="2"/>
      <c r="D614" s="2"/>
      <c r="J614" s="2"/>
      <c r="M614" s="6"/>
      <c r="N614" s="2"/>
      <c r="O614" s="2"/>
      <c r="P614" s="2"/>
      <c r="Q614" s="2"/>
    </row>
    <row r="615" spans="1:17" ht="13.5" customHeight="1" x14ac:dyDescent="0.25">
      <c r="A615" s="2"/>
      <c r="B615" s="2"/>
      <c r="C615" s="2"/>
      <c r="D615" s="2"/>
      <c r="J615" s="2"/>
      <c r="M615" s="6"/>
      <c r="N615" s="2"/>
      <c r="O615" s="2"/>
      <c r="P615" s="2"/>
      <c r="Q615" s="2"/>
    </row>
    <row r="616" spans="1:17" ht="13.5" customHeight="1" x14ac:dyDescent="0.25">
      <c r="A616" s="2"/>
      <c r="B616" s="2"/>
      <c r="C616" s="2"/>
      <c r="D616" s="2"/>
      <c r="J616" s="2"/>
      <c r="M616" s="6"/>
      <c r="N616" s="2"/>
      <c r="O616" s="2"/>
      <c r="P616" s="2"/>
      <c r="Q616" s="2"/>
    </row>
    <row r="617" spans="1:17" ht="13.5" customHeight="1" x14ac:dyDescent="0.25">
      <c r="A617" s="2"/>
      <c r="B617" s="2"/>
      <c r="C617" s="2"/>
      <c r="D617" s="2"/>
      <c r="J617" s="2"/>
      <c r="M617" s="6"/>
      <c r="N617" s="2"/>
      <c r="O617" s="2"/>
      <c r="P617" s="2"/>
      <c r="Q617" s="2"/>
    </row>
    <row r="618" spans="1:17" ht="13.5" customHeight="1" x14ac:dyDescent="0.25">
      <c r="A618" s="2"/>
      <c r="B618" s="2"/>
      <c r="C618" s="2"/>
      <c r="D618" s="2"/>
      <c r="J618" s="2"/>
      <c r="M618" s="6"/>
      <c r="N618" s="2"/>
      <c r="O618" s="2"/>
      <c r="P618" s="2"/>
      <c r="Q618" s="2"/>
    </row>
    <row r="619" spans="1:17" ht="13.5" customHeight="1" x14ac:dyDescent="0.25">
      <c r="A619" s="2"/>
      <c r="B619" s="2"/>
      <c r="C619" s="2"/>
      <c r="D619" s="2"/>
      <c r="J619" s="2"/>
      <c r="M619" s="6"/>
      <c r="N619" s="2"/>
      <c r="O619" s="2"/>
      <c r="P619" s="2"/>
      <c r="Q619" s="2"/>
    </row>
    <row r="620" spans="1:17" ht="13.5" customHeight="1" x14ac:dyDescent="0.25">
      <c r="A620" s="2"/>
      <c r="B620" s="2"/>
      <c r="C620" s="2"/>
      <c r="D620" s="2"/>
      <c r="J620" s="2"/>
      <c r="M620" s="6"/>
      <c r="N620" s="2"/>
      <c r="O620" s="2"/>
      <c r="P620" s="2"/>
      <c r="Q620" s="2"/>
    </row>
    <row r="621" spans="1:17" ht="13.5" customHeight="1" x14ac:dyDescent="0.25">
      <c r="A621" s="2"/>
      <c r="B621" s="2"/>
      <c r="C621" s="2"/>
      <c r="D621" s="2"/>
      <c r="J621" s="2"/>
      <c r="M621" s="6"/>
      <c r="N621" s="2"/>
      <c r="O621" s="2"/>
      <c r="P621" s="2"/>
      <c r="Q621" s="2"/>
    </row>
    <row r="622" spans="1:17" ht="13.5" customHeight="1" x14ac:dyDescent="0.25">
      <c r="A622" s="2"/>
      <c r="B622" s="2"/>
      <c r="C622" s="2"/>
      <c r="D622" s="2"/>
      <c r="J622" s="2"/>
      <c r="M622" s="6"/>
      <c r="N622" s="2"/>
      <c r="O622" s="2"/>
      <c r="P622" s="2"/>
      <c r="Q622" s="2"/>
    </row>
    <row r="623" spans="1:17" ht="13.5" customHeight="1" x14ac:dyDescent="0.25">
      <c r="A623" s="2"/>
      <c r="B623" s="2"/>
      <c r="C623" s="2"/>
      <c r="D623" s="2"/>
      <c r="J623" s="2"/>
      <c r="M623" s="6"/>
      <c r="N623" s="2"/>
      <c r="O623" s="2"/>
      <c r="P623" s="2"/>
      <c r="Q623" s="2"/>
    </row>
    <row r="624" spans="1:17" ht="13.5" customHeight="1" x14ac:dyDescent="0.25">
      <c r="A624" s="2"/>
      <c r="B624" s="2"/>
      <c r="C624" s="2"/>
      <c r="D624" s="2"/>
      <c r="J624" s="2"/>
      <c r="M624" s="6"/>
      <c r="N624" s="2"/>
      <c r="O624" s="2"/>
      <c r="P624" s="2"/>
      <c r="Q624" s="2"/>
    </row>
    <row r="625" spans="1:17" ht="13.5" customHeight="1" x14ac:dyDescent="0.25">
      <c r="A625" s="2"/>
      <c r="B625" s="2"/>
      <c r="C625" s="2"/>
      <c r="D625" s="2"/>
      <c r="J625" s="2"/>
      <c r="M625" s="6"/>
      <c r="N625" s="2"/>
      <c r="O625" s="2"/>
      <c r="P625" s="2"/>
      <c r="Q625" s="2"/>
    </row>
    <row r="626" spans="1:17" ht="13.5" customHeight="1" x14ac:dyDescent="0.25">
      <c r="A626" s="2"/>
      <c r="B626" s="2"/>
      <c r="C626" s="2"/>
      <c r="D626" s="2"/>
      <c r="J626" s="2"/>
      <c r="M626" s="6"/>
      <c r="N626" s="2"/>
      <c r="O626" s="2"/>
      <c r="P626" s="2"/>
      <c r="Q626" s="2"/>
    </row>
    <row r="627" spans="1:17" ht="13.5" customHeight="1" x14ac:dyDescent="0.25">
      <c r="A627" s="2"/>
      <c r="B627" s="2"/>
      <c r="C627" s="2"/>
      <c r="D627" s="2"/>
      <c r="J627" s="2"/>
      <c r="M627" s="6"/>
      <c r="N627" s="2"/>
      <c r="O627" s="2"/>
      <c r="P627" s="2"/>
      <c r="Q627" s="2"/>
    </row>
    <row r="628" spans="1:17" ht="13.5" customHeight="1" x14ac:dyDescent="0.25">
      <c r="A628" s="2"/>
      <c r="B628" s="2"/>
      <c r="C628" s="2"/>
      <c r="D628" s="2"/>
      <c r="J628" s="2"/>
      <c r="M628" s="6"/>
      <c r="N628" s="2"/>
      <c r="O628" s="2"/>
      <c r="P628" s="2"/>
      <c r="Q628" s="2"/>
    </row>
    <row r="629" spans="1:17" ht="13.5" customHeight="1" x14ac:dyDescent="0.25">
      <c r="A629" s="2"/>
      <c r="B629" s="2"/>
      <c r="C629" s="2"/>
      <c r="D629" s="2"/>
      <c r="J629" s="2"/>
      <c r="M629" s="6"/>
      <c r="N629" s="2"/>
      <c r="O629" s="2"/>
      <c r="P629" s="2"/>
      <c r="Q629" s="2"/>
    </row>
    <row r="630" spans="1:17" ht="13.5" customHeight="1" x14ac:dyDescent="0.25">
      <c r="A630" s="2"/>
      <c r="B630" s="2"/>
      <c r="C630" s="2"/>
      <c r="D630" s="2"/>
      <c r="J630" s="2"/>
      <c r="M630" s="6"/>
      <c r="N630" s="2"/>
      <c r="O630" s="2"/>
      <c r="P630" s="2"/>
      <c r="Q630" s="2"/>
    </row>
    <row r="631" spans="1:17" ht="13.5" customHeight="1" x14ac:dyDescent="0.25">
      <c r="A631" s="2"/>
      <c r="B631" s="2"/>
      <c r="C631" s="2"/>
      <c r="D631" s="2"/>
      <c r="J631" s="2"/>
      <c r="M631" s="6"/>
      <c r="N631" s="2"/>
      <c r="O631" s="2"/>
      <c r="P631" s="2"/>
      <c r="Q631" s="2"/>
    </row>
    <row r="632" spans="1:17" ht="13.5" customHeight="1" x14ac:dyDescent="0.25">
      <c r="A632" s="2"/>
      <c r="B632" s="2"/>
      <c r="C632" s="2"/>
      <c r="D632" s="2"/>
      <c r="J632" s="2"/>
      <c r="M632" s="6"/>
      <c r="N632" s="2"/>
      <c r="O632" s="2"/>
      <c r="P632" s="2"/>
      <c r="Q632" s="2"/>
    </row>
    <row r="633" spans="1:17" ht="13.5" customHeight="1" x14ac:dyDescent="0.25">
      <c r="A633" s="2"/>
      <c r="B633" s="2"/>
      <c r="C633" s="2"/>
      <c r="D633" s="2"/>
      <c r="J633" s="2"/>
      <c r="M633" s="6"/>
      <c r="N633" s="2"/>
      <c r="O633" s="2"/>
      <c r="P633" s="2"/>
      <c r="Q633" s="2"/>
    </row>
    <row r="634" spans="1:17" ht="13.5" customHeight="1" x14ac:dyDescent="0.25">
      <c r="A634" s="2"/>
      <c r="B634" s="2"/>
      <c r="C634" s="2"/>
      <c r="D634" s="2"/>
      <c r="J634" s="2"/>
      <c r="M634" s="6"/>
      <c r="N634" s="2"/>
      <c r="O634" s="2"/>
      <c r="P634" s="2"/>
      <c r="Q634" s="2"/>
    </row>
    <row r="635" spans="1:17" ht="13.5" customHeight="1" x14ac:dyDescent="0.25">
      <c r="A635" s="2"/>
      <c r="B635" s="2"/>
      <c r="C635" s="2"/>
      <c r="D635" s="2"/>
      <c r="J635" s="2"/>
      <c r="M635" s="6"/>
      <c r="N635" s="2"/>
      <c r="O635" s="2"/>
      <c r="P635" s="2"/>
      <c r="Q635" s="2"/>
    </row>
    <row r="636" spans="1:17" ht="13.5" customHeight="1" x14ac:dyDescent="0.25">
      <c r="A636" s="2"/>
      <c r="B636" s="2"/>
      <c r="C636" s="2"/>
      <c r="D636" s="2"/>
      <c r="J636" s="2"/>
      <c r="M636" s="6"/>
      <c r="N636" s="2"/>
      <c r="O636" s="2"/>
      <c r="P636" s="2"/>
      <c r="Q636" s="2"/>
    </row>
    <row r="637" spans="1:17" ht="13.5" customHeight="1" x14ac:dyDescent="0.25">
      <c r="A637" s="2"/>
      <c r="B637" s="2"/>
      <c r="C637" s="2"/>
      <c r="D637" s="2"/>
      <c r="J637" s="2"/>
      <c r="M637" s="6"/>
      <c r="N637" s="2"/>
      <c r="O637" s="2"/>
      <c r="P637" s="2"/>
      <c r="Q637" s="2"/>
    </row>
    <row r="638" spans="1:17" ht="13.5" customHeight="1" x14ac:dyDescent="0.25">
      <c r="A638" s="2"/>
      <c r="B638" s="2"/>
      <c r="C638" s="2"/>
      <c r="D638" s="2"/>
      <c r="J638" s="2"/>
      <c r="M638" s="6"/>
      <c r="N638" s="2"/>
      <c r="O638" s="2"/>
      <c r="P638" s="2"/>
      <c r="Q638" s="2"/>
    </row>
    <row r="639" spans="1:17" ht="13.5" customHeight="1" x14ac:dyDescent="0.25">
      <c r="A639" s="2"/>
      <c r="B639" s="2"/>
      <c r="C639" s="2"/>
      <c r="D639" s="2"/>
      <c r="J639" s="2"/>
      <c r="M639" s="6"/>
      <c r="N639" s="2"/>
      <c r="O639" s="2"/>
      <c r="P639" s="2"/>
      <c r="Q639" s="2"/>
    </row>
    <row r="640" spans="1:17" ht="13.5" customHeight="1" x14ac:dyDescent="0.25">
      <c r="A640" s="2"/>
      <c r="B640" s="2"/>
      <c r="C640" s="2"/>
      <c r="D640" s="2"/>
      <c r="J640" s="2"/>
      <c r="M640" s="6"/>
      <c r="N640" s="2"/>
      <c r="O640" s="2"/>
      <c r="P640" s="2"/>
      <c r="Q640" s="2"/>
    </row>
    <row r="641" spans="1:17" ht="13.5" customHeight="1" x14ac:dyDescent="0.25">
      <c r="A641" s="2"/>
      <c r="B641" s="2"/>
      <c r="C641" s="2"/>
      <c r="D641" s="2"/>
      <c r="J641" s="2"/>
      <c r="M641" s="6"/>
      <c r="N641" s="2"/>
      <c r="O641" s="2"/>
      <c r="P641" s="2"/>
      <c r="Q641" s="2"/>
    </row>
    <row r="642" spans="1:17" ht="13.5" customHeight="1" x14ac:dyDescent="0.25">
      <c r="A642" s="2"/>
      <c r="B642" s="2"/>
      <c r="C642" s="2"/>
      <c r="D642" s="2"/>
      <c r="J642" s="2"/>
      <c r="M642" s="6"/>
      <c r="N642" s="2"/>
      <c r="O642" s="2"/>
      <c r="P642" s="2"/>
      <c r="Q642" s="2"/>
    </row>
    <row r="643" spans="1:17" ht="13.5" customHeight="1" x14ac:dyDescent="0.25">
      <c r="A643" s="2"/>
      <c r="B643" s="2"/>
      <c r="C643" s="2"/>
      <c r="D643" s="2"/>
      <c r="J643" s="2"/>
      <c r="M643" s="6"/>
      <c r="N643" s="2"/>
      <c r="O643" s="2"/>
      <c r="P643" s="2"/>
      <c r="Q643" s="2"/>
    </row>
    <row r="644" spans="1:17" ht="13.5" customHeight="1" x14ac:dyDescent="0.25">
      <c r="A644" s="2"/>
      <c r="B644" s="2"/>
      <c r="C644" s="2"/>
      <c r="D644" s="2"/>
      <c r="J644" s="2"/>
      <c r="M644" s="6"/>
      <c r="N644" s="2"/>
      <c r="O644" s="2"/>
      <c r="P644" s="2"/>
      <c r="Q644" s="2"/>
    </row>
    <row r="645" spans="1:17" ht="13.5" customHeight="1" x14ac:dyDescent="0.25">
      <c r="A645" s="2"/>
      <c r="B645" s="2"/>
      <c r="C645" s="2"/>
      <c r="D645" s="2"/>
      <c r="J645" s="2"/>
      <c r="M645" s="6"/>
      <c r="N645" s="2"/>
      <c r="O645" s="2"/>
      <c r="P645" s="2"/>
      <c r="Q645" s="2"/>
    </row>
    <row r="646" spans="1:17" ht="13.5" customHeight="1" x14ac:dyDescent="0.25">
      <c r="A646" s="2"/>
      <c r="B646" s="2"/>
      <c r="C646" s="2"/>
      <c r="D646" s="2"/>
      <c r="J646" s="2"/>
      <c r="M646" s="6"/>
      <c r="N646" s="2"/>
      <c r="O646" s="2"/>
      <c r="P646" s="2"/>
      <c r="Q646" s="2"/>
    </row>
    <row r="647" spans="1:17" ht="13.5" customHeight="1" x14ac:dyDescent="0.25">
      <c r="A647" s="2"/>
      <c r="B647" s="2"/>
      <c r="C647" s="2"/>
      <c r="D647" s="2"/>
      <c r="J647" s="2"/>
      <c r="M647" s="6"/>
      <c r="N647" s="2"/>
      <c r="O647" s="2"/>
      <c r="P647" s="2"/>
      <c r="Q647" s="2"/>
    </row>
    <row r="648" spans="1:17" ht="13.5" customHeight="1" x14ac:dyDescent="0.25">
      <c r="A648" s="2"/>
      <c r="B648" s="2"/>
      <c r="C648" s="2"/>
      <c r="D648" s="2"/>
      <c r="J648" s="2"/>
      <c r="M648" s="6"/>
      <c r="N648" s="2"/>
      <c r="O648" s="2"/>
      <c r="P648" s="2"/>
      <c r="Q648" s="2"/>
    </row>
    <row r="649" spans="1:17" ht="13.5" customHeight="1" x14ac:dyDescent="0.25">
      <c r="A649" s="2"/>
      <c r="B649" s="2"/>
      <c r="C649" s="2"/>
      <c r="D649" s="2"/>
      <c r="J649" s="2"/>
      <c r="M649" s="6"/>
      <c r="N649" s="2"/>
      <c r="O649" s="2"/>
      <c r="P649" s="2"/>
      <c r="Q649" s="2"/>
    </row>
    <row r="650" spans="1:17" ht="13.5" customHeight="1" x14ac:dyDescent="0.25">
      <c r="A650" s="2"/>
      <c r="B650" s="2"/>
      <c r="C650" s="2"/>
      <c r="D650" s="2"/>
      <c r="J650" s="2"/>
      <c r="M650" s="6"/>
      <c r="N650" s="2"/>
      <c r="O650" s="2"/>
      <c r="P650" s="2"/>
      <c r="Q650" s="2"/>
    </row>
    <row r="651" spans="1:17" ht="13.5" customHeight="1" x14ac:dyDescent="0.25">
      <c r="A651" s="2"/>
      <c r="B651" s="2"/>
      <c r="C651" s="2"/>
      <c r="D651" s="2"/>
      <c r="J651" s="2"/>
      <c r="M651" s="6"/>
      <c r="N651" s="2"/>
      <c r="O651" s="2"/>
      <c r="P651" s="2"/>
      <c r="Q651" s="2"/>
    </row>
    <row r="652" spans="1:17" ht="13.5" customHeight="1" x14ac:dyDescent="0.25">
      <c r="A652" s="2"/>
      <c r="B652" s="2"/>
      <c r="C652" s="2"/>
      <c r="D652" s="2"/>
      <c r="J652" s="2"/>
      <c r="M652" s="6"/>
      <c r="N652" s="2"/>
      <c r="O652" s="2"/>
      <c r="P652" s="2"/>
      <c r="Q652" s="2"/>
    </row>
    <row r="653" spans="1:17" ht="13.5" customHeight="1" x14ac:dyDescent="0.25">
      <c r="A653" s="2"/>
      <c r="B653" s="2"/>
      <c r="C653" s="2"/>
      <c r="D653" s="2"/>
      <c r="J653" s="2"/>
      <c r="M653" s="6"/>
      <c r="N653" s="2"/>
      <c r="O653" s="2"/>
      <c r="P653" s="2"/>
      <c r="Q653" s="2"/>
    </row>
    <row r="654" spans="1:17" ht="13.5" customHeight="1" x14ac:dyDescent="0.25">
      <c r="A654" s="2"/>
      <c r="B654" s="2"/>
      <c r="C654" s="2"/>
      <c r="D654" s="2"/>
      <c r="J654" s="2"/>
      <c r="M654" s="6"/>
      <c r="N654" s="2"/>
      <c r="O654" s="2"/>
      <c r="P654" s="2"/>
      <c r="Q654" s="2"/>
    </row>
    <row r="655" spans="1:17" ht="13.5" customHeight="1" x14ac:dyDescent="0.25">
      <c r="A655" s="2"/>
      <c r="B655" s="2"/>
      <c r="C655" s="2"/>
      <c r="D655" s="2"/>
      <c r="J655" s="2"/>
      <c r="M655" s="6"/>
      <c r="N655" s="2"/>
      <c r="O655" s="2"/>
      <c r="P655" s="2"/>
      <c r="Q655" s="2"/>
    </row>
    <row r="656" spans="1:17" ht="13.5" customHeight="1" x14ac:dyDescent="0.25">
      <c r="A656" s="2"/>
      <c r="B656" s="2"/>
      <c r="C656" s="2"/>
      <c r="D656" s="2"/>
      <c r="J656" s="2"/>
      <c r="M656" s="6"/>
      <c r="N656" s="2"/>
      <c r="O656" s="2"/>
      <c r="P656" s="2"/>
      <c r="Q656" s="2"/>
    </row>
    <row r="657" spans="1:17" ht="13.5" customHeight="1" x14ac:dyDescent="0.25">
      <c r="A657" s="2"/>
      <c r="B657" s="2"/>
      <c r="C657" s="2"/>
      <c r="D657" s="2"/>
      <c r="J657" s="2"/>
      <c r="M657" s="6"/>
      <c r="N657" s="2"/>
      <c r="O657" s="2"/>
      <c r="P657" s="2"/>
      <c r="Q657" s="2"/>
    </row>
    <row r="658" spans="1:17" ht="13.5" customHeight="1" x14ac:dyDescent="0.25">
      <c r="A658" s="2"/>
      <c r="B658" s="2"/>
      <c r="C658" s="2"/>
      <c r="D658" s="2"/>
      <c r="J658" s="2"/>
      <c r="M658" s="6"/>
      <c r="N658" s="2"/>
      <c r="O658" s="2"/>
      <c r="P658" s="2"/>
      <c r="Q658" s="2"/>
    </row>
    <row r="659" spans="1:17" ht="13.5" customHeight="1" x14ac:dyDescent="0.25">
      <c r="A659" s="2"/>
      <c r="B659" s="2"/>
      <c r="C659" s="2"/>
      <c r="D659" s="2"/>
      <c r="J659" s="2"/>
      <c r="M659" s="6"/>
      <c r="N659" s="2"/>
      <c r="O659" s="2"/>
      <c r="P659" s="2"/>
      <c r="Q659" s="2"/>
    </row>
    <row r="660" spans="1:17" ht="13.5" customHeight="1" x14ac:dyDescent="0.25">
      <c r="A660" s="2"/>
      <c r="B660" s="2"/>
      <c r="C660" s="2"/>
      <c r="D660" s="2"/>
      <c r="J660" s="2"/>
      <c r="M660" s="6"/>
      <c r="N660" s="2"/>
      <c r="O660" s="2"/>
      <c r="P660" s="2"/>
      <c r="Q660" s="2"/>
    </row>
    <row r="661" spans="1:17" ht="13.5" customHeight="1" x14ac:dyDescent="0.25">
      <c r="A661" s="2"/>
      <c r="B661" s="2"/>
      <c r="C661" s="2"/>
      <c r="D661" s="2"/>
      <c r="J661" s="2"/>
      <c r="M661" s="6"/>
      <c r="N661" s="2"/>
      <c r="O661" s="2"/>
      <c r="P661" s="2"/>
      <c r="Q661" s="2"/>
    </row>
    <row r="662" spans="1:17" ht="13.5" customHeight="1" x14ac:dyDescent="0.25">
      <c r="A662" s="2"/>
      <c r="B662" s="2"/>
      <c r="C662" s="2"/>
      <c r="D662" s="2"/>
      <c r="J662" s="2"/>
      <c r="M662" s="6"/>
      <c r="N662" s="2"/>
      <c r="O662" s="2"/>
      <c r="P662" s="2"/>
      <c r="Q662" s="2"/>
    </row>
    <row r="663" spans="1:17" ht="13.5" customHeight="1" x14ac:dyDescent="0.25">
      <c r="A663" s="2"/>
      <c r="B663" s="2"/>
      <c r="C663" s="2"/>
      <c r="D663" s="2"/>
      <c r="J663" s="2"/>
      <c r="M663" s="6"/>
      <c r="N663" s="2"/>
      <c r="O663" s="2"/>
      <c r="P663" s="2"/>
      <c r="Q663" s="2"/>
    </row>
    <row r="664" spans="1:17" ht="13.5" customHeight="1" x14ac:dyDescent="0.25">
      <c r="A664" s="2"/>
      <c r="B664" s="2"/>
      <c r="C664" s="2"/>
      <c r="D664" s="2"/>
      <c r="J664" s="2"/>
      <c r="M664" s="6"/>
      <c r="N664" s="2"/>
      <c r="O664" s="2"/>
      <c r="P664" s="2"/>
      <c r="Q664" s="2"/>
    </row>
    <row r="665" spans="1:17" ht="13.5" customHeight="1" x14ac:dyDescent="0.25">
      <c r="A665" s="2"/>
      <c r="B665" s="2"/>
      <c r="C665" s="2"/>
      <c r="D665" s="2"/>
      <c r="J665" s="2"/>
      <c r="M665" s="6"/>
      <c r="N665" s="2"/>
      <c r="O665" s="2"/>
      <c r="P665" s="2"/>
      <c r="Q665" s="2"/>
    </row>
    <row r="666" spans="1:17" ht="13.5" customHeight="1" x14ac:dyDescent="0.25">
      <c r="A666" s="2"/>
      <c r="B666" s="2"/>
      <c r="C666" s="2"/>
      <c r="D666" s="2"/>
      <c r="J666" s="2"/>
      <c r="M666" s="6"/>
      <c r="N666" s="2"/>
      <c r="O666" s="2"/>
      <c r="P666" s="2"/>
      <c r="Q666" s="2"/>
    </row>
    <row r="667" spans="1:17" ht="13.5" customHeight="1" x14ac:dyDescent="0.25">
      <c r="A667" s="2"/>
      <c r="B667" s="2"/>
      <c r="C667" s="2"/>
      <c r="D667" s="2"/>
      <c r="J667" s="2"/>
      <c r="M667" s="6"/>
      <c r="N667" s="2"/>
      <c r="O667" s="2"/>
      <c r="P667" s="2"/>
      <c r="Q667" s="2"/>
    </row>
    <row r="668" spans="1:17" ht="13.5" customHeight="1" x14ac:dyDescent="0.25">
      <c r="A668" s="2"/>
      <c r="B668" s="2"/>
      <c r="C668" s="2"/>
      <c r="D668" s="2"/>
      <c r="J668" s="2"/>
      <c r="M668" s="6"/>
      <c r="N668" s="2"/>
      <c r="O668" s="2"/>
      <c r="P668" s="2"/>
      <c r="Q668" s="2"/>
    </row>
    <row r="669" spans="1:17" ht="13.5" customHeight="1" x14ac:dyDescent="0.25">
      <c r="A669" s="2"/>
      <c r="B669" s="2"/>
      <c r="C669" s="2"/>
      <c r="D669" s="2"/>
      <c r="J669" s="2"/>
      <c r="M669" s="6"/>
      <c r="N669" s="2"/>
      <c r="O669" s="2"/>
      <c r="P669" s="2"/>
      <c r="Q669" s="2"/>
    </row>
    <row r="670" spans="1:17" ht="13.5" customHeight="1" x14ac:dyDescent="0.25">
      <c r="A670" s="2"/>
      <c r="B670" s="2"/>
      <c r="C670" s="2"/>
      <c r="D670" s="2"/>
      <c r="J670" s="2"/>
      <c r="M670" s="6"/>
      <c r="N670" s="2"/>
      <c r="O670" s="2"/>
      <c r="P670" s="2"/>
      <c r="Q670" s="2"/>
    </row>
    <row r="671" spans="1:17" ht="13.5" customHeight="1" x14ac:dyDescent="0.25">
      <c r="A671" s="2"/>
      <c r="B671" s="2"/>
      <c r="C671" s="2"/>
      <c r="D671" s="2"/>
      <c r="J671" s="2"/>
      <c r="M671" s="6"/>
      <c r="N671" s="2"/>
      <c r="O671" s="2"/>
      <c r="P671" s="2"/>
      <c r="Q671" s="2"/>
    </row>
    <row r="672" spans="1:17" ht="13.5" customHeight="1" x14ac:dyDescent="0.25">
      <c r="A672" s="2"/>
      <c r="B672" s="2"/>
      <c r="C672" s="2"/>
      <c r="D672" s="2"/>
      <c r="J672" s="2"/>
      <c r="M672" s="6"/>
      <c r="N672" s="2"/>
      <c r="O672" s="2"/>
      <c r="P672" s="2"/>
      <c r="Q672" s="2"/>
    </row>
    <row r="673" spans="1:17" ht="13.5" customHeight="1" x14ac:dyDescent="0.25">
      <c r="A673" s="2"/>
      <c r="B673" s="2"/>
      <c r="C673" s="2"/>
      <c r="D673" s="2"/>
      <c r="J673" s="2"/>
      <c r="M673" s="6"/>
      <c r="N673" s="2"/>
      <c r="O673" s="2"/>
      <c r="P673" s="2"/>
      <c r="Q673" s="2"/>
    </row>
    <row r="674" spans="1:17" ht="13.5" customHeight="1" x14ac:dyDescent="0.25">
      <c r="A674" s="2"/>
      <c r="B674" s="2"/>
      <c r="C674" s="2"/>
      <c r="D674" s="2"/>
      <c r="J674" s="2"/>
      <c r="M674" s="6"/>
      <c r="N674" s="2"/>
      <c r="O674" s="2"/>
      <c r="P674" s="2"/>
      <c r="Q674" s="2"/>
    </row>
    <row r="675" spans="1:17" ht="13.5" customHeight="1" x14ac:dyDescent="0.25">
      <c r="A675" s="2"/>
      <c r="B675" s="2"/>
      <c r="C675" s="2"/>
      <c r="D675" s="2"/>
      <c r="J675" s="2"/>
      <c r="M675" s="6"/>
      <c r="N675" s="2"/>
      <c r="O675" s="2"/>
      <c r="P675" s="2"/>
      <c r="Q675" s="2"/>
    </row>
    <row r="676" spans="1:17" ht="13.5" customHeight="1" x14ac:dyDescent="0.25">
      <c r="A676" s="2"/>
      <c r="B676" s="2"/>
      <c r="C676" s="2"/>
      <c r="D676" s="2"/>
      <c r="J676" s="2"/>
      <c r="M676" s="6"/>
      <c r="N676" s="2"/>
      <c r="O676" s="2"/>
      <c r="P676" s="2"/>
      <c r="Q676" s="2"/>
    </row>
    <row r="677" spans="1:17" ht="13.5" customHeight="1" x14ac:dyDescent="0.25">
      <c r="A677" s="2"/>
      <c r="B677" s="2"/>
      <c r="C677" s="2"/>
      <c r="D677" s="2"/>
      <c r="J677" s="2"/>
      <c r="M677" s="6"/>
      <c r="N677" s="2"/>
      <c r="O677" s="2"/>
      <c r="P677" s="2"/>
      <c r="Q677" s="2"/>
    </row>
    <row r="678" spans="1:17" ht="13.5" customHeight="1" x14ac:dyDescent="0.25">
      <c r="A678" s="2"/>
      <c r="B678" s="2"/>
      <c r="C678" s="2"/>
      <c r="D678" s="2"/>
      <c r="J678" s="2"/>
      <c r="M678" s="6"/>
      <c r="N678" s="2"/>
      <c r="O678" s="2"/>
      <c r="P678" s="2"/>
      <c r="Q678" s="2"/>
    </row>
    <row r="679" spans="1:17" ht="13.5" customHeight="1" x14ac:dyDescent="0.25">
      <c r="A679" s="2"/>
      <c r="B679" s="2"/>
      <c r="C679" s="2"/>
      <c r="D679" s="2"/>
      <c r="J679" s="2"/>
      <c r="M679" s="6"/>
      <c r="N679" s="2"/>
      <c r="O679" s="2"/>
      <c r="P679" s="2"/>
      <c r="Q679" s="2"/>
    </row>
    <row r="680" spans="1:17" ht="13.5" customHeight="1" x14ac:dyDescent="0.25">
      <c r="A680" s="2"/>
      <c r="B680" s="2"/>
      <c r="C680" s="2"/>
      <c r="D680" s="2"/>
      <c r="J680" s="2"/>
      <c r="M680" s="6"/>
      <c r="N680" s="2"/>
      <c r="O680" s="2"/>
      <c r="P680" s="2"/>
      <c r="Q680" s="2"/>
    </row>
    <row r="681" spans="1:17" ht="13.5" customHeight="1" x14ac:dyDescent="0.25">
      <c r="A681" s="2"/>
      <c r="B681" s="2"/>
      <c r="C681" s="2"/>
      <c r="D681" s="2"/>
      <c r="J681" s="2"/>
      <c r="M681" s="6"/>
      <c r="N681" s="2"/>
      <c r="O681" s="2"/>
      <c r="P681" s="2"/>
      <c r="Q681" s="2"/>
    </row>
    <row r="682" spans="1:17" ht="13.5" customHeight="1" x14ac:dyDescent="0.25">
      <c r="A682" s="2"/>
      <c r="B682" s="2"/>
      <c r="C682" s="2"/>
      <c r="D682" s="2"/>
      <c r="J682" s="2"/>
      <c r="M682" s="6"/>
      <c r="N682" s="2"/>
      <c r="O682" s="2"/>
      <c r="P682" s="2"/>
      <c r="Q682" s="2"/>
    </row>
    <row r="683" spans="1:17" ht="13.5" customHeight="1" x14ac:dyDescent="0.25">
      <c r="A683" s="2"/>
      <c r="B683" s="2"/>
      <c r="C683" s="2"/>
      <c r="D683" s="2"/>
      <c r="J683" s="2"/>
      <c r="M683" s="6"/>
      <c r="N683" s="2"/>
      <c r="O683" s="2"/>
      <c r="P683" s="2"/>
      <c r="Q683" s="2"/>
    </row>
    <row r="684" spans="1:17" ht="13.5" customHeight="1" x14ac:dyDescent="0.25">
      <c r="A684" s="2"/>
      <c r="B684" s="2"/>
      <c r="C684" s="2"/>
      <c r="D684" s="2"/>
      <c r="J684" s="2"/>
      <c r="M684" s="6"/>
      <c r="N684" s="2"/>
      <c r="O684" s="2"/>
      <c r="P684" s="2"/>
      <c r="Q684" s="2"/>
    </row>
    <row r="685" spans="1:17" ht="13.5" customHeight="1" x14ac:dyDescent="0.25">
      <c r="A685" s="2"/>
      <c r="B685" s="2"/>
      <c r="C685" s="2"/>
      <c r="D685" s="2"/>
      <c r="J685" s="2"/>
      <c r="M685" s="6"/>
      <c r="N685" s="2"/>
      <c r="O685" s="2"/>
      <c r="P685" s="2"/>
      <c r="Q685" s="2"/>
    </row>
    <row r="686" spans="1:17" ht="13.5" customHeight="1" x14ac:dyDescent="0.25">
      <c r="A686" s="2"/>
      <c r="B686" s="2"/>
      <c r="C686" s="2"/>
      <c r="D686" s="2"/>
      <c r="J686" s="2"/>
      <c r="M686" s="6"/>
      <c r="N686" s="2"/>
      <c r="O686" s="2"/>
      <c r="P686" s="2"/>
      <c r="Q686" s="2"/>
    </row>
    <row r="687" spans="1:17" ht="13.5" customHeight="1" x14ac:dyDescent="0.25">
      <c r="A687" s="2"/>
      <c r="B687" s="2"/>
      <c r="C687" s="2"/>
      <c r="D687" s="2"/>
      <c r="J687" s="2"/>
      <c r="M687" s="6"/>
      <c r="N687" s="2"/>
      <c r="O687" s="2"/>
      <c r="P687" s="2"/>
      <c r="Q687" s="2"/>
    </row>
    <row r="688" spans="1:17" ht="13.5" customHeight="1" x14ac:dyDescent="0.25">
      <c r="A688" s="2"/>
      <c r="B688" s="2"/>
      <c r="C688" s="2"/>
      <c r="D688" s="2"/>
      <c r="J688" s="2"/>
      <c r="M688" s="6"/>
      <c r="N688" s="2"/>
      <c r="O688" s="2"/>
      <c r="P688" s="2"/>
      <c r="Q688" s="2"/>
    </row>
    <row r="689" spans="1:17" ht="13.5" customHeight="1" x14ac:dyDescent="0.25">
      <c r="A689" s="2"/>
      <c r="B689" s="2"/>
      <c r="C689" s="2"/>
      <c r="D689" s="2"/>
      <c r="J689" s="2"/>
      <c r="M689" s="6"/>
      <c r="N689" s="2"/>
      <c r="O689" s="2"/>
      <c r="P689" s="2"/>
      <c r="Q689" s="2"/>
    </row>
    <row r="690" spans="1:17" ht="13.5" customHeight="1" x14ac:dyDescent="0.25">
      <c r="A690" s="2"/>
      <c r="B690" s="2"/>
      <c r="C690" s="2"/>
      <c r="D690" s="2"/>
      <c r="J690" s="2"/>
      <c r="M690" s="6"/>
      <c r="N690" s="2"/>
      <c r="O690" s="2"/>
      <c r="P690" s="2"/>
      <c r="Q690" s="2"/>
    </row>
    <row r="691" spans="1:17" ht="13.5" customHeight="1" x14ac:dyDescent="0.25">
      <c r="A691" s="2"/>
      <c r="B691" s="2"/>
      <c r="C691" s="2"/>
      <c r="D691" s="2"/>
      <c r="J691" s="2"/>
      <c r="M691" s="6"/>
      <c r="N691" s="2"/>
      <c r="O691" s="2"/>
      <c r="P691" s="2"/>
      <c r="Q691" s="2"/>
    </row>
    <row r="692" spans="1:17" ht="13.5" customHeight="1" x14ac:dyDescent="0.25">
      <c r="A692" s="2"/>
      <c r="B692" s="2"/>
      <c r="C692" s="2"/>
      <c r="D692" s="2"/>
      <c r="J692" s="2"/>
      <c r="M692" s="6"/>
      <c r="N692" s="2"/>
      <c r="O692" s="2"/>
      <c r="P692" s="2"/>
      <c r="Q692" s="2"/>
    </row>
    <row r="693" spans="1:17" ht="13.5" customHeight="1" x14ac:dyDescent="0.25">
      <c r="A693" s="2"/>
      <c r="B693" s="2"/>
      <c r="C693" s="2"/>
      <c r="D693" s="2"/>
      <c r="J693" s="2"/>
      <c r="M693" s="6"/>
      <c r="N693" s="2"/>
      <c r="O693" s="2"/>
      <c r="P693" s="2"/>
      <c r="Q693" s="2"/>
    </row>
    <row r="694" spans="1:17" ht="13.5" customHeight="1" x14ac:dyDescent="0.25">
      <c r="A694" s="2"/>
      <c r="B694" s="2"/>
      <c r="C694" s="2"/>
      <c r="D694" s="2"/>
      <c r="J694" s="2"/>
      <c r="M694" s="6"/>
      <c r="N694" s="2"/>
      <c r="O694" s="2"/>
      <c r="P694" s="2"/>
      <c r="Q694" s="2"/>
    </row>
    <row r="695" spans="1:17" ht="13.5" customHeight="1" x14ac:dyDescent="0.25">
      <c r="A695" s="2"/>
      <c r="B695" s="2"/>
      <c r="C695" s="2"/>
      <c r="D695" s="2"/>
      <c r="J695" s="2"/>
      <c r="M695" s="6"/>
      <c r="N695" s="2"/>
      <c r="O695" s="2"/>
      <c r="P695" s="2"/>
      <c r="Q695" s="2"/>
    </row>
    <row r="696" spans="1:17" ht="13.5" customHeight="1" x14ac:dyDescent="0.25">
      <c r="A696" s="2"/>
      <c r="B696" s="2"/>
      <c r="C696" s="2"/>
      <c r="D696" s="2"/>
      <c r="J696" s="2"/>
      <c r="M696" s="6"/>
      <c r="N696" s="2"/>
      <c r="O696" s="2"/>
      <c r="P696" s="2"/>
      <c r="Q696" s="2"/>
    </row>
    <row r="697" spans="1:17" ht="13.5" customHeight="1" x14ac:dyDescent="0.25">
      <c r="A697" s="2"/>
      <c r="B697" s="2"/>
      <c r="C697" s="2"/>
      <c r="D697" s="2"/>
      <c r="J697" s="2"/>
      <c r="M697" s="6"/>
      <c r="N697" s="2"/>
      <c r="O697" s="2"/>
      <c r="P697" s="2"/>
      <c r="Q697" s="2"/>
    </row>
    <row r="698" spans="1:17" ht="13.5" customHeight="1" x14ac:dyDescent="0.25">
      <c r="A698" s="2"/>
      <c r="B698" s="2"/>
      <c r="C698" s="2"/>
      <c r="D698" s="2"/>
      <c r="J698" s="2"/>
      <c r="M698" s="6"/>
      <c r="N698" s="2"/>
      <c r="O698" s="2"/>
      <c r="P698" s="2"/>
      <c r="Q698" s="2"/>
    </row>
    <row r="699" spans="1:17" ht="13.5" customHeight="1" x14ac:dyDescent="0.25">
      <c r="A699" s="2"/>
      <c r="B699" s="2"/>
      <c r="C699" s="2"/>
      <c r="D699" s="2"/>
      <c r="J699" s="2"/>
      <c r="M699" s="6"/>
      <c r="N699" s="2"/>
      <c r="O699" s="2"/>
      <c r="P699" s="2"/>
      <c r="Q699" s="2"/>
    </row>
    <row r="700" spans="1:17" ht="13.5" customHeight="1" x14ac:dyDescent="0.25">
      <c r="A700" s="2"/>
      <c r="B700" s="2"/>
      <c r="C700" s="2"/>
      <c r="D700" s="2"/>
      <c r="J700" s="2"/>
      <c r="M700" s="6"/>
      <c r="N700" s="2"/>
      <c r="O700" s="2"/>
      <c r="P700" s="2"/>
      <c r="Q700" s="2"/>
    </row>
    <row r="701" spans="1:17" ht="13.5" customHeight="1" x14ac:dyDescent="0.25">
      <c r="A701" s="2"/>
      <c r="B701" s="2"/>
      <c r="C701" s="2"/>
      <c r="D701" s="2"/>
      <c r="J701" s="2"/>
      <c r="M701" s="6"/>
      <c r="N701" s="2"/>
      <c r="O701" s="2"/>
      <c r="P701" s="2"/>
      <c r="Q701" s="2"/>
    </row>
    <row r="702" spans="1:17" ht="13.5" customHeight="1" x14ac:dyDescent="0.25">
      <c r="A702" s="2"/>
      <c r="B702" s="2"/>
      <c r="C702" s="2"/>
      <c r="D702" s="2"/>
      <c r="J702" s="2"/>
      <c r="M702" s="6"/>
      <c r="N702" s="2"/>
      <c r="O702" s="2"/>
      <c r="P702" s="2"/>
      <c r="Q702" s="2"/>
    </row>
    <row r="703" spans="1:17" ht="13.5" customHeight="1" x14ac:dyDescent="0.25">
      <c r="A703" s="2"/>
      <c r="B703" s="2"/>
      <c r="C703" s="2"/>
      <c r="D703" s="2"/>
      <c r="J703" s="2"/>
      <c r="M703" s="6"/>
      <c r="N703" s="2"/>
      <c r="O703" s="2"/>
      <c r="P703" s="2"/>
      <c r="Q703" s="2"/>
    </row>
    <row r="704" spans="1:17" ht="13.5" customHeight="1" x14ac:dyDescent="0.25">
      <c r="A704" s="2"/>
      <c r="B704" s="2"/>
      <c r="C704" s="2"/>
      <c r="D704" s="2"/>
      <c r="J704" s="2"/>
      <c r="M704" s="6"/>
      <c r="N704" s="2"/>
      <c r="O704" s="2"/>
      <c r="P704" s="2"/>
      <c r="Q704" s="2"/>
    </row>
    <row r="705" spans="1:17" ht="13.5" customHeight="1" x14ac:dyDescent="0.25">
      <c r="A705" s="2"/>
      <c r="B705" s="2"/>
      <c r="C705" s="2"/>
      <c r="D705" s="2"/>
      <c r="J705" s="2"/>
      <c r="M705" s="6"/>
      <c r="N705" s="2"/>
      <c r="O705" s="2"/>
      <c r="P705" s="2"/>
      <c r="Q705" s="2"/>
    </row>
    <row r="706" spans="1:17" ht="13.5" customHeight="1" x14ac:dyDescent="0.25">
      <c r="A706" s="2"/>
      <c r="B706" s="2"/>
      <c r="C706" s="2"/>
      <c r="D706" s="2"/>
      <c r="J706" s="2"/>
      <c r="M706" s="6"/>
      <c r="N706" s="2"/>
      <c r="O706" s="2"/>
      <c r="P706" s="2"/>
      <c r="Q706" s="2"/>
    </row>
    <row r="707" spans="1:17" ht="13.5" customHeight="1" x14ac:dyDescent="0.25">
      <c r="A707" s="2"/>
      <c r="B707" s="2"/>
      <c r="C707" s="2"/>
      <c r="D707" s="2"/>
      <c r="J707" s="2"/>
      <c r="M707" s="6"/>
      <c r="N707" s="2"/>
      <c r="O707" s="2"/>
      <c r="P707" s="2"/>
      <c r="Q707" s="2"/>
    </row>
    <row r="708" spans="1:17" ht="13.5" customHeight="1" x14ac:dyDescent="0.25">
      <c r="A708" s="2"/>
      <c r="B708" s="2"/>
      <c r="C708" s="2"/>
      <c r="D708" s="2"/>
      <c r="J708" s="2"/>
      <c r="M708" s="6"/>
      <c r="N708" s="2"/>
      <c r="O708" s="2"/>
      <c r="P708" s="2"/>
      <c r="Q708" s="2"/>
    </row>
    <row r="709" spans="1:17" ht="13.5" customHeight="1" x14ac:dyDescent="0.25">
      <c r="A709" s="2"/>
      <c r="B709" s="2"/>
      <c r="C709" s="2"/>
      <c r="D709" s="2"/>
      <c r="J709" s="2"/>
      <c r="M709" s="6"/>
      <c r="N709" s="2"/>
      <c r="O709" s="2"/>
      <c r="P709" s="2"/>
      <c r="Q709" s="2"/>
    </row>
    <row r="710" spans="1:17" ht="13.5" customHeight="1" x14ac:dyDescent="0.25">
      <c r="A710" s="2"/>
      <c r="B710" s="2"/>
      <c r="C710" s="2"/>
      <c r="D710" s="2"/>
      <c r="J710" s="2"/>
      <c r="M710" s="6"/>
      <c r="N710" s="2"/>
      <c r="O710" s="2"/>
      <c r="P710" s="2"/>
      <c r="Q710" s="2"/>
    </row>
    <row r="711" spans="1:17" ht="13.5" customHeight="1" x14ac:dyDescent="0.25">
      <c r="A711" s="2"/>
      <c r="B711" s="2"/>
      <c r="C711" s="2"/>
      <c r="D711" s="2"/>
      <c r="J711" s="2"/>
      <c r="M711" s="6"/>
      <c r="N711" s="2"/>
      <c r="O711" s="2"/>
      <c r="P711" s="2"/>
      <c r="Q711" s="2"/>
    </row>
    <row r="712" spans="1:17" ht="13.5" customHeight="1" x14ac:dyDescent="0.25">
      <c r="A712" s="2"/>
      <c r="B712" s="2"/>
      <c r="C712" s="2"/>
      <c r="D712" s="2"/>
      <c r="J712" s="2"/>
      <c r="M712" s="6"/>
      <c r="N712" s="2"/>
      <c r="O712" s="2"/>
      <c r="P712" s="2"/>
      <c r="Q712" s="2"/>
    </row>
    <row r="713" spans="1:17" ht="13.5" customHeight="1" x14ac:dyDescent="0.25">
      <c r="A713" s="2"/>
      <c r="B713" s="2"/>
      <c r="C713" s="2"/>
      <c r="D713" s="2"/>
      <c r="J713" s="2"/>
      <c r="M713" s="6"/>
      <c r="N713" s="2"/>
      <c r="O713" s="2"/>
      <c r="P713" s="2"/>
      <c r="Q713" s="2"/>
    </row>
    <row r="714" spans="1:17" ht="13.5" customHeight="1" x14ac:dyDescent="0.25">
      <c r="A714" s="2"/>
      <c r="B714" s="2"/>
      <c r="C714" s="2"/>
      <c r="D714" s="2"/>
      <c r="J714" s="2"/>
      <c r="M714" s="6"/>
      <c r="N714" s="2"/>
      <c r="O714" s="2"/>
      <c r="P714" s="2"/>
      <c r="Q714" s="2"/>
    </row>
    <row r="715" spans="1:17" ht="13.5" customHeight="1" x14ac:dyDescent="0.25">
      <c r="A715" s="2"/>
      <c r="B715" s="2"/>
      <c r="C715" s="2"/>
      <c r="D715" s="2"/>
      <c r="J715" s="2"/>
      <c r="M715" s="6"/>
      <c r="N715" s="2"/>
      <c r="O715" s="2"/>
      <c r="P715" s="2"/>
      <c r="Q715" s="2"/>
    </row>
    <row r="716" spans="1:17" ht="13.5" customHeight="1" x14ac:dyDescent="0.25">
      <c r="A716" s="2"/>
      <c r="B716" s="2"/>
      <c r="C716" s="2"/>
      <c r="D716" s="2"/>
      <c r="J716" s="2"/>
      <c r="M716" s="6"/>
      <c r="N716" s="2"/>
      <c r="O716" s="2"/>
      <c r="P716" s="2"/>
      <c r="Q716" s="2"/>
    </row>
    <row r="717" spans="1:17" ht="13.5" customHeight="1" x14ac:dyDescent="0.25">
      <c r="A717" s="2"/>
      <c r="B717" s="2"/>
      <c r="C717" s="2"/>
      <c r="D717" s="2"/>
      <c r="J717" s="2"/>
      <c r="M717" s="6"/>
      <c r="N717" s="2"/>
      <c r="O717" s="2"/>
      <c r="P717" s="2"/>
      <c r="Q717" s="2"/>
    </row>
    <row r="718" spans="1:17" ht="13.5" customHeight="1" x14ac:dyDescent="0.25">
      <c r="A718" s="2"/>
      <c r="B718" s="2"/>
      <c r="C718" s="2"/>
      <c r="D718" s="2"/>
      <c r="J718" s="2"/>
      <c r="M718" s="6"/>
      <c r="N718" s="2"/>
      <c r="O718" s="2"/>
      <c r="P718" s="2"/>
      <c r="Q718" s="2"/>
    </row>
    <row r="719" spans="1:17" ht="13.5" customHeight="1" x14ac:dyDescent="0.25">
      <c r="A719" s="2"/>
      <c r="B719" s="2"/>
      <c r="C719" s="2"/>
      <c r="D719" s="2"/>
      <c r="J719" s="2"/>
      <c r="M719" s="6"/>
      <c r="N719" s="2"/>
      <c r="O719" s="2"/>
      <c r="P719" s="2"/>
      <c r="Q719" s="2"/>
    </row>
    <row r="720" spans="1:17" ht="13.5" customHeight="1" x14ac:dyDescent="0.25">
      <c r="A720" s="2"/>
      <c r="B720" s="2"/>
      <c r="C720" s="2"/>
      <c r="D720" s="2"/>
      <c r="J720" s="2"/>
      <c r="M720" s="6"/>
      <c r="N720" s="2"/>
      <c r="O720" s="2"/>
      <c r="P720" s="2"/>
      <c r="Q720" s="2"/>
    </row>
    <row r="721" spans="1:17" ht="13.5" customHeight="1" x14ac:dyDescent="0.25">
      <c r="A721" s="2"/>
      <c r="B721" s="2"/>
      <c r="C721" s="2"/>
      <c r="D721" s="2"/>
      <c r="J721" s="2"/>
      <c r="M721" s="6"/>
      <c r="N721" s="2"/>
      <c r="O721" s="2"/>
      <c r="P721" s="2"/>
      <c r="Q721" s="2"/>
    </row>
    <row r="722" spans="1:17" ht="13.5" customHeight="1" x14ac:dyDescent="0.25">
      <c r="A722" s="2"/>
      <c r="B722" s="2"/>
      <c r="C722" s="2"/>
      <c r="D722" s="2"/>
      <c r="J722" s="2"/>
      <c r="M722" s="6"/>
      <c r="N722" s="2"/>
      <c r="O722" s="2"/>
      <c r="P722" s="2"/>
      <c r="Q722" s="2"/>
    </row>
    <row r="723" spans="1:17" ht="13.5" customHeight="1" x14ac:dyDescent="0.25">
      <c r="A723" s="2"/>
      <c r="B723" s="2"/>
      <c r="C723" s="2"/>
      <c r="D723" s="2"/>
      <c r="J723" s="2"/>
      <c r="M723" s="6"/>
      <c r="N723" s="2"/>
      <c r="O723" s="2"/>
      <c r="P723" s="2"/>
      <c r="Q723" s="2"/>
    </row>
    <row r="724" spans="1:17" ht="13.5" customHeight="1" x14ac:dyDescent="0.25">
      <c r="A724" s="2"/>
      <c r="B724" s="2"/>
      <c r="C724" s="2"/>
      <c r="D724" s="2"/>
      <c r="J724" s="2"/>
      <c r="M724" s="6"/>
      <c r="N724" s="2"/>
      <c r="O724" s="2"/>
      <c r="P724" s="2"/>
      <c r="Q724" s="2"/>
    </row>
    <row r="725" spans="1:17" ht="13.5" customHeight="1" x14ac:dyDescent="0.25">
      <c r="A725" s="2"/>
      <c r="B725" s="2"/>
      <c r="C725" s="2"/>
      <c r="D725" s="2"/>
      <c r="J725" s="2"/>
      <c r="M725" s="6"/>
      <c r="N725" s="2"/>
      <c r="O725" s="2"/>
      <c r="P725" s="2"/>
      <c r="Q725" s="2"/>
    </row>
    <row r="726" spans="1:17" ht="13.5" customHeight="1" x14ac:dyDescent="0.25">
      <c r="A726" s="2"/>
      <c r="B726" s="2"/>
      <c r="C726" s="2"/>
      <c r="D726" s="2"/>
      <c r="J726" s="2"/>
      <c r="M726" s="6"/>
      <c r="N726" s="2"/>
      <c r="O726" s="2"/>
      <c r="P726" s="2"/>
      <c r="Q726" s="2"/>
    </row>
    <row r="727" spans="1:17" ht="13.5" customHeight="1" x14ac:dyDescent="0.25">
      <c r="A727" s="2"/>
      <c r="B727" s="2"/>
      <c r="C727" s="2"/>
      <c r="D727" s="2"/>
      <c r="J727" s="2"/>
      <c r="M727" s="6"/>
      <c r="N727" s="2"/>
      <c r="O727" s="2"/>
      <c r="P727" s="2"/>
      <c r="Q727" s="2"/>
    </row>
    <row r="728" spans="1:17" ht="13.5" customHeight="1" x14ac:dyDescent="0.25">
      <c r="A728" s="2"/>
      <c r="B728" s="2"/>
      <c r="C728" s="2"/>
      <c r="D728" s="2"/>
      <c r="J728" s="2"/>
      <c r="M728" s="6"/>
      <c r="N728" s="2"/>
      <c r="O728" s="2"/>
      <c r="P728" s="2"/>
      <c r="Q728" s="2"/>
    </row>
    <row r="729" spans="1:17" ht="13.5" customHeight="1" x14ac:dyDescent="0.25">
      <c r="A729" s="2"/>
      <c r="B729" s="2"/>
      <c r="C729" s="2"/>
      <c r="D729" s="2"/>
      <c r="J729" s="2"/>
      <c r="M729" s="6"/>
      <c r="N729" s="2"/>
      <c r="O729" s="2"/>
      <c r="P729" s="2"/>
      <c r="Q729" s="2"/>
    </row>
    <row r="730" spans="1:17" ht="13.5" customHeight="1" x14ac:dyDescent="0.25">
      <c r="A730" s="2"/>
      <c r="B730" s="2"/>
      <c r="C730" s="2"/>
      <c r="D730" s="2"/>
      <c r="J730" s="2"/>
      <c r="M730" s="6"/>
      <c r="N730" s="2"/>
      <c r="O730" s="2"/>
      <c r="P730" s="2"/>
      <c r="Q730" s="2"/>
    </row>
    <row r="731" spans="1:17" ht="13.5" customHeight="1" x14ac:dyDescent="0.25">
      <c r="A731" s="2"/>
      <c r="B731" s="2"/>
      <c r="C731" s="2"/>
      <c r="D731" s="2"/>
      <c r="J731" s="2"/>
      <c r="M731" s="6"/>
      <c r="N731" s="2"/>
      <c r="O731" s="2"/>
      <c r="P731" s="2"/>
      <c r="Q731" s="2"/>
    </row>
    <row r="732" spans="1:17" ht="13.5" customHeight="1" x14ac:dyDescent="0.25">
      <c r="A732" s="2"/>
      <c r="B732" s="2"/>
      <c r="C732" s="2"/>
      <c r="D732" s="2"/>
      <c r="J732" s="2"/>
      <c r="M732" s="6"/>
      <c r="N732" s="2"/>
      <c r="O732" s="2"/>
      <c r="P732" s="2"/>
      <c r="Q732" s="2"/>
    </row>
    <row r="733" spans="1:17" ht="13.5" customHeight="1" x14ac:dyDescent="0.25">
      <c r="A733" s="2"/>
      <c r="B733" s="2"/>
      <c r="C733" s="2"/>
      <c r="D733" s="2"/>
      <c r="J733" s="2"/>
      <c r="M733" s="6"/>
      <c r="N733" s="2"/>
      <c r="O733" s="2"/>
      <c r="P733" s="2"/>
      <c r="Q733" s="2"/>
    </row>
    <row r="734" spans="1:17" ht="13.5" customHeight="1" x14ac:dyDescent="0.25">
      <c r="A734" s="2"/>
      <c r="B734" s="2"/>
      <c r="C734" s="2"/>
      <c r="D734" s="2"/>
      <c r="J734" s="2"/>
      <c r="M734" s="6"/>
      <c r="N734" s="2"/>
      <c r="O734" s="2"/>
      <c r="P734" s="2"/>
      <c r="Q734" s="2"/>
    </row>
    <row r="735" spans="1:17" ht="13.5" customHeight="1" x14ac:dyDescent="0.25">
      <c r="A735" s="2"/>
      <c r="B735" s="2"/>
      <c r="C735" s="2"/>
      <c r="D735" s="2"/>
      <c r="J735" s="2"/>
      <c r="M735" s="6"/>
      <c r="N735" s="2"/>
      <c r="O735" s="2"/>
      <c r="P735" s="2"/>
      <c r="Q735" s="2"/>
    </row>
    <row r="736" spans="1:17" ht="13.5" customHeight="1" x14ac:dyDescent="0.25">
      <c r="A736" s="2"/>
      <c r="B736" s="2"/>
      <c r="C736" s="2"/>
      <c r="D736" s="2"/>
      <c r="J736" s="2"/>
      <c r="M736" s="6"/>
      <c r="N736" s="2"/>
      <c r="O736" s="2"/>
      <c r="P736" s="2"/>
      <c r="Q736" s="2"/>
    </row>
    <row r="737" spans="1:17" ht="13.5" customHeight="1" x14ac:dyDescent="0.25">
      <c r="A737" s="2"/>
      <c r="B737" s="2"/>
      <c r="C737" s="2"/>
      <c r="D737" s="2"/>
      <c r="J737" s="2"/>
      <c r="M737" s="6"/>
      <c r="N737" s="2"/>
      <c r="O737" s="2"/>
      <c r="P737" s="2"/>
      <c r="Q737" s="2"/>
    </row>
    <row r="738" spans="1:17" ht="13.5" customHeight="1" x14ac:dyDescent="0.25">
      <c r="A738" s="2"/>
      <c r="B738" s="2"/>
      <c r="C738" s="2"/>
      <c r="D738" s="2"/>
      <c r="J738" s="2"/>
      <c r="M738" s="6"/>
      <c r="N738" s="2"/>
      <c r="O738" s="2"/>
      <c r="P738" s="2"/>
      <c r="Q738" s="2"/>
    </row>
    <row r="739" spans="1:17" ht="13.5" customHeight="1" x14ac:dyDescent="0.25">
      <c r="A739" s="2"/>
      <c r="B739" s="2"/>
      <c r="C739" s="2"/>
      <c r="D739" s="2"/>
      <c r="J739" s="2"/>
      <c r="M739" s="6"/>
      <c r="N739" s="2"/>
      <c r="O739" s="2"/>
      <c r="P739" s="2"/>
      <c r="Q739" s="2"/>
    </row>
    <row r="740" spans="1:17" ht="13.5" customHeight="1" x14ac:dyDescent="0.25">
      <c r="A740" s="2"/>
      <c r="B740" s="2"/>
      <c r="C740" s="2"/>
      <c r="D740" s="2"/>
      <c r="J740" s="2"/>
      <c r="M740" s="6"/>
      <c r="N740" s="2"/>
      <c r="O740" s="2"/>
      <c r="P740" s="2"/>
      <c r="Q740" s="2"/>
    </row>
    <row r="741" spans="1:17" ht="13.5" customHeight="1" x14ac:dyDescent="0.25">
      <c r="A741" s="2"/>
      <c r="B741" s="2"/>
      <c r="C741" s="2"/>
      <c r="D741" s="2"/>
      <c r="J741" s="2"/>
      <c r="M741" s="6"/>
      <c r="N741" s="2"/>
      <c r="O741" s="2"/>
      <c r="P741" s="2"/>
      <c r="Q741" s="2"/>
    </row>
    <row r="742" spans="1:17" ht="13.5" customHeight="1" x14ac:dyDescent="0.25">
      <c r="A742" s="2"/>
      <c r="B742" s="2"/>
      <c r="C742" s="2"/>
      <c r="D742" s="2"/>
      <c r="J742" s="2"/>
      <c r="M742" s="6"/>
      <c r="N742" s="2"/>
      <c r="O742" s="2"/>
      <c r="P742" s="2"/>
      <c r="Q742" s="2"/>
    </row>
    <row r="743" spans="1:17" ht="13.5" customHeight="1" x14ac:dyDescent="0.25">
      <c r="A743" s="2"/>
      <c r="B743" s="2"/>
      <c r="C743" s="2"/>
      <c r="D743" s="2"/>
      <c r="J743" s="2"/>
      <c r="M743" s="6"/>
      <c r="N743" s="2"/>
      <c r="O743" s="2"/>
      <c r="P743" s="2"/>
      <c r="Q743" s="2"/>
    </row>
    <row r="744" spans="1:17" ht="13.5" customHeight="1" x14ac:dyDescent="0.25">
      <c r="A744" s="2"/>
      <c r="B744" s="2"/>
      <c r="C744" s="2"/>
      <c r="D744" s="2"/>
      <c r="J744" s="2"/>
      <c r="M744" s="6"/>
      <c r="N744" s="2"/>
      <c r="O744" s="2"/>
      <c r="P744" s="2"/>
      <c r="Q744" s="2"/>
    </row>
    <row r="745" spans="1:17" ht="13.5" customHeight="1" x14ac:dyDescent="0.25">
      <c r="A745" s="2"/>
      <c r="B745" s="2"/>
      <c r="C745" s="2"/>
      <c r="D745" s="2"/>
      <c r="J745" s="2"/>
      <c r="M745" s="6"/>
      <c r="N745" s="2"/>
      <c r="O745" s="2"/>
      <c r="P745" s="2"/>
      <c r="Q745" s="2"/>
    </row>
    <row r="746" spans="1:17" ht="13.5" customHeight="1" x14ac:dyDescent="0.25">
      <c r="A746" s="2"/>
      <c r="B746" s="2"/>
      <c r="C746" s="2"/>
      <c r="D746" s="2"/>
      <c r="J746" s="2"/>
      <c r="M746" s="6"/>
      <c r="N746" s="2"/>
      <c r="O746" s="2"/>
      <c r="P746" s="2"/>
      <c r="Q746" s="2"/>
    </row>
    <row r="747" spans="1:17" ht="13.5" customHeight="1" x14ac:dyDescent="0.25">
      <c r="A747" s="2"/>
      <c r="B747" s="2"/>
      <c r="C747" s="2"/>
      <c r="D747" s="2"/>
      <c r="J747" s="2"/>
      <c r="M747" s="6"/>
      <c r="N747" s="2"/>
      <c r="O747" s="2"/>
      <c r="P747" s="2"/>
      <c r="Q747" s="2"/>
    </row>
    <row r="748" spans="1:17" ht="13.5" customHeight="1" x14ac:dyDescent="0.25">
      <c r="A748" s="2"/>
      <c r="B748" s="2"/>
      <c r="C748" s="2"/>
      <c r="D748" s="2"/>
      <c r="J748" s="2"/>
      <c r="M748" s="6"/>
      <c r="N748" s="2"/>
      <c r="O748" s="2"/>
      <c r="P748" s="2"/>
      <c r="Q748" s="2"/>
    </row>
    <row r="749" spans="1:17" ht="13.5" customHeight="1" x14ac:dyDescent="0.25">
      <c r="A749" s="2"/>
      <c r="B749" s="2"/>
      <c r="C749" s="2"/>
      <c r="D749" s="2"/>
      <c r="J749" s="2"/>
      <c r="M749" s="6"/>
      <c r="N749" s="2"/>
      <c r="O749" s="2"/>
      <c r="P749" s="2"/>
      <c r="Q749" s="2"/>
    </row>
    <row r="750" spans="1:17" ht="13.5" customHeight="1" x14ac:dyDescent="0.25">
      <c r="A750" s="2"/>
      <c r="B750" s="2"/>
      <c r="C750" s="2"/>
      <c r="D750" s="2"/>
      <c r="J750" s="2"/>
      <c r="M750" s="6"/>
      <c r="N750" s="2"/>
      <c r="O750" s="2"/>
      <c r="P750" s="2"/>
      <c r="Q750" s="2"/>
    </row>
    <row r="751" spans="1:17" ht="13.5" customHeight="1" x14ac:dyDescent="0.25">
      <c r="A751" s="2"/>
      <c r="B751" s="2"/>
      <c r="C751" s="2"/>
      <c r="D751" s="2"/>
      <c r="J751" s="2"/>
      <c r="M751" s="6"/>
      <c r="N751" s="2"/>
      <c r="O751" s="2"/>
      <c r="P751" s="2"/>
      <c r="Q751" s="2"/>
    </row>
    <row r="752" spans="1:17" ht="13.5" customHeight="1" x14ac:dyDescent="0.25">
      <c r="A752" s="2"/>
      <c r="B752" s="2"/>
      <c r="C752" s="2"/>
      <c r="D752" s="2"/>
      <c r="J752" s="2"/>
      <c r="M752" s="6"/>
      <c r="N752" s="2"/>
      <c r="O752" s="2"/>
      <c r="P752" s="2"/>
      <c r="Q752" s="2"/>
    </row>
    <row r="753" spans="1:17" ht="13.5" customHeight="1" x14ac:dyDescent="0.25">
      <c r="A753" s="2"/>
      <c r="B753" s="2"/>
      <c r="C753" s="2"/>
      <c r="D753" s="2"/>
      <c r="J753" s="2"/>
      <c r="M753" s="6"/>
      <c r="N753" s="2"/>
      <c r="O753" s="2"/>
      <c r="P753" s="2"/>
      <c r="Q753" s="2"/>
    </row>
    <row r="754" spans="1:17" ht="13.5" customHeight="1" x14ac:dyDescent="0.25">
      <c r="A754" s="2"/>
      <c r="B754" s="2"/>
      <c r="C754" s="2"/>
      <c r="D754" s="2"/>
      <c r="J754" s="2"/>
      <c r="M754" s="6"/>
      <c r="N754" s="2"/>
      <c r="O754" s="2"/>
      <c r="P754" s="2"/>
      <c r="Q754" s="2"/>
    </row>
    <row r="755" spans="1:17" ht="13.5" customHeight="1" x14ac:dyDescent="0.25">
      <c r="A755" s="2"/>
      <c r="B755" s="2"/>
      <c r="C755" s="2"/>
      <c r="D755" s="2"/>
      <c r="J755" s="2"/>
      <c r="M755" s="6"/>
      <c r="N755" s="2"/>
      <c r="O755" s="2"/>
      <c r="P755" s="2"/>
      <c r="Q755" s="2"/>
    </row>
    <row r="756" spans="1:17" ht="13.5" customHeight="1" x14ac:dyDescent="0.25">
      <c r="A756" s="2"/>
      <c r="B756" s="2"/>
      <c r="C756" s="2"/>
      <c r="D756" s="2"/>
      <c r="J756" s="2"/>
      <c r="M756" s="6"/>
      <c r="N756" s="2"/>
      <c r="O756" s="2"/>
      <c r="P756" s="2"/>
      <c r="Q756" s="2"/>
    </row>
    <row r="757" spans="1:17" ht="13.5" customHeight="1" x14ac:dyDescent="0.25">
      <c r="A757" s="2"/>
      <c r="B757" s="2"/>
      <c r="C757" s="2"/>
      <c r="D757" s="2"/>
      <c r="J757" s="2"/>
      <c r="M757" s="6"/>
      <c r="N757" s="2"/>
      <c r="O757" s="2"/>
      <c r="P757" s="2"/>
      <c r="Q757" s="2"/>
    </row>
    <row r="758" spans="1:17" ht="13.5" customHeight="1" x14ac:dyDescent="0.25">
      <c r="A758" s="2"/>
      <c r="B758" s="2"/>
      <c r="C758" s="2"/>
      <c r="D758" s="2"/>
      <c r="J758" s="2"/>
      <c r="M758" s="6"/>
      <c r="N758" s="2"/>
      <c r="O758" s="2"/>
      <c r="P758" s="2"/>
      <c r="Q758" s="2"/>
    </row>
    <row r="759" spans="1:17" ht="13.5" customHeight="1" x14ac:dyDescent="0.25">
      <c r="A759" s="2"/>
      <c r="B759" s="2"/>
      <c r="C759" s="2"/>
      <c r="D759" s="2"/>
      <c r="J759" s="2"/>
      <c r="M759" s="6"/>
      <c r="N759" s="2"/>
      <c r="O759" s="2"/>
      <c r="P759" s="2"/>
      <c r="Q759" s="2"/>
    </row>
    <row r="760" spans="1:17" ht="13.5" customHeight="1" x14ac:dyDescent="0.25">
      <c r="A760" s="2"/>
      <c r="B760" s="2"/>
      <c r="C760" s="2"/>
      <c r="D760" s="2"/>
      <c r="J760" s="2"/>
      <c r="M760" s="6"/>
      <c r="N760" s="2"/>
      <c r="O760" s="2"/>
      <c r="P760" s="2"/>
      <c r="Q760" s="2"/>
    </row>
    <row r="761" spans="1:17" ht="13.5" customHeight="1" x14ac:dyDescent="0.25">
      <c r="A761" s="2"/>
      <c r="B761" s="2"/>
      <c r="C761" s="2"/>
      <c r="D761" s="2"/>
      <c r="J761" s="2"/>
      <c r="M761" s="6"/>
      <c r="N761" s="2"/>
      <c r="O761" s="2"/>
      <c r="P761" s="2"/>
      <c r="Q761" s="2"/>
    </row>
    <row r="762" spans="1:17" ht="13.5" customHeight="1" x14ac:dyDescent="0.25">
      <c r="A762" s="2"/>
      <c r="B762" s="2"/>
      <c r="C762" s="2"/>
      <c r="D762" s="2"/>
      <c r="J762" s="2"/>
      <c r="M762" s="6"/>
      <c r="N762" s="2"/>
      <c r="O762" s="2"/>
      <c r="P762" s="2"/>
      <c r="Q762" s="2"/>
    </row>
    <row r="763" spans="1:17" ht="13.5" customHeight="1" x14ac:dyDescent="0.25">
      <c r="A763" s="2"/>
      <c r="B763" s="2"/>
      <c r="C763" s="2"/>
      <c r="D763" s="2"/>
      <c r="J763" s="2"/>
      <c r="M763" s="6"/>
      <c r="N763" s="2"/>
      <c r="O763" s="2"/>
      <c r="P763" s="2"/>
      <c r="Q763" s="2"/>
    </row>
    <row r="764" spans="1:17" ht="13.5" customHeight="1" x14ac:dyDescent="0.25">
      <c r="A764" s="2"/>
      <c r="B764" s="2"/>
      <c r="C764" s="2"/>
      <c r="D764" s="2"/>
      <c r="J764" s="2"/>
      <c r="M764" s="6"/>
      <c r="N764" s="2"/>
      <c r="O764" s="2"/>
      <c r="P764" s="2"/>
      <c r="Q764" s="2"/>
    </row>
    <row r="765" spans="1:17" ht="13.5" customHeight="1" x14ac:dyDescent="0.25">
      <c r="A765" s="2"/>
      <c r="B765" s="2"/>
      <c r="C765" s="2"/>
      <c r="D765" s="2"/>
      <c r="J765" s="2"/>
      <c r="M765" s="6"/>
      <c r="N765" s="2"/>
      <c r="O765" s="2"/>
      <c r="P765" s="2"/>
      <c r="Q765" s="2"/>
    </row>
    <row r="766" spans="1:17" ht="13.5" customHeight="1" x14ac:dyDescent="0.25">
      <c r="A766" s="2"/>
      <c r="B766" s="2"/>
      <c r="C766" s="2"/>
      <c r="D766" s="2"/>
      <c r="J766" s="2"/>
      <c r="M766" s="6"/>
      <c r="N766" s="2"/>
      <c r="O766" s="2"/>
      <c r="P766" s="2"/>
      <c r="Q766" s="2"/>
    </row>
    <row r="767" spans="1:17" ht="13.5" customHeight="1" x14ac:dyDescent="0.25">
      <c r="A767" s="2"/>
      <c r="B767" s="2"/>
      <c r="C767" s="2"/>
      <c r="D767" s="2"/>
      <c r="J767" s="2"/>
      <c r="M767" s="6"/>
      <c r="N767" s="2"/>
      <c r="O767" s="2"/>
      <c r="P767" s="2"/>
      <c r="Q767" s="2"/>
    </row>
    <row r="768" spans="1:17" ht="13.5" customHeight="1" x14ac:dyDescent="0.25">
      <c r="A768" s="2"/>
      <c r="B768" s="2"/>
      <c r="C768" s="2"/>
      <c r="D768" s="2"/>
      <c r="J768" s="2"/>
      <c r="M768" s="6"/>
      <c r="N768" s="2"/>
      <c r="O768" s="2"/>
      <c r="P768" s="2"/>
      <c r="Q768" s="2"/>
    </row>
    <row r="769" spans="1:17" ht="13.5" customHeight="1" x14ac:dyDescent="0.25">
      <c r="A769" s="2"/>
      <c r="B769" s="2"/>
      <c r="C769" s="2"/>
      <c r="D769" s="2"/>
      <c r="J769" s="2"/>
      <c r="M769" s="6"/>
      <c r="N769" s="2"/>
      <c r="O769" s="2"/>
      <c r="P769" s="2"/>
      <c r="Q769" s="2"/>
    </row>
    <row r="770" spans="1:17" ht="13.5" customHeight="1" x14ac:dyDescent="0.25">
      <c r="A770" s="2"/>
      <c r="B770" s="2"/>
      <c r="C770" s="2"/>
      <c r="D770" s="2"/>
      <c r="J770" s="2"/>
      <c r="M770" s="6"/>
      <c r="N770" s="2"/>
      <c r="O770" s="2"/>
      <c r="P770" s="2"/>
      <c r="Q770" s="2"/>
    </row>
    <row r="771" spans="1:17" ht="13.5" customHeight="1" x14ac:dyDescent="0.25">
      <c r="A771" s="2"/>
      <c r="B771" s="2"/>
      <c r="C771" s="2"/>
      <c r="D771" s="2"/>
      <c r="J771" s="2"/>
      <c r="M771" s="6"/>
      <c r="N771" s="2"/>
      <c r="O771" s="2"/>
      <c r="P771" s="2"/>
      <c r="Q771" s="2"/>
    </row>
    <row r="772" spans="1:17" ht="13.5" customHeight="1" x14ac:dyDescent="0.25">
      <c r="A772" s="2"/>
      <c r="B772" s="2"/>
      <c r="C772" s="2"/>
      <c r="D772" s="2"/>
      <c r="J772" s="2"/>
      <c r="M772" s="6"/>
      <c r="N772" s="2"/>
      <c r="O772" s="2"/>
      <c r="P772" s="2"/>
      <c r="Q772" s="2"/>
    </row>
    <row r="773" spans="1:17" ht="13.5" customHeight="1" x14ac:dyDescent="0.25">
      <c r="A773" s="2"/>
      <c r="B773" s="2"/>
      <c r="C773" s="2"/>
      <c r="D773" s="2"/>
      <c r="J773" s="2"/>
      <c r="M773" s="6"/>
      <c r="N773" s="2"/>
      <c r="O773" s="2"/>
      <c r="P773" s="2"/>
      <c r="Q773" s="2"/>
    </row>
    <row r="774" spans="1:17" ht="13.5" customHeight="1" x14ac:dyDescent="0.25">
      <c r="A774" s="2"/>
      <c r="B774" s="2"/>
      <c r="C774" s="2"/>
      <c r="D774" s="2"/>
      <c r="J774" s="2"/>
      <c r="M774" s="6"/>
      <c r="N774" s="2"/>
      <c r="O774" s="2"/>
      <c r="P774" s="2"/>
      <c r="Q774" s="2"/>
    </row>
    <row r="775" spans="1:17" ht="13.5" customHeight="1" x14ac:dyDescent="0.25">
      <c r="A775" s="2"/>
      <c r="B775" s="2"/>
      <c r="C775" s="2"/>
      <c r="D775" s="2"/>
      <c r="J775" s="2"/>
      <c r="M775" s="6"/>
      <c r="N775" s="2"/>
      <c r="O775" s="2"/>
      <c r="P775" s="2"/>
      <c r="Q775" s="2"/>
    </row>
    <row r="776" spans="1:17" ht="13.5" customHeight="1" x14ac:dyDescent="0.25">
      <c r="A776" s="2"/>
      <c r="B776" s="2"/>
      <c r="C776" s="2"/>
      <c r="D776" s="2"/>
      <c r="J776" s="2"/>
      <c r="M776" s="6"/>
      <c r="N776" s="2"/>
      <c r="O776" s="2"/>
      <c r="P776" s="2"/>
      <c r="Q776" s="2"/>
    </row>
    <row r="777" spans="1:17" ht="13.5" customHeight="1" x14ac:dyDescent="0.25">
      <c r="A777" s="2"/>
      <c r="B777" s="2"/>
      <c r="C777" s="2"/>
      <c r="D777" s="2"/>
      <c r="J777" s="2"/>
      <c r="M777" s="6"/>
      <c r="N777" s="2"/>
      <c r="O777" s="2"/>
      <c r="P777" s="2"/>
      <c r="Q777" s="2"/>
    </row>
    <row r="778" spans="1:17" ht="13.5" customHeight="1" x14ac:dyDescent="0.25">
      <c r="A778" s="2"/>
      <c r="B778" s="2"/>
      <c r="C778" s="2"/>
      <c r="D778" s="2"/>
      <c r="J778" s="2"/>
      <c r="M778" s="6"/>
      <c r="N778" s="2"/>
      <c r="O778" s="2"/>
      <c r="P778" s="2"/>
      <c r="Q778" s="2"/>
    </row>
    <row r="779" spans="1:17" ht="13.5" customHeight="1" x14ac:dyDescent="0.25">
      <c r="A779" s="2"/>
      <c r="B779" s="2"/>
      <c r="C779" s="2"/>
      <c r="D779" s="2"/>
      <c r="J779" s="2"/>
      <c r="M779" s="6"/>
      <c r="N779" s="2"/>
      <c r="O779" s="2"/>
      <c r="P779" s="2"/>
      <c r="Q779" s="2"/>
    </row>
    <row r="780" spans="1:17" ht="13.5" customHeight="1" x14ac:dyDescent="0.25">
      <c r="A780" s="2"/>
      <c r="B780" s="2"/>
      <c r="C780" s="2"/>
      <c r="D780" s="2"/>
      <c r="J780" s="2"/>
      <c r="M780" s="6"/>
      <c r="N780" s="2"/>
      <c r="O780" s="2"/>
      <c r="P780" s="2"/>
      <c r="Q780" s="2"/>
    </row>
    <row r="781" spans="1:17" ht="13.5" customHeight="1" x14ac:dyDescent="0.25">
      <c r="A781" s="2"/>
      <c r="B781" s="2"/>
      <c r="C781" s="2"/>
      <c r="D781" s="2"/>
      <c r="J781" s="2"/>
      <c r="M781" s="6"/>
      <c r="N781" s="2"/>
      <c r="O781" s="2"/>
      <c r="P781" s="2"/>
      <c r="Q781" s="2"/>
    </row>
    <row r="782" spans="1:17" ht="13.5" customHeight="1" x14ac:dyDescent="0.25">
      <c r="A782" s="2"/>
      <c r="B782" s="2"/>
      <c r="C782" s="2"/>
      <c r="D782" s="2"/>
      <c r="J782" s="2"/>
      <c r="M782" s="6"/>
      <c r="N782" s="2"/>
      <c r="O782" s="2"/>
      <c r="P782" s="2"/>
      <c r="Q782" s="2"/>
    </row>
    <row r="783" spans="1:17" ht="13.5" customHeight="1" x14ac:dyDescent="0.25">
      <c r="A783" s="2"/>
      <c r="B783" s="2"/>
      <c r="C783" s="2"/>
      <c r="D783" s="2"/>
      <c r="J783" s="2"/>
      <c r="M783" s="6"/>
      <c r="N783" s="2"/>
      <c r="O783" s="2"/>
      <c r="P783" s="2"/>
      <c r="Q783" s="2"/>
    </row>
    <row r="784" spans="1:17" ht="13.5" customHeight="1" x14ac:dyDescent="0.25">
      <c r="A784" s="2"/>
      <c r="B784" s="2"/>
      <c r="C784" s="2"/>
      <c r="D784" s="2"/>
      <c r="J784" s="2"/>
      <c r="M784" s="6"/>
      <c r="N784" s="2"/>
      <c r="O784" s="2"/>
      <c r="P784" s="2"/>
      <c r="Q784" s="2"/>
    </row>
    <row r="785" spans="1:17" ht="13.5" customHeight="1" x14ac:dyDescent="0.25">
      <c r="A785" s="2"/>
      <c r="B785" s="2"/>
      <c r="C785" s="2"/>
      <c r="D785" s="2"/>
      <c r="J785" s="2"/>
      <c r="M785" s="6"/>
      <c r="N785" s="2"/>
      <c r="O785" s="2"/>
      <c r="P785" s="2"/>
      <c r="Q785" s="2"/>
    </row>
    <row r="786" spans="1:17" ht="13.5" customHeight="1" x14ac:dyDescent="0.25">
      <c r="A786" s="2"/>
      <c r="B786" s="2"/>
      <c r="C786" s="2"/>
      <c r="D786" s="2"/>
      <c r="J786" s="2"/>
      <c r="M786" s="6"/>
      <c r="N786" s="2"/>
      <c r="O786" s="2"/>
      <c r="P786" s="2"/>
      <c r="Q786" s="2"/>
    </row>
    <row r="787" spans="1:17" ht="13.5" customHeight="1" x14ac:dyDescent="0.25">
      <c r="A787" s="2"/>
      <c r="B787" s="2"/>
      <c r="C787" s="2"/>
      <c r="D787" s="2"/>
      <c r="J787" s="2"/>
      <c r="M787" s="6"/>
      <c r="N787" s="2"/>
      <c r="O787" s="2"/>
      <c r="P787" s="2"/>
      <c r="Q787" s="2"/>
    </row>
    <row r="788" spans="1:17" ht="13.5" customHeight="1" x14ac:dyDescent="0.25">
      <c r="A788" s="2"/>
      <c r="B788" s="2"/>
      <c r="C788" s="2"/>
      <c r="D788" s="2"/>
      <c r="J788" s="2"/>
      <c r="M788" s="6"/>
      <c r="N788" s="2"/>
      <c r="O788" s="2"/>
      <c r="P788" s="2"/>
      <c r="Q788" s="2"/>
    </row>
    <row r="789" spans="1:17" ht="13.5" customHeight="1" x14ac:dyDescent="0.25">
      <c r="A789" s="2"/>
      <c r="B789" s="2"/>
      <c r="C789" s="2"/>
      <c r="D789" s="2"/>
      <c r="J789" s="2"/>
      <c r="M789" s="6"/>
      <c r="N789" s="2"/>
      <c r="O789" s="2"/>
      <c r="P789" s="2"/>
      <c r="Q789" s="2"/>
    </row>
    <row r="790" spans="1:17" ht="13.5" customHeight="1" x14ac:dyDescent="0.25">
      <c r="A790" s="2"/>
      <c r="B790" s="2"/>
      <c r="C790" s="2"/>
      <c r="D790" s="2"/>
      <c r="J790" s="2"/>
      <c r="M790" s="6"/>
      <c r="N790" s="2"/>
      <c r="O790" s="2"/>
      <c r="P790" s="2"/>
      <c r="Q790" s="2"/>
    </row>
    <row r="791" spans="1:17" ht="13.5" customHeight="1" x14ac:dyDescent="0.25">
      <c r="A791" s="2"/>
      <c r="B791" s="2"/>
      <c r="C791" s="2"/>
      <c r="D791" s="2"/>
      <c r="J791" s="2"/>
      <c r="M791" s="6"/>
      <c r="N791" s="2"/>
      <c r="O791" s="2"/>
      <c r="P791" s="2"/>
      <c r="Q791" s="2"/>
    </row>
    <row r="792" spans="1:17" ht="13.5" customHeight="1" x14ac:dyDescent="0.25">
      <c r="A792" s="2"/>
      <c r="B792" s="2"/>
      <c r="C792" s="2"/>
      <c r="D792" s="2"/>
      <c r="J792" s="2"/>
      <c r="M792" s="6"/>
      <c r="N792" s="2"/>
      <c r="O792" s="2"/>
      <c r="P792" s="2"/>
      <c r="Q792" s="2"/>
    </row>
    <row r="793" spans="1:17" ht="13.5" customHeight="1" x14ac:dyDescent="0.25">
      <c r="A793" s="2"/>
      <c r="B793" s="2"/>
      <c r="C793" s="2"/>
      <c r="D793" s="2"/>
      <c r="J793" s="2"/>
      <c r="M793" s="6"/>
      <c r="N793" s="2"/>
      <c r="O793" s="2"/>
      <c r="P793" s="2"/>
      <c r="Q793" s="2"/>
    </row>
    <row r="794" spans="1:17" ht="13.5" customHeight="1" x14ac:dyDescent="0.25">
      <c r="A794" s="2"/>
      <c r="B794" s="2"/>
      <c r="C794" s="2"/>
      <c r="D794" s="2"/>
      <c r="J794" s="2"/>
      <c r="M794" s="6"/>
      <c r="N794" s="2"/>
      <c r="O794" s="2"/>
      <c r="P794" s="2"/>
      <c r="Q794" s="2"/>
    </row>
    <row r="795" spans="1:17" ht="13.5" customHeight="1" x14ac:dyDescent="0.25">
      <c r="A795" s="2"/>
      <c r="B795" s="2"/>
      <c r="C795" s="2"/>
      <c r="D795" s="2"/>
      <c r="J795" s="2"/>
      <c r="M795" s="6"/>
      <c r="N795" s="2"/>
      <c r="O795" s="2"/>
      <c r="P795" s="2"/>
      <c r="Q795" s="2"/>
    </row>
    <row r="796" spans="1:17" ht="13.5" customHeight="1" x14ac:dyDescent="0.25">
      <c r="A796" s="2"/>
      <c r="B796" s="2"/>
      <c r="C796" s="2"/>
      <c r="D796" s="2"/>
      <c r="J796" s="2"/>
      <c r="M796" s="6"/>
      <c r="N796" s="2"/>
      <c r="O796" s="2"/>
      <c r="P796" s="2"/>
      <c r="Q796" s="2"/>
    </row>
    <row r="797" spans="1:17" ht="13.5" customHeight="1" x14ac:dyDescent="0.25">
      <c r="A797" s="2"/>
      <c r="B797" s="2"/>
      <c r="C797" s="2"/>
      <c r="D797" s="2"/>
      <c r="J797" s="2"/>
      <c r="M797" s="6"/>
      <c r="N797" s="2"/>
      <c r="O797" s="2"/>
      <c r="P797" s="2"/>
      <c r="Q797" s="2"/>
    </row>
    <row r="798" spans="1:17" ht="13.5" customHeight="1" x14ac:dyDescent="0.25">
      <c r="A798" s="2"/>
      <c r="B798" s="2"/>
      <c r="C798" s="2"/>
      <c r="D798" s="2"/>
      <c r="J798" s="2"/>
      <c r="M798" s="6"/>
      <c r="N798" s="2"/>
      <c r="O798" s="2"/>
      <c r="P798" s="2"/>
      <c r="Q798" s="2"/>
    </row>
    <row r="799" spans="1:17" ht="13.5" customHeight="1" x14ac:dyDescent="0.25">
      <c r="A799" s="2"/>
      <c r="B799" s="2"/>
      <c r="C799" s="2"/>
      <c r="D799" s="2"/>
      <c r="J799" s="2"/>
      <c r="M799" s="6"/>
      <c r="N799" s="2"/>
      <c r="O799" s="2"/>
      <c r="P799" s="2"/>
      <c r="Q799" s="2"/>
    </row>
    <row r="800" spans="1:17" ht="13.5" customHeight="1" x14ac:dyDescent="0.25">
      <c r="A800" s="2"/>
      <c r="B800" s="2"/>
      <c r="C800" s="2"/>
      <c r="D800" s="2"/>
      <c r="J800" s="2"/>
      <c r="M800" s="6"/>
      <c r="N800" s="2"/>
      <c r="O800" s="2"/>
      <c r="P800" s="2"/>
      <c r="Q800" s="2"/>
    </row>
    <row r="801" spans="1:17" ht="13.5" customHeight="1" x14ac:dyDescent="0.25">
      <c r="A801" s="2"/>
      <c r="B801" s="2"/>
      <c r="C801" s="2"/>
      <c r="D801" s="2"/>
      <c r="J801" s="2"/>
      <c r="M801" s="6"/>
      <c r="N801" s="2"/>
      <c r="O801" s="2"/>
      <c r="P801" s="2"/>
      <c r="Q801" s="2"/>
    </row>
    <row r="802" spans="1:17" ht="13.5" customHeight="1" x14ac:dyDescent="0.25">
      <c r="A802" s="2"/>
      <c r="B802" s="2"/>
      <c r="C802" s="2"/>
      <c r="D802" s="2"/>
      <c r="J802" s="2"/>
      <c r="M802" s="6"/>
      <c r="N802" s="2"/>
      <c r="O802" s="2"/>
      <c r="P802" s="2"/>
      <c r="Q802" s="2"/>
    </row>
    <row r="803" spans="1:17" ht="13.5" customHeight="1" x14ac:dyDescent="0.25">
      <c r="A803" s="2"/>
      <c r="B803" s="2"/>
      <c r="C803" s="2"/>
      <c r="D803" s="2"/>
      <c r="J803" s="2"/>
      <c r="M803" s="6"/>
      <c r="N803" s="2"/>
      <c r="O803" s="2"/>
      <c r="P803" s="2"/>
      <c r="Q803" s="2"/>
    </row>
    <row r="804" spans="1:17" ht="13.5" customHeight="1" x14ac:dyDescent="0.25">
      <c r="A804" s="2"/>
      <c r="B804" s="2"/>
      <c r="C804" s="2"/>
      <c r="D804" s="2"/>
      <c r="J804" s="2"/>
      <c r="M804" s="6"/>
      <c r="N804" s="2"/>
      <c r="O804" s="2"/>
      <c r="P804" s="2"/>
      <c r="Q804" s="2"/>
    </row>
    <row r="805" spans="1:17" ht="13.5" customHeight="1" x14ac:dyDescent="0.25">
      <c r="A805" s="2"/>
      <c r="B805" s="2"/>
      <c r="C805" s="2"/>
      <c r="D805" s="2"/>
      <c r="J805" s="2"/>
      <c r="M805" s="6"/>
      <c r="N805" s="2"/>
      <c r="O805" s="2"/>
      <c r="P805" s="2"/>
      <c r="Q805" s="2"/>
    </row>
    <row r="806" spans="1:17" ht="13.5" customHeight="1" x14ac:dyDescent="0.25">
      <c r="A806" s="2"/>
      <c r="B806" s="2"/>
      <c r="C806" s="2"/>
      <c r="D806" s="2"/>
      <c r="J806" s="2"/>
      <c r="M806" s="6"/>
      <c r="N806" s="2"/>
      <c r="O806" s="2"/>
      <c r="P806" s="2"/>
      <c r="Q806" s="2"/>
    </row>
    <row r="807" spans="1:17" ht="13.5" customHeight="1" x14ac:dyDescent="0.25">
      <c r="A807" s="2"/>
      <c r="B807" s="2"/>
      <c r="C807" s="2"/>
      <c r="D807" s="2"/>
      <c r="J807" s="2"/>
      <c r="M807" s="6"/>
      <c r="N807" s="2"/>
      <c r="O807" s="2"/>
      <c r="P807" s="2"/>
      <c r="Q807" s="2"/>
    </row>
    <row r="808" spans="1:17" ht="13.5" customHeight="1" x14ac:dyDescent="0.25">
      <c r="A808" s="2"/>
      <c r="B808" s="2"/>
      <c r="C808" s="2"/>
      <c r="D808" s="2"/>
      <c r="J808" s="2"/>
      <c r="M808" s="6"/>
      <c r="N808" s="2"/>
      <c r="O808" s="2"/>
      <c r="P808" s="2"/>
      <c r="Q808" s="2"/>
    </row>
    <row r="809" spans="1:17" ht="13.5" customHeight="1" x14ac:dyDescent="0.25">
      <c r="A809" s="2"/>
      <c r="B809" s="2"/>
      <c r="C809" s="2"/>
      <c r="D809" s="2"/>
      <c r="J809" s="2"/>
      <c r="M809" s="6"/>
      <c r="N809" s="2"/>
      <c r="O809" s="2"/>
      <c r="P809" s="2"/>
      <c r="Q809" s="2"/>
    </row>
    <row r="810" spans="1:17" ht="13.5" customHeight="1" x14ac:dyDescent="0.25">
      <c r="A810" s="2"/>
      <c r="B810" s="2"/>
      <c r="C810" s="2"/>
      <c r="D810" s="2"/>
      <c r="J810" s="2"/>
      <c r="M810" s="6"/>
      <c r="N810" s="2"/>
      <c r="O810" s="2"/>
      <c r="P810" s="2"/>
      <c r="Q810" s="2"/>
    </row>
    <row r="811" spans="1:17" ht="13.5" customHeight="1" x14ac:dyDescent="0.25">
      <c r="A811" s="2"/>
      <c r="B811" s="2"/>
      <c r="C811" s="2"/>
      <c r="D811" s="2"/>
      <c r="J811" s="2"/>
      <c r="M811" s="6"/>
      <c r="N811" s="2"/>
      <c r="O811" s="2"/>
      <c r="P811" s="2"/>
      <c r="Q811" s="2"/>
    </row>
    <row r="812" spans="1:17" ht="13.5" customHeight="1" x14ac:dyDescent="0.25">
      <c r="A812" s="2"/>
      <c r="B812" s="2"/>
      <c r="C812" s="2"/>
      <c r="D812" s="2"/>
      <c r="J812" s="2"/>
      <c r="M812" s="6"/>
      <c r="N812" s="2"/>
      <c r="O812" s="2"/>
      <c r="P812" s="2"/>
      <c r="Q812" s="2"/>
    </row>
    <row r="813" spans="1:17" ht="13.5" customHeight="1" x14ac:dyDescent="0.25">
      <c r="A813" s="2"/>
      <c r="B813" s="2"/>
      <c r="C813" s="2"/>
      <c r="D813" s="2"/>
      <c r="J813" s="2"/>
      <c r="M813" s="6"/>
      <c r="N813" s="2"/>
      <c r="O813" s="2"/>
      <c r="P813" s="2"/>
      <c r="Q813" s="2"/>
    </row>
    <row r="814" spans="1:17" ht="13.5" customHeight="1" x14ac:dyDescent="0.25">
      <c r="A814" s="2"/>
      <c r="B814" s="2"/>
      <c r="C814" s="2"/>
      <c r="D814" s="2"/>
      <c r="J814" s="2"/>
      <c r="M814" s="6"/>
      <c r="N814" s="2"/>
      <c r="O814" s="2"/>
      <c r="P814" s="2"/>
      <c r="Q814" s="2"/>
    </row>
    <row r="815" spans="1:17" ht="13.5" customHeight="1" x14ac:dyDescent="0.25">
      <c r="A815" s="2"/>
      <c r="B815" s="2"/>
      <c r="C815" s="2"/>
      <c r="D815" s="2"/>
      <c r="J815" s="2"/>
      <c r="M815" s="6"/>
      <c r="N815" s="2"/>
      <c r="O815" s="2"/>
      <c r="P815" s="2"/>
      <c r="Q815" s="2"/>
    </row>
    <row r="816" spans="1:17" ht="13.5" customHeight="1" x14ac:dyDescent="0.25">
      <c r="A816" s="2"/>
      <c r="B816" s="2"/>
      <c r="C816" s="2"/>
      <c r="D816" s="2"/>
      <c r="J816" s="2"/>
      <c r="M816" s="6"/>
      <c r="N816" s="2"/>
      <c r="O816" s="2"/>
      <c r="P816" s="2"/>
      <c r="Q816" s="2"/>
    </row>
    <row r="817" spans="1:17" ht="13.5" customHeight="1" x14ac:dyDescent="0.25">
      <c r="A817" s="2"/>
      <c r="B817" s="2"/>
      <c r="C817" s="2"/>
      <c r="D817" s="2"/>
      <c r="J817" s="2"/>
      <c r="M817" s="6"/>
      <c r="N817" s="2"/>
      <c r="O817" s="2"/>
      <c r="P817" s="2"/>
      <c r="Q817" s="2"/>
    </row>
    <row r="818" spans="1:17" ht="13.5" customHeight="1" x14ac:dyDescent="0.25">
      <c r="A818" s="2"/>
      <c r="B818" s="2"/>
      <c r="C818" s="2"/>
      <c r="D818" s="2"/>
      <c r="J818" s="2"/>
      <c r="M818" s="6"/>
      <c r="N818" s="2"/>
      <c r="O818" s="2"/>
      <c r="P818" s="2"/>
      <c r="Q818" s="2"/>
    </row>
    <row r="819" spans="1:17" ht="13.5" customHeight="1" x14ac:dyDescent="0.25">
      <c r="A819" s="2"/>
      <c r="B819" s="2"/>
      <c r="C819" s="2"/>
      <c r="D819" s="2"/>
      <c r="J819" s="2"/>
      <c r="M819" s="6"/>
      <c r="N819" s="2"/>
      <c r="O819" s="2"/>
      <c r="P819" s="2"/>
      <c r="Q819" s="2"/>
    </row>
    <row r="820" spans="1:17" ht="13.5" customHeight="1" x14ac:dyDescent="0.25">
      <c r="A820" s="2"/>
      <c r="B820" s="2"/>
      <c r="C820" s="2"/>
      <c r="D820" s="2"/>
      <c r="J820" s="2"/>
      <c r="M820" s="6"/>
      <c r="N820" s="2"/>
      <c r="O820" s="2"/>
      <c r="P820" s="2"/>
      <c r="Q820" s="2"/>
    </row>
    <row r="821" spans="1:17" ht="13.5" customHeight="1" x14ac:dyDescent="0.25">
      <c r="A821" s="2"/>
      <c r="B821" s="2"/>
      <c r="C821" s="2"/>
      <c r="D821" s="2"/>
      <c r="J821" s="2"/>
      <c r="M821" s="6"/>
      <c r="N821" s="2"/>
      <c r="O821" s="2"/>
      <c r="P821" s="2"/>
      <c r="Q821" s="2"/>
    </row>
    <row r="822" spans="1:17" ht="13.5" customHeight="1" x14ac:dyDescent="0.25">
      <c r="A822" s="2"/>
      <c r="B822" s="2"/>
      <c r="C822" s="2"/>
      <c r="D822" s="2"/>
      <c r="J822" s="2"/>
      <c r="M822" s="6"/>
      <c r="N822" s="2"/>
      <c r="O822" s="2"/>
      <c r="P822" s="2"/>
      <c r="Q822" s="2"/>
    </row>
    <row r="823" spans="1:17" ht="13.5" customHeight="1" x14ac:dyDescent="0.25">
      <c r="A823" s="2"/>
      <c r="B823" s="2"/>
      <c r="C823" s="2"/>
      <c r="D823" s="2"/>
      <c r="J823" s="2"/>
      <c r="M823" s="6"/>
      <c r="N823" s="2"/>
      <c r="O823" s="2"/>
      <c r="P823" s="2"/>
      <c r="Q823" s="2"/>
    </row>
    <row r="824" spans="1:17" ht="13.5" customHeight="1" x14ac:dyDescent="0.25">
      <c r="A824" s="2"/>
      <c r="B824" s="2"/>
      <c r="C824" s="2"/>
      <c r="D824" s="2"/>
      <c r="J824" s="2"/>
      <c r="M824" s="6"/>
      <c r="N824" s="2"/>
      <c r="O824" s="2"/>
      <c r="P824" s="2"/>
      <c r="Q824" s="2"/>
    </row>
    <row r="825" spans="1:17" ht="13.5" customHeight="1" x14ac:dyDescent="0.25">
      <c r="A825" s="2"/>
      <c r="B825" s="2"/>
      <c r="C825" s="2"/>
      <c r="D825" s="2"/>
      <c r="J825" s="2"/>
      <c r="M825" s="6"/>
      <c r="N825" s="2"/>
      <c r="O825" s="2"/>
      <c r="P825" s="2"/>
      <c r="Q825" s="2"/>
    </row>
    <row r="826" spans="1:17" ht="13.5" customHeight="1" x14ac:dyDescent="0.25">
      <c r="A826" s="2"/>
      <c r="B826" s="2"/>
      <c r="C826" s="2"/>
      <c r="D826" s="2"/>
      <c r="J826" s="2"/>
      <c r="M826" s="6"/>
      <c r="N826" s="2"/>
      <c r="O826" s="2"/>
      <c r="P826" s="2"/>
      <c r="Q826" s="2"/>
    </row>
    <row r="827" spans="1:17" ht="13.5" customHeight="1" x14ac:dyDescent="0.25">
      <c r="A827" s="2"/>
      <c r="B827" s="2"/>
      <c r="C827" s="2"/>
      <c r="D827" s="2"/>
      <c r="J827" s="2"/>
      <c r="M827" s="6"/>
      <c r="N827" s="2"/>
      <c r="O827" s="2"/>
      <c r="P827" s="2"/>
      <c r="Q827" s="2"/>
    </row>
    <row r="828" spans="1:17" ht="13.5" customHeight="1" x14ac:dyDescent="0.25">
      <c r="A828" s="2"/>
      <c r="B828" s="2"/>
      <c r="C828" s="2"/>
      <c r="D828" s="2"/>
      <c r="J828" s="2"/>
      <c r="M828" s="6"/>
      <c r="N828" s="2"/>
      <c r="O828" s="2"/>
      <c r="P828" s="2"/>
      <c r="Q828" s="2"/>
    </row>
    <row r="829" spans="1:17" ht="13.5" customHeight="1" x14ac:dyDescent="0.25">
      <c r="A829" s="2"/>
      <c r="B829" s="2"/>
      <c r="C829" s="2"/>
      <c r="D829" s="2"/>
      <c r="J829" s="2"/>
      <c r="M829" s="6"/>
      <c r="N829" s="2"/>
      <c r="O829" s="2"/>
      <c r="P829" s="2"/>
      <c r="Q829" s="2"/>
    </row>
    <row r="830" spans="1:17" ht="13.5" customHeight="1" x14ac:dyDescent="0.25">
      <c r="A830" s="2"/>
      <c r="B830" s="2"/>
      <c r="C830" s="2"/>
      <c r="D830" s="2"/>
      <c r="J830" s="2"/>
      <c r="M830" s="6"/>
      <c r="N830" s="2"/>
      <c r="O830" s="2"/>
      <c r="P830" s="2"/>
      <c r="Q830" s="2"/>
    </row>
    <row r="831" spans="1:17" ht="13.5" customHeight="1" x14ac:dyDescent="0.25">
      <c r="A831" s="2"/>
      <c r="B831" s="2"/>
      <c r="C831" s="2"/>
      <c r="D831" s="2"/>
      <c r="J831" s="2"/>
      <c r="M831" s="6"/>
      <c r="N831" s="2"/>
      <c r="O831" s="2"/>
      <c r="P831" s="2"/>
      <c r="Q831" s="2"/>
    </row>
    <row r="832" spans="1:17" ht="13.5" customHeight="1" x14ac:dyDescent="0.25">
      <c r="A832" s="2"/>
      <c r="B832" s="2"/>
      <c r="C832" s="2"/>
      <c r="D832" s="2"/>
      <c r="J832" s="2"/>
      <c r="M832" s="6"/>
      <c r="N832" s="2"/>
      <c r="O832" s="2"/>
      <c r="P832" s="2"/>
      <c r="Q832" s="2"/>
    </row>
    <row r="833" spans="1:17" ht="13.5" customHeight="1" x14ac:dyDescent="0.25">
      <c r="A833" s="2"/>
      <c r="B833" s="2"/>
      <c r="C833" s="2"/>
      <c r="D833" s="2"/>
      <c r="J833" s="2"/>
      <c r="M833" s="6"/>
      <c r="N833" s="2"/>
      <c r="O833" s="2"/>
      <c r="P833" s="2"/>
      <c r="Q833" s="2"/>
    </row>
    <row r="834" spans="1:17" ht="13.5" customHeight="1" x14ac:dyDescent="0.25">
      <c r="A834" s="2"/>
      <c r="B834" s="2"/>
      <c r="C834" s="2"/>
      <c r="D834" s="2"/>
      <c r="J834" s="2"/>
      <c r="M834" s="6"/>
      <c r="N834" s="2"/>
      <c r="O834" s="2"/>
      <c r="P834" s="2"/>
      <c r="Q834" s="2"/>
    </row>
    <row r="835" spans="1:17" ht="13.5" customHeight="1" x14ac:dyDescent="0.25">
      <c r="A835" s="2"/>
      <c r="B835" s="2"/>
      <c r="C835" s="2"/>
      <c r="D835" s="2"/>
      <c r="J835" s="2"/>
      <c r="M835" s="6"/>
      <c r="N835" s="2"/>
      <c r="O835" s="2"/>
      <c r="P835" s="2"/>
      <c r="Q835" s="2"/>
    </row>
    <row r="836" spans="1:17" ht="13.5" customHeight="1" x14ac:dyDescent="0.25">
      <c r="A836" s="2"/>
      <c r="B836" s="2"/>
      <c r="C836" s="2"/>
      <c r="D836" s="2"/>
      <c r="J836" s="2"/>
      <c r="M836" s="6"/>
      <c r="N836" s="2"/>
      <c r="O836" s="2"/>
      <c r="P836" s="2"/>
      <c r="Q836" s="2"/>
    </row>
    <row r="837" spans="1:17" ht="13.5" customHeight="1" x14ac:dyDescent="0.25">
      <c r="A837" s="2"/>
      <c r="B837" s="2"/>
      <c r="C837" s="2"/>
      <c r="D837" s="2"/>
      <c r="J837" s="2"/>
      <c r="M837" s="6"/>
      <c r="N837" s="2"/>
      <c r="O837" s="2"/>
      <c r="P837" s="2"/>
      <c r="Q837" s="2"/>
    </row>
    <row r="838" spans="1:17" ht="13.5" customHeight="1" x14ac:dyDescent="0.25">
      <c r="A838" s="2"/>
      <c r="B838" s="2"/>
      <c r="C838" s="2"/>
      <c r="D838" s="2"/>
      <c r="J838" s="2"/>
      <c r="M838" s="6"/>
      <c r="N838" s="2"/>
      <c r="O838" s="2"/>
      <c r="P838" s="2"/>
      <c r="Q838" s="2"/>
    </row>
    <row r="839" spans="1:17" ht="13.5" customHeight="1" x14ac:dyDescent="0.25">
      <c r="A839" s="2"/>
      <c r="B839" s="2"/>
      <c r="C839" s="2"/>
      <c r="D839" s="2"/>
      <c r="J839" s="2"/>
      <c r="M839" s="6"/>
      <c r="N839" s="2"/>
      <c r="O839" s="2"/>
      <c r="P839" s="2"/>
      <c r="Q839" s="2"/>
    </row>
    <row r="840" spans="1:17" ht="13.5" customHeight="1" x14ac:dyDescent="0.25">
      <c r="A840" s="2"/>
      <c r="B840" s="2"/>
      <c r="C840" s="2"/>
      <c r="D840" s="2"/>
      <c r="J840" s="2"/>
      <c r="M840" s="6"/>
      <c r="N840" s="2"/>
      <c r="O840" s="2"/>
      <c r="P840" s="2"/>
      <c r="Q840" s="2"/>
    </row>
    <row r="841" spans="1:17" ht="13.5" customHeight="1" x14ac:dyDescent="0.25">
      <c r="A841" s="2"/>
      <c r="B841" s="2"/>
      <c r="C841" s="2"/>
      <c r="D841" s="2"/>
      <c r="J841" s="2"/>
      <c r="M841" s="6"/>
      <c r="N841" s="2"/>
      <c r="O841" s="2"/>
      <c r="P841" s="2"/>
      <c r="Q841" s="2"/>
    </row>
    <row r="842" spans="1:17" ht="13.5" customHeight="1" x14ac:dyDescent="0.25">
      <c r="A842" s="2"/>
      <c r="B842" s="2"/>
      <c r="C842" s="2"/>
      <c r="D842" s="2"/>
      <c r="J842" s="2"/>
      <c r="M842" s="6"/>
      <c r="N842" s="2"/>
      <c r="O842" s="2"/>
      <c r="P842" s="2"/>
      <c r="Q842" s="2"/>
    </row>
    <row r="843" spans="1:17" ht="13.5" customHeight="1" x14ac:dyDescent="0.25">
      <c r="A843" s="2"/>
      <c r="B843" s="2"/>
      <c r="C843" s="2"/>
      <c r="D843" s="2"/>
      <c r="J843" s="2"/>
      <c r="M843" s="6"/>
      <c r="N843" s="2"/>
      <c r="O843" s="2"/>
      <c r="P843" s="2"/>
      <c r="Q843" s="2"/>
    </row>
    <row r="844" spans="1:17" ht="13.5" customHeight="1" x14ac:dyDescent="0.25">
      <c r="A844" s="2"/>
      <c r="B844" s="2"/>
      <c r="C844" s="2"/>
      <c r="D844" s="2"/>
      <c r="J844" s="2"/>
      <c r="M844" s="6"/>
      <c r="N844" s="2"/>
      <c r="O844" s="2"/>
      <c r="P844" s="2"/>
      <c r="Q844" s="2"/>
    </row>
    <row r="845" spans="1:17" ht="13.5" customHeight="1" x14ac:dyDescent="0.25">
      <c r="A845" s="2"/>
      <c r="B845" s="2"/>
      <c r="C845" s="2"/>
      <c r="D845" s="2"/>
      <c r="J845" s="2"/>
      <c r="M845" s="6"/>
      <c r="N845" s="2"/>
      <c r="O845" s="2"/>
      <c r="P845" s="2"/>
      <c r="Q845" s="2"/>
    </row>
    <row r="846" spans="1:17" ht="13.5" customHeight="1" x14ac:dyDescent="0.25">
      <c r="A846" s="2"/>
      <c r="B846" s="2"/>
      <c r="C846" s="2"/>
      <c r="D846" s="2"/>
      <c r="J846" s="2"/>
      <c r="M846" s="6"/>
      <c r="N846" s="2"/>
      <c r="O846" s="2"/>
      <c r="P846" s="2"/>
      <c r="Q846" s="2"/>
    </row>
    <row r="847" spans="1:17" ht="13.5" customHeight="1" x14ac:dyDescent="0.25">
      <c r="A847" s="2"/>
      <c r="B847" s="2"/>
      <c r="C847" s="2"/>
      <c r="D847" s="2"/>
      <c r="J847" s="2"/>
      <c r="M847" s="6"/>
      <c r="N847" s="2"/>
      <c r="O847" s="2"/>
      <c r="P847" s="2"/>
      <c r="Q847" s="2"/>
    </row>
    <row r="848" spans="1:17" ht="13.5" customHeight="1" x14ac:dyDescent="0.25">
      <c r="A848" s="2"/>
      <c r="B848" s="2"/>
      <c r="C848" s="2"/>
      <c r="D848" s="2"/>
      <c r="J848" s="2"/>
      <c r="M848" s="6"/>
      <c r="N848" s="2"/>
      <c r="O848" s="2"/>
      <c r="P848" s="2"/>
      <c r="Q848" s="2"/>
    </row>
    <row r="849" spans="1:17" ht="13.5" customHeight="1" x14ac:dyDescent="0.25">
      <c r="A849" s="2"/>
      <c r="B849" s="2"/>
      <c r="C849" s="2"/>
      <c r="D849" s="2"/>
      <c r="J849" s="2"/>
      <c r="M849" s="6"/>
      <c r="N849" s="2"/>
      <c r="O849" s="2"/>
      <c r="P849" s="2"/>
      <c r="Q849" s="2"/>
    </row>
    <row r="850" spans="1:17" ht="13.5" customHeight="1" x14ac:dyDescent="0.25">
      <c r="A850" s="2"/>
      <c r="B850" s="2"/>
      <c r="C850" s="2"/>
      <c r="D850" s="2"/>
      <c r="J850" s="2"/>
      <c r="M850" s="6"/>
      <c r="N850" s="2"/>
      <c r="O850" s="2"/>
      <c r="P850" s="2"/>
      <c r="Q850" s="2"/>
    </row>
    <row r="851" spans="1:17" ht="13.5" customHeight="1" x14ac:dyDescent="0.25">
      <c r="A851" s="2"/>
      <c r="B851" s="2"/>
      <c r="C851" s="2"/>
      <c r="D851" s="2"/>
      <c r="J851" s="2"/>
      <c r="M851" s="6"/>
      <c r="N851" s="2"/>
      <c r="O851" s="2"/>
      <c r="P851" s="2"/>
      <c r="Q851" s="2"/>
    </row>
    <row r="852" spans="1:17" ht="13.5" customHeight="1" x14ac:dyDescent="0.25">
      <c r="A852" s="2"/>
      <c r="B852" s="2"/>
      <c r="C852" s="2"/>
      <c r="D852" s="2"/>
      <c r="J852" s="2"/>
      <c r="M852" s="6"/>
      <c r="N852" s="2"/>
      <c r="O852" s="2"/>
      <c r="P852" s="2"/>
      <c r="Q852" s="2"/>
    </row>
    <row r="853" spans="1:17" ht="13.5" customHeight="1" x14ac:dyDescent="0.25">
      <c r="A853" s="2"/>
      <c r="B853" s="2"/>
      <c r="C853" s="2"/>
      <c r="D853" s="2"/>
      <c r="J853" s="2"/>
      <c r="M853" s="6"/>
      <c r="N853" s="2"/>
      <c r="O853" s="2"/>
      <c r="P853" s="2"/>
      <c r="Q853" s="2"/>
    </row>
    <row r="854" spans="1:17" ht="13.5" customHeight="1" x14ac:dyDescent="0.25">
      <c r="A854" s="2"/>
      <c r="B854" s="2"/>
      <c r="C854" s="2"/>
      <c r="D854" s="2"/>
      <c r="J854" s="2"/>
      <c r="M854" s="6"/>
      <c r="N854" s="2"/>
      <c r="O854" s="2"/>
      <c r="P854" s="2"/>
      <c r="Q854" s="2"/>
    </row>
    <row r="855" spans="1:17" ht="13.5" customHeight="1" x14ac:dyDescent="0.25">
      <c r="A855" s="2"/>
      <c r="B855" s="2"/>
      <c r="C855" s="2"/>
      <c r="D855" s="2"/>
      <c r="J855" s="2"/>
      <c r="M855" s="6"/>
      <c r="N855" s="2"/>
      <c r="O855" s="2"/>
      <c r="P855" s="2"/>
      <c r="Q855" s="2"/>
    </row>
    <row r="856" spans="1:17" ht="13.5" customHeight="1" x14ac:dyDescent="0.25">
      <c r="A856" s="2"/>
      <c r="B856" s="2"/>
      <c r="C856" s="2"/>
      <c r="D856" s="2"/>
      <c r="J856" s="2"/>
      <c r="M856" s="6"/>
      <c r="N856" s="2"/>
      <c r="O856" s="2"/>
      <c r="P856" s="2"/>
      <c r="Q856" s="2"/>
    </row>
    <row r="857" spans="1:17" ht="13.5" customHeight="1" x14ac:dyDescent="0.25">
      <c r="A857" s="2"/>
      <c r="B857" s="2"/>
      <c r="C857" s="2"/>
      <c r="D857" s="2"/>
      <c r="J857" s="2"/>
      <c r="M857" s="6"/>
      <c r="N857" s="2"/>
      <c r="O857" s="2"/>
      <c r="P857" s="2"/>
      <c r="Q857" s="2"/>
    </row>
    <row r="858" spans="1:17" ht="13.5" customHeight="1" x14ac:dyDescent="0.25">
      <c r="A858" s="2"/>
      <c r="B858" s="2"/>
      <c r="C858" s="2"/>
      <c r="D858" s="2"/>
      <c r="J858" s="2"/>
      <c r="M858" s="6"/>
      <c r="N858" s="2"/>
      <c r="O858" s="2"/>
      <c r="P858" s="2"/>
      <c r="Q858" s="2"/>
    </row>
    <row r="859" spans="1:17" ht="13.5" customHeight="1" x14ac:dyDescent="0.25">
      <c r="A859" s="2"/>
      <c r="B859" s="2"/>
      <c r="C859" s="2"/>
      <c r="D859" s="2"/>
      <c r="J859" s="2"/>
      <c r="M859" s="6"/>
      <c r="N859" s="2"/>
      <c r="O859" s="2"/>
      <c r="P859" s="2"/>
      <c r="Q859" s="2"/>
    </row>
    <row r="860" spans="1:17" ht="13.5" customHeight="1" x14ac:dyDescent="0.25">
      <c r="A860" s="2"/>
      <c r="B860" s="2"/>
      <c r="C860" s="2"/>
      <c r="D860" s="2"/>
      <c r="J860" s="2"/>
      <c r="M860" s="6"/>
      <c r="N860" s="2"/>
      <c r="O860" s="2"/>
      <c r="P860" s="2"/>
      <c r="Q860" s="2"/>
    </row>
    <row r="861" spans="1:17" ht="13.5" customHeight="1" x14ac:dyDescent="0.25">
      <c r="A861" s="2"/>
      <c r="B861" s="2"/>
      <c r="C861" s="2"/>
      <c r="D861" s="2"/>
      <c r="J861" s="2"/>
      <c r="M861" s="6"/>
      <c r="N861" s="2"/>
      <c r="O861" s="2"/>
      <c r="P861" s="2"/>
      <c r="Q861" s="2"/>
    </row>
    <row r="862" spans="1:17" ht="13.5" customHeight="1" x14ac:dyDescent="0.25">
      <c r="A862" s="2"/>
      <c r="B862" s="2"/>
      <c r="C862" s="2"/>
      <c r="D862" s="2"/>
      <c r="J862" s="2"/>
      <c r="M862" s="6"/>
      <c r="N862" s="2"/>
      <c r="O862" s="2"/>
      <c r="P862" s="2"/>
      <c r="Q862" s="2"/>
    </row>
    <row r="863" spans="1:17" ht="13.5" customHeight="1" x14ac:dyDescent="0.25">
      <c r="A863" s="2"/>
      <c r="B863" s="2"/>
      <c r="C863" s="2"/>
      <c r="D863" s="2"/>
      <c r="J863" s="2"/>
      <c r="M863" s="6"/>
      <c r="N863" s="2"/>
      <c r="O863" s="2"/>
      <c r="P863" s="2"/>
      <c r="Q863" s="2"/>
    </row>
    <row r="864" spans="1:17" ht="13.5" customHeight="1" x14ac:dyDescent="0.25">
      <c r="A864" s="2"/>
      <c r="B864" s="2"/>
      <c r="C864" s="2"/>
      <c r="D864" s="2"/>
      <c r="J864" s="2"/>
      <c r="M864" s="6"/>
      <c r="N864" s="2"/>
      <c r="O864" s="2"/>
      <c r="P864" s="2"/>
      <c r="Q864" s="2"/>
    </row>
    <row r="865" spans="1:17" ht="13.5" customHeight="1" x14ac:dyDescent="0.25">
      <c r="A865" s="2"/>
      <c r="B865" s="2"/>
      <c r="C865" s="2"/>
      <c r="D865" s="2"/>
      <c r="J865" s="2"/>
      <c r="M865" s="6"/>
      <c r="N865" s="2"/>
      <c r="O865" s="2"/>
      <c r="P865" s="2"/>
      <c r="Q865" s="2"/>
    </row>
    <row r="866" spans="1:17" ht="13.5" customHeight="1" x14ac:dyDescent="0.25">
      <c r="A866" s="2"/>
      <c r="B866" s="2"/>
      <c r="C866" s="2"/>
      <c r="D866" s="2"/>
      <c r="J866" s="2"/>
      <c r="M866" s="6"/>
      <c r="N866" s="2"/>
      <c r="O866" s="2"/>
      <c r="P866" s="2"/>
      <c r="Q866" s="2"/>
    </row>
    <row r="867" spans="1:17" ht="13.5" customHeight="1" x14ac:dyDescent="0.25">
      <c r="A867" s="2"/>
      <c r="B867" s="2"/>
      <c r="C867" s="2"/>
      <c r="D867" s="2"/>
      <c r="J867" s="2"/>
      <c r="M867" s="6"/>
      <c r="N867" s="2"/>
      <c r="O867" s="2"/>
      <c r="P867" s="2"/>
      <c r="Q867" s="2"/>
    </row>
    <row r="868" spans="1:17" ht="13.5" customHeight="1" x14ac:dyDescent="0.25">
      <c r="A868" s="2"/>
      <c r="B868" s="2"/>
      <c r="C868" s="2"/>
      <c r="D868" s="2"/>
      <c r="J868" s="2"/>
      <c r="M868" s="6"/>
      <c r="N868" s="2"/>
      <c r="O868" s="2"/>
      <c r="P868" s="2"/>
      <c r="Q868" s="2"/>
    </row>
    <row r="869" spans="1:17" ht="13.5" customHeight="1" x14ac:dyDescent="0.25">
      <c r="A869" s="2"/>
      <c r="B869" s="2"/>
      <c r="C869" s="2"/>
      <c r="D869" s="2"/>
      <c r="J869" s="2"/>
      <c r="M869" s="6"/>
      <c r="N869" s="2"/>
      <c r="O869" s="2"/>
      <c r="P869" s="2"/>
      <c r="Q869" s="2"/>
    </row>
    <row r="870" spans="1:17" ht="13.5" customHeight="1" x14ac:dyDescent="0.25">
      <c r="A870" s="2"/>
      <c r="B870" s="2"/>
      <c r="C870" s="2"/>
      <c r="D870" s="2"/>
      <c r="J870" s="2"/>
      <c r="M870" s="6"/>
      <c r="N870" s="2"/>
      <c r="O870" s="2"/>
      <c r="P870" s="2"/>
      <c r="Q870" s="2"/>
    </row>
    <row r="871" spans="1:17" ht="13.5" customHeight="1" x14ac:dyDescent="0.25">
      <c r="A871" s="2"/>
      <c r="B871" s="2"/>
      <c r="C871" s="2"/>
      <c r="D871" s="2"/>
      <c r="J871" s="2"/>
      <c r="M871" s="6"/>
      <c r="N871" s="2"/>
      <c r="O871" s="2"/>
      <c r="P871" s="2"/>
      <c r="Q871" s="2"/>
    </row>
    <row r="872" spans="1:17" ht="13.5" customHeight="1" x14ac:dyDescent="0.25">
      <c r="A872" s="2"/>
      <c r="B872" s="2"/>
      <c r="C872" s="2"/>
      <c r="D872" s="2"/>
      <c r="J872" s="2"/>
      <c r="M872" s="6"/>
      <c r="N872" s="2"/>
      <c r="O872" s="2"/>
      <c r="P872" s="2"/>
      <c r="Q872" s="2"/>
    </row>
    <row r="873" spans="1:17" ht="13.5" customHeight="1" x14ac:dyDescent="0.25">
      <c r="A873" s="2"/>
      <c r="B873" s="2"/>
      <c r="C873" s="2"/>
      <c r="D873" s="2"/>
      <c r="J873" s="2"/>
      <c r="M873" s="6"/>
      <c r="N873" s="2"/>
      <c r="O873" s="2"/>
      <c r="P873" s="2"/>
      <c r="Q873" s="2"/>
    </row>
    <row r="874" spans="1:17" ht="13.5" customHeight="1" x14ac:dyDescent="0.25">
      <c r="A874" s="2"/>
      <c r="B874" s="2"/>
      <c r="C874" s="2"/>
      <c r="D874" s="2"/>
      <c r="J874" s="2"/>
      <c r="M874" s="6"/>
      <c r="N874" s="2"/>
      <c r="O874" s="2"/>
      <c r="P874" s="2"/>
      <c r="Q874" s="2"/>
    </row>
    <row r="875" spans="1:17" ht="13.5" customHeight="1" x14ac:dyDescent="0.25">
      <c r="A875" s="2"/>
      <c r="B875" s="2"/>
      <c r="C875" s="2"/>
      <c r="D875" s="2"/>
      <c r="J875" s="2"/>
      <c r="M875" s="6"/>
      <c r="N875" s="2"/>
      <c r="O875" s="2"/>
      <c r="P875" s="2"/>
      <c r="Q875" s="2"/>
    </row>
    <row r="876" spans="1:17" ht="13.5" customHeight="1" x14ac:dyDescent="0.25">
      <c r="A876" s="2"/>
      <c r="B876" s="2"/>
      <c r="C876" s="2"/>
      <c r="D876" s="2"/>
      <c r="J876" s="2"/>
      <c r="M876" s="6"/>
      <c r="N876" s="2"/>
      <c r="O876" s="2"/>
      <c r="P876" s="2"/>
      <c r="Q876" s="2"/>
    </row>
    <row r="877" spans="1:17" ht="13.5" customHeight="1" x14ac:dyDescent="0.25">
      <c r="A877" s="2"/>
      <c r="B877" s="2"/>
      <c r="C877" s="2"/>
      <c r="D877" s="2"/>
      <c r="J877" s="2"/>
      <c r="M877" s="6"/>
      <c r="N877" s="2"/>
      <c r="O877" s="2"/>
      <c r="P877" s="2"/>
      <c r="Q877" s="2"/>
    </row>
    <row r="878" spans="1:17" ht="13.5" customHeight="1" x14ac:dyDescent="0.25">
      <c r="A878" s="2"/>
      <c r="B878" s="2"/>
      <c r="C878" s="2"/>
      <c r="D878" s="2"/>
      <c r="J878" s="2"/>
      <c r="M878" s="6"/>
      <c r="N878" s="2"/>
      <c r="O878" s="2"/>
      <c r="P878" s="2"/>
      <c r="Q878" s="2"/>
    </row>
    <row r="879" spans="1:17" ht="13.5" customHeight="1" x14ac:dyDescent="0.25">
      <c r="A879" s="2"/>
      <c r="B879" s="2"/>
      <c r="C879" s="2"/>
      <c r="D879" s="2"/>
      <c r="J879" s="2"/>
      <c r="M879" s="6"/>
      <c r="N879" s="2"/>
      <c r="O879" s="2"/>
      <c r="P879" s="2"/>
      <c r="Q879" s="2"/>
    </row>
    <row r="880" spans="1:17" ht="13.5" customHeight="1" x14ac:dyDescent="0.25">
      <c r="A880" s="2"/>
      <c r="B880" s="2"/>
      <c r="C880" s="2"/>
      <c r="D880" s="2"/>
      <c r="J880" s="2"/>
      <c r="M880" s="6"/>
      <c r="N880" s="2"/>
      <c r="O880" s="2"/>
      <c r="P880" s="2"/>
      <c r="Q880" s="2"/>
    </row>
    <row r="881" spans="1:17" ht="13.5" customHeight="1" x14ac:dyDescent="0.25">
      <c r="A881" s="2"/>
      <c r="B881" s="2"/>
      <c r="C881" s="2"/>
      <c r="D881" s="2"/>
      <c r="J881" s="2"/>
      <c r="M881" s="6"/>
      <c r="N881" s="2"/>
      <c r="O881" s="2"/>
      <c r="P881" s="2"/>
      <c r="Q881" s="2"/>
    </row>
    <row r="882" spans="1:17" ht="13.5" customHeight="1" x14ac:dyDescent="0.25">
      <c r="A882" s="2"/>
      <c r="B882" s="2"/>
      <c r="C882" s="2"/>
      <c r="D882" s="2"/>
      <c r="J882" s="2"/>
      <c r="M882" s="6"/>
      <c r="N882" s="2"/>
      <c r="O882" s="2"/>
      <c r="P882" s="2"/>
      <c r="Q882" s="2"/>
    </row>
    <row r="883" spans="1:17" ht="13.5" customHeight="1" x14ac:dyDescent="0.25">
      <c r="A883" s="2"/>
      <c r="B883" s="2"/>
      <c r="C883" s="2"/>
      <c r="D883" s="2"/>
      <c r="J883" s="2"/>
      <c r="M883" s="6"/>
      <c r="N883" s="2"/>
      <c r="O883" s="2"/>
      <c r="P883" s="2"/>
      <c r="Q883" s="2"/>
    </row>
    <row r="884" spans="1:17" ht="13.5" customHeight="1" x14ac:dyDescent="0.25">
      <c r="A884" s="2"/>
      <c r="B884" s="2"/>
      <c r="C884" s="2"/>
      <c r="D884" s="2"/>
      <c r="J884" s="2"/>
      <c r="M884" s="6"/>
      <c r="N884" s="2"/>
      <c r="O884" s="2"/>
      <c r="P884" s="2"/>
      <c r="Q884" s="2"/>
    </row>
    <row r="885" spans="1:17" ht="13.5" customHeight="1" x14ac:dyDescent="0.25">
      <c r="A885" s="2"/>
      <c r="B885" s="2"/>
      <c r="C885" s="2"/>
      <c r="D885" s="2"/>
      <c r="J885" s="2"/>
      <c r="M885" s="6"/>
      <c r="N885" s="2"/>
      <c r="O885" s="2"/>
      <c r="P885" s="2"/>
      <c r="Q885" s="2"/>
    </row>
    <row r="886" spans="1:17" ht="13.5" customHeight="1" x14ac:dyDescent="0.25">
      <c r="A886" s="2"/>
      <c r="B886" s="2"/>
      <c r="C886" s="2"/>
      <c r="D886" s="2"/>
      <c r="J886" s="2"/>
      <c r="M886" s="6"/>
      <c r="N886" s="2"/>
      <c r="O886" s="2"/>
      <c r="P886" s="2"/>
      <c r="Q886" s="2"/>
    </row>
    <row r="887" spans="1:17" ht="13.5" customHeight="1" x14ac:dyDescent="0.25">
      <c r="A887" s="2"/>
      <c r="B887" s="2"/>
      <c r="C887" s="2"/>
      <c r="D887" s="2"/>
      <c r="J887" s="2"/>
      <c r="M887" s="6"/>
      <c r="N887" s="2"/>
      <c r="O887" s="2"/>
      <c r="P887" s="2"/>
      <c r="Q887" s="2"/>
    </row>
    <row r="888" spans="1:17" ht="13.5" customHeight="1" x14ac:dyDescent="0.25">
      <c r="A888" s="2"/>
      <c r="B888" s="2"/>
      <c r="C888" s="2"/>
      <c r="D888" s="2"/>
      <c r="J888" s="2"/>
      <c r="M888" s="6"/>
      <c r="N888" s="2"/>
      <c r="O888" s="2"/>
      <c r="P888" s="2"/>
      <c r="Q888" s="2"/>
    </row>
    <row r="889" spans="1:17" ht="13.5" customHeight="1" x14ac:dyDescent="0.25">
      <c r="A889" s="2"/>
      <c r="B889" s="2"/>
      <c r="C889" s="2"/>
      <c r="D889" s="2"/>
      <c r="J889" s="2"/>
      <c r="M889" s="6"/>
      <c r="N889" s="2"/>
      <c r="O889" s="2"/>
      <c r="P889" s="2"/>
      <c r="Q889" s="2"/>
    </row>
    <row r="890" spans="1:17" ht="13.5" customHeight="1" x14ac:dyDescent="0.25">
      <c r="A890" s="2"/>
      <c r="B890" s="2"/>
      <c r="C890" s="2"/>
      <c r="D890" s="2"/>
      <c r="J890" s="2"/>
      <c r="M890" s="6"/>
      <c r="N890" s="2"/>
      <c r="O890" s="2"/>
      <c r="P890" s="2"/>
      <c r="Q890" s="2"/>
    </row>
    <row r="891" spans="1:17" ht="13.5" customHeight="1" x14ac:dyDescent="0.25">
      <c r="A891" s="2"/>
      <c r="B891" s="2"/>
      <c r="C891" s="2"/>
      <c r="D891" s="2"/>
      <c r="J891" s="2"/>
      <c r="M891" s="6"/>
      <c r="N891" s="2"/>
      <c r="O891" s="2"/>
      <c r="P891" s="2"/>
      <c r="Q891" s="2"/>
    </row>
    <row r="892" spans="1:17" ht="13.5" customHeight="1" x14ac:dyDescent="0.25">
      <c r="A892" s="2"/>
      <c r="B892" s="2"/>
      <c r="C892" s="2"/>
      <c r="D892" s="2"/>
      <c r="J892" s="2"/>
      <c r="M892" s="6"/>
      <c r="N892" s="2"/>
      <c r="O892" s="2"/>
      <c r="P892" s="2"/>
      <c r="Q892" s="2"/>
    </row>
    <row r="893" spans="1:17" ht="13.5" customHeight="1" x14ac:dyDescent="0.25">
      <c r="A893" s="2"/>
      <c r="B893" s="2"/>
      <c r="C893" s="2"/>
      <c r="D893" s="2"/>
      <c r="J893" s="2"/>
      <c r="M893" s="6"/>
      <c r="N893" s="2"/>
      <c r="O893" s="2"/>
      <c r="P893" s="2"/>
      <c r="Q893" s="2"/>
    </row>
    <row r="894" spans="1:17" ht="13.5" customHeight="1" x14ac:dyDescent="0.25">
      <c r="A894" s="2"/>
      <c r="B894" s="2"/>
      <c r="C894" s="2"/>
      <c r="D894" s="2"/>
      <c r="J894" s="2"/>
      <c r="M894" s="6"/>
      <c r="N894" s="2"/>
      <c r="O894" s="2"/>
      <c r="P894" s="2"/>
      <c r="Q894" s="2"/>
    </row>
    <row r="895" spans="1:17" ht="13.5" customHeight="1" x14ac:dyDescent="0.25">
      <c r="A895" s="2"/>
      <c r="B895" s="2"/>
      <c r="C895" s="2"/>
      <c r="D895" s="2"/>
      <c r="J895" s="2"/>
      <c r="M895" s="6"/>
      <c r="N895" s="2"/>
      <c r="O895" s="2"/>
      <c r="P895" s="2"/>
      <c r="Q895" s="2"/>
    </row>
    <row r="896" spans="1:17" ht="13.5" customHeight="1" x14ac:dyDescent="0.25">
      <c r="A896" s="2"/>
      <c r="B896" s="2"/>
      <c r="C896" s="2"/>
      <c r="D896" s="2"/>
      <c r="J896" s="2"/>
      <c r="M896" s="6"/>
      <c r="N896" s="2"/>
      <c r="O896" s="2"/>
      <c r="P896" s="2"/>
      <c r="Q896" s="2"/>
    </row>
    <row r="897" spans="1:17" ht="13.5" customHeight="1" x14ac:dyDescent="0.25">
      <c r="A897" s="2"/>
      <c r="B897" s="2"/>
      <c r="C897" s="2"/>
      <c r="D897" s="2"/>
      <c r="J897" s="2"/>
      <c r="M897" s="6"/>
      <c r="N897" s="2"/>
      <c r="O897" s="2"/>
      <c r="P897" s="2"/>
      <c r="Q897" s="2"/>
    </row>
    <row r="898" spans="1:17" ht="13.5" customHeight="1" x14ac:dyDescent="0.25">
      <c r="A898" s="2"/>
      <c r="B898" s="2"/>
      <c r="C898" s="2"/>
      <c r="D898" s="2"/>
      <c r="J898" s="2"/>
      <c r="M898" s="6"/>
      <c r="N898" s="2"/>
      <c r="O898" s="2"/>
      <c r="P898" s="2"/>
      <c r="Q898" s="2"/>
    </row>
    <row r="899" spans="1:17" ht="13.5" customHeight="1" x14ac:dyDescent="0.25">
      <c r="A899" s="2"/>
      <c r="B899" s="2"/>
      <c r="C899" s="2"/>
      <c r="D899" s="2"/>
      <c r="J899" s="2"/>
      <c r="M899" s="6"/>
      <c r="N899" s="2"/>
      <c r="O899" s="2"/>
      <c r="P899" s="2"/>
      <c r="Q899" s="2"/>
    </row>
    <row r="900" spans="1:17" ht="13.5" customHeight="1" x14ac:dyDescent="0.25">
      <c r="A900" s="2"/>
      <c r="B900" s="2"/>
      <c r="C900" s="2"/>
      <c r="D900" s="2"/>
      <c r="J900" s="2"/>
      <c r="M900" s="6"/>
      <c r="N900" s="2"/>
      <c r="O900" s="2"/>
      <c r="P900" s="2"/>
      <c r="Q900" s="2"/>
    </row>
    <row r="901" spans="1:17" ht="13.5" customHeight="1" x14ac:dyDescent="0.25">
      <c r="A901" s="2"/>
      <c r="B901" s="2"/>
      <c r="C901" s="2"/>
      <c r="D901" s="2"/>
      <c r="J901" s="2"/>
      <c r="M901" s="6"/>
      <c r="N901" s="2"/>
      <c r="O901" s="2"/>
      <c r="P901" s="2"/>
      <c r="Q901" s="2"/>
    </row>
    <row r="902" spans="1:17" ht="13.5" customHeight="1" x14ac:dyDescent="0.25">
      <c r="A902" s="2"/>
      <c r="B902" s="2"/>
      <c r="C902" s="2"/>
      <c r="D902" s="2"/>
      <c r="J902" s="2"/>
      <c r="M902" s="6"/>
      <c r="N902" s="2"/>
      <c r="O902" s="2"/>
      <c r="P902" s="2"/>
      <c r="Q902" s="2"/>
    </row>
    <row r="903" spans="1:17" ht="13.5" customHeight="1" x14ac:dyDescent="0.25">
      <c r="A903" s="2"/>
      <c r="B903" s="2"/>
      <c r="C903" s="2"/>
      <c r="D903" s="2"/>
      <c r="J903" s="2"/>
      <c r="M903" s="6"/>
      <c r="N903" s="2"/>
      <c r="O903" s="2"/>
      <c r="P903" s="2"/>
      <c r="Q903" s="2"/>
    </row>
    <row r="904" spans="1:17" ht="13.5" customHeight="1" x14ac:dyDescent="0.25">
      <c r="A904" s="2"/>
      <c r="B904" s="2"/>
      <c r="C904" s="2"/>
      <c r="D904" s="2"/>
      <c r="J904" s="2"/>
      <c r="M904" s="6"/>
      <c r="N904" s="2"/>
      <c r="O904" s="2"/>
      <c r="P904" s="2"/>
      <c r="Q904" s="2"/>
    </row>
    <row r="905" spans="1:17" ht="13.5" customHeight="1" x14ac:dyDescent="0.25">
      <c r="A905" s="2"/>
      <c r="B905" s="2"/>
      <c r="C905" s="2"/>
      <c r="D905" s="2"/>
      <c r="J905" s="2"/>
      <c r="M905" s="6"/>
      <c r="N905" s="2"/>
      <c r="O905" s="2"/>
      <c r="P905" s="2"/>
      <c r="Q905" s="2"/>
    </row>
    <row r="906" spans="1:17" ht="13.5" customHeight="1" x14ac:dyDescent="0.25">
      <c r="A906" s="2"/>
      <c r="B906" s="2"/>
      <c r="C906" s="2"/>
      <c r="D906" s="2"/>
      <c r="J906" s="2"/>
      <c r="M906" s="6"/>
      <c r="N906" s="2"/>
      <c r="O906" s="2"/>
      <c r="P906" s="2"/>
      <c r="Q906" s="2"/>
    </row>
    <row r="907" spans="1:17" ht="13.5" customHeight="1" x14ac:dyDescent="0.25">
      <c r="A907" s="2"/>
      <c r="B907" s="2"/>
      <c r="C907" s="2"/>
      <c r="D907" s="2"/>
      <c r="J907" s="2"/>
      <c r="M907" s="6"/>
      <c r="N907" s="2"/>
      <c r="O907" s="2"/>
      <c r="P907" s="2"/>
      <c r="Q907" s="2"/>
    </row>
    <row r="908" spans="1:17" ht="13.5" customHeight="1" x14ac:dyDescent="0.25">
      <c r="A908" s="2"/>
      <c r="B908" s="2"/>
      <c r="C908" s="2"/>
      <c r="D908" s="2"/>
      <c r="J908" s="2"/>
      <c r="M908" s="6"/>
      <c r="N908" s="2"/>
      <c r="O908" s="2"/>
      <c r="P908" s="2"/>
      <c r="Q908" s="2"/>
    </row>
    <row r="909" spans="1:17" ht="13.5" customHeight="1" x14ac:dyDescent="0.25">
      <c r="A909" s="2"/>
      <c r="B909" s="2"/>
      <c r="C909" s="2"/>
      <c r="D909" s="2"/>
      <c r="J909" s="2"/>
      <c r="M909" s="6"/>
      <c r="N909" s="2"/>
      <c r="O909" s="2"/>
      <c r="P909" s="2"/>
      <c r="Q909" s="2"/>
    </row>
    <row r="910" spans="1:17" ht="13.5" customHeight="1" x14ac:dyDescent="0.25">
      <c r="A910" s="2"/>
      <c r="B910" s="2"/>
      <c r="C910" s="2"/>
      <c r="D910" s="2"/>
      <c r="J910" s="2"/>
      <c r="M910" s="6"/>
      <c r="N910" s="2"/>
      <c r="O910" s="2"/>
      <c r="P910" s="2"/>
      <c r="Q910" s="2"/>
    </row>
    <row r="911" spans="1:17" ht="13.5" customHeight="1" x14ac:dyDescent="0.25">
      <c r="A911" s="2"/>
      <c r="B911" s="2"/>
      <c r="C911" s="2"/>
      <c r="D911" s="2"/>
      <c r="J911" s="2"/>
      <c r="M911" s="6"/>
      <c r="N911" s="2"/>
      <c r="O911" s="2"/>
      <c r="P911" s="2"/>
      <c r="Q911" s="2"/>
    </row>
    <row r="912" spans="1:17" ht="13.5" customHeight="1" x14ac:dyDescent="0.25">
      <c r="A912" s="2"/>
      <c r="B912" s="2"/>
      <c r="C912" s="2"/>
      <c r="D912" s="2"/>
      <c r="J912" s="2"/>
      <c r="M912" s="6"/>
      <c r="N912" s="2"/>
      <c r="O912" s="2"/>
      <c r="P912" s="2"/>
      <c r="Q912" s="2"/>
    </row>
    <row r="913" spans="1:17" ht="13.5" customHeight="1" x14ac:dyDescent="0.25">
      <c r="A913" s="2"/>
      <c r="B913" s="2"/>
      <c r="C913" s="2"/>
      <c r="D913" s="2"/>
      <c r="J913" s="2"/>
      <c r="M913" s="6"/>
      <c r="N913" s="2"/>
      <c r="O913" s="2"/>
      <c r="P913" s="2"/>
      <c r="Q913" s="2"/>
    </row>
    <row r="914" spans="1:17" ht="13.5" customHeight="1" x14ac:dyDescent="0.25">
      <c r="A914" s="2"/>
      <c r="B914" s="2"/>
      <c r="C914" s="2"/>
      <c r="D914" s="2"/>
      <c r="J914" s="2"/>
      <c r="M914" s="6"/>
      <c r="N914" s="2"/>
      <c r="O914" s="2"/>
      <c r="P914" s="2"/>
      <c r="Q914" s="2"/>
    </row>
    <row r="915" spans="1:17" ht="13.5" customHeight="1" x14ac:dyDescent="0.25">
      <c r="A915" s="2"/>
      <c r="B915" s="2"/>
      <c r="C915" s="2"/>
      <c r="D915" s="2"/>
      <c r="J915" s="2"/>
      <c r="M915" s="6"/>
      <c r="N915" s="2"/>
      <c r="O915" s="2"/>
      <c r="P915" s="2"/>
      <c r="Q915" s="2"/>
    </row>
    <row r="916" spans="1:17" ht="13.5" customHeight="1" x14ac:dyDescent="0.25">
      <c r="A916" s="2"/>
      <c r="B916" s="2"/>
      <c r="C916" s="2"/>
      <c r="D916" s="2"/>
      <c r="J916" s="2"/>
      <c r="M916" s="6"/>
      <c r="N916" s="2"/>
      <c r="O916" s="2"/>
      <c r="P916" s="2"/>
      <c r="Q916" s="2"/>
    </row>
    <row r="917" spans="1:17" ht="13.5" customHeight="1" x14ac:dyDescent="0.25">
      <c r="A917" s="2"/>
      <c r="B917" s="2"/>
      <c r="C917" s="2"/>
      <c r="D917" s="2"/>
      <c r="J917" s="2"/>
      <c r="M917" s="6"/>
      <c r="N917" s="2"/>
      <c r="O917" s="2"/>
      <c r="P917" s="2"/>
      <c r="Q917" s="2"/>
    </row>
    <row r="918" spans="1:17" ht="13.5" customHeight="1" x14ac:dyDescent="0.25">
      <c r="A918" s="2"/>
      <c r="B918" s="2"/>
      <c r="C918" s="2"/>
      <c r="D918" s="2"/>
      <c r="J918" s="2"/>
      <c r="M918" s="6"/>
      <c r="N918" s="2"/>
      <c r="O918" s="2"/>
      <c r="P918" s="2"/>
      <c r="Q918" s="2"/>
    </row>
    <row r="919" spans="1:17" ht="13.5" customHeight="1" x14ac:dyDescent="0.25">
      <c r="A919" s="2"/>
      <c r="B919" s="2"/>
      <c r="C919" s="2"/>
      <c r="D919" s="2"/>
      <c r="J919" s="2"/>
      <c r="M919" s="6"/>
      <c r="N919" s="2"/>
      <c r="O919" s="2"/>
      <c r="P919" s="2"/>
      <c r="Q919" s="2"/>
    </row>
    <row r="920" spans="1:17" ht="13.5" customHeight="1" x14ac:dyDescent="0.25">
      <c r="A920" s="2"/>
      <c r="B920" s="2"/>
      <c r="C920" s="2"/>
      <c r="D920" s="2"/>
      <c r="J920" s="2"/>
      <c r="M920" s="6"/>
      <c r="N920" s="2"/>
      <c r="O920" s="2"/>
      <c r="P920" s="2"/>
      <c r="Q920" s="2"/>
    </row>
    <row r="921" spans="1:17" ht="13.5" customHeight="1" x14ac:dyDescent="0.25">
      <c r="A921" s="2"/>
      <c r="B921" s="2"/>
      <c r="C921" s="2"/>
      <c r="D921" s="2"/>
      <c r="J921" s="2"/>
      <c r="M921" s="6"/>
      <c r="N921" s="2"/>
      <c r="O921" s="2"/>
      <c r="P921" s="2"/>
      <c r="Q921" s="2"/>
    </row>
    <row r="922" spans="1:17" ht="13.5" customHeight="1" x14ac:dyDescent="0.25">
      <c r="A922" s="2"/>
      <c r="B922" s="2"/>
      <c r="C922" s="2"/>
      <c r="D922" s="2"/>
      <c r="J922" s="2"/>
      <c r="M922" s="6"/>
      <c r="N922" s="2"/>
      <c r="O922" s="2"/>
      <c r="P922" s="2"/>
      <c r="Q922" s="2"/>
    </row>
    <row r="923" spans="1:17" ht="13.5" customHeight="1" x14ac:dyDescent="0.25">
      <c r="A923" s="2"/>
      <c r="B923" s="2"/>
      <c r="C923" s="2"/>
      <c r="D923" s="2"/>
      <c r="J923" s="2"/>
      <c r="M923" s="6"/>
      <c r="N923" s="2"/>
      <c r="O923" s="2"/>
      <c r="P923" s="2"/>
      <c r="Q923" s="2"/>
    </row>
    <row r="924" spans="1:17" ht="13.5" customHeight="1" x14ac:dyDescent="0.25">
      <c r="A924" s="2"/>
      <c r="B924" s="2"/>
      <c r="C924" s="2"/>
      <c r="D924" s="2"/>
      <c r="J924" s="2"/>
      <c r="M924" s="6"/>
      <c r="N924" s="2"/>
      <c r="O924" s="2"/>
      <c r="P924" s="2"/>
      <c r="Q924" s="2"/>
    </row>
    <row r="925" spans="1:17" ht="13.5" customHeight="1" x14ac:dyDescent="0.25">
      <c r="A925" s="2"/>
      <c r="B925" s="2"/>
      <c r="C925" s="2"/>
      <c r="D925" s="2"/>
      <c r="J925" s="2"/>
      <c r="M925" s="6"/>
      <c r="N925" s="2"/>
      <c r="O925" s="2"/>
      <c r="P925" s="2"/>
      <c r="Q925" s="2"/>
    </row>
    <row r="926" spans="1:17" ht="13.5" customHeight="1" x14ac:dyDescent="0.25">
      <c r="A926" s="2"/>
      <c r="B926" s="2"/>
      <c r="C926" s="2"/>
      <c r="D926" s="2"/>
      <c r="J926" s="2"/>
      <c r="M926" s="6"/>
      <c r="N926" s="2"/>
      <c r="O926" s="2"/>
      <c r="P926" s="2"/>
      <c r="Q926" s="2"/>
    </row>
    <row r="927" spans="1:17" ht="13.5" customHeight="1" x14ac:dyDescent="0.25">
      <c r="A927" s="2"/>
      <c r="B927" s="2"/>
      <c r="C927" s="2"/>
      <c r="D927" s="2"/>
      <c r="J927" s="2"/>
      <c r="M927" s="6"/>
      <c r="N927" s="2"/>
      <c r="O927" s="2"/>
      <c r="P927" s="2"/>
      <c r="Q927" s="2"/>
    </row>
    <row r="928" spans="1:17" ht="13.5" customHeight="1" x14ac:dyDescent="0.25">
      <c r="A928" s="2"/>
      <c r="B928" s="2"/>
      <c r="C928" s="2"/>
      <c r="D928" s="2"/>
      <c r="J928" s="2"/>
      <c r="M928" s="6"/>
      <c r="N928" s="2"/>
      <c r="O928" s="2"/>
      <c r="P928" s="2"/>
      <c r="Q928" s="2"/>
    </row>
    <row r="929" spans="1:17" ht="13.5" customHeight="1" x14ac:dyDescent="0.25">
      <c r="A929" s="2"/>
      <c r="B929" s="2"/>
      <c r="C929" s="2"/>
      <c r="D929" s="2"/>
      <c r="J929" s="2"/>
      <c r="M929" s="6"/>
      <c r="N929" s="2"/>
      <c r="O929" s="2"/>
      <c r="P929" s="2"/>
      <c r="Q929" s="2"/>
    </row>
    <row r="930" spans="1:17" ht="13.5" customHeight="1" x14ac:dyDescent="0.25">
      <c r="A930" s="2"/>
      <c r="B930" s="2"/>
      <c r="C930" s="2"/>
      <c r="D930" s="2"/>
      <c r="J930" s="2"/>
      <c r="M930" s="6"/>
      <c r="N930" s="2"/>
      <c r="O930" s="2"/>
      <c r="P930" s="2"/>
      <c r="Q930" s="2"/>
    </row>
    <row r="931" spans="1:17" ht="13.5" customHeight="1" x14ac:dyDescent="0.25">
      <c r="A931" s="2"/>
      <c r="B931" s="2"/>
      <c r="C931" s="2"/>
      <c r="D931" s="2"/>
      <c r="J931" s="2"/>
      <c r="M931" s="6"/>
      <c r="N931" s="2"/>
      <c r="O931" s="2"/>
      <c r="P931" s="2"/>
      <c r="Q931" s="2"/>
    </row>
    <row r="932" spans="1:17" ht="13.5" customHeight="1" x14ac:dyDescent="0.25">
      <c r="A932" s="2"/>
      <c r="B932" s="2"/>
      <c r="C932" s="2"/>
      <c r="D932" s="2"/>
      <c r="J932" s="2"/>
      <c r="M932" s="6"/>
      <c r="N932" s="2"/>
      <c r="O932" s="2"/>
      <c r="P932" s="2"/>
      <c r="Q932" s="2"/>
    </row>
    <row r="933" spans="1:17" ht="13.5" customHeight="1" x14ac:dyDescent="0.25">
      <c r="A933" s="2"/>
      <c r="B933" s="2"/>
      <c r="C933" s="2"/>
      <c r="D933" s="2"/>
      <c r="J933" s="2"/>
      <c r="M933" s="6"/>
      <c r="N933" s="2"/>
      <c r="O933" s="2"/>
      <c r="P933" s="2"/>
      <c r="Q933" s="2"/>
    </row>
    <row r="934" spans="1:17" ht="13.5" customHeight="1" x14ac:dyDescent="0.25">
      <c r="A934" s="2"/>
      <c r="B934" s="2"/>
      <c r="C934" s="2"/>
      <c r="D934" s="2"/>
      <c r="J934" s="2"/>
      <c r="M934" s="6"/>
      <c r="N934" s="2"/>
      <c r="O934" s="2"/>
      <c r="P934" s="2"/>
      <c r="Q934" s="2"/>
    </row>
    <row r="935" spans="1:17" ht="13.5" customHeight="1" x14ac:dyDescent="0.25">
      <c r="A935" s="2"/>
      <c r="B935" s="2"/>
      <c r="C935" s="2"/>
      <c r="D935" s="2"/>
      <c r="J935" s="2"/>
      <c r="M935" s="6"/>
      <c r="N935" s="2"/>
      <c r="O935" s="2"/>
      <c r="P935" s="2"/>
      <c r="Q935" s="2"/>
    </row>
    <row r="936" spans="1:17" ht="13.5" customHeight="1" x14ac:dyDescent="0.25">
      <c r="A936" s="2"/>
      <c r="B936" s="2"/>
      <c r="C936" s="2"/>
      <c r="D936" s="2"/>
      <c r="J936" s="2"/>
      <c r="M936" s="6"/>
      <c r="N936" s="2"/>
      <c r="O936" s="2"/>
      <c r="P936" s="2"/>
      <c r="Q936" s="2"/>
    </row>
    <row r="937" spans="1:17" ht="13.5" customHeight="1" x14ac:dyDescent="0.25">
      <c r="A937" s="2"/>
      <c r="B937" s="2"/>
      <c r="C937" s="2"/>
      <c r="D937" s="2"/>
      <c r="J937" s="2"/>
      <c r="M937" s="6"/>
      <c r="N937" s="2"/>
      <c r="O937" s="2"/>
      <c r="P937" s="2"/>
      <c r="Q937" s="2"/>
    </row>
    <row r="938" spans="1:17" ht="13.5" customHeight="1" x14ac:dyDescent="0.25">
      <c r="A938" s="2"/>
      <c r="B938" s="2"/>
      <c r="C938" s="2"/>
      <c r="D938" s="2"/>
      <c r="J938" s="2"/>
      <c r="M938" s="6"/>
      <c r="N938" s="2"/>
      <c r="O938" s="2"/>
      <c r="P938" s="2"/>
      <c r="Q938" s="2"/>
    </row>
    <row r="939" spans="1:17" ht="13.5" customHeight="1" x14ac:dyDescent="0.25">
      <c r="A939" s="2"/>
      <c r="B939" s="2"/>
      <c r="C939" s="2"/>
      <c r="D939" s="2"/>
      <c r="J939" s="2"/>
      <c r="M939" s="6"/>
      <c r="N939" s="2"/>
      <c r="O939" s="2"/>
      <c r="P939" s="2"/>
      <c r="Q939" s="2"/>
    </row>
    <row r="940" spans="1:17" ht="13.5" customHeight="1" x14ac:dyDescent="0.25">
      <c r="A940" s="2"/>
      <c r="B940" s="2"/>
      <c r="C940" s="2"/>
      <c r="D940" s="2"/>
      <c r="J940" s="2"/>
      <c r="M940" s="6"/>
      <c r="N940" s="2"/>
      <c r="O940" s="2"/>
      <c r="P940" s="2"/>
      <c r="Q940" s="2"/>
    </row>
    <row r="941" spans="1:17" ht="13.5" customHeight="1" x14ac:dyDescent="0.25">
      <c r="A941" s="2"/>
      <c r="B941" s="2"/>
      <c r="C941" s="2"/>
      <c r="D941" s="2"/>
      <c r="J941" s="2"/>
      <c r="M941" s="6"/>
      <c r="N941" s="2"/>
      <c r="O941" s="2"/>
      <c r="P941" s="2"/>
      <c r="Q941" s="2"/>
    </row>
    <row r="942" spans="1:17" ht="13.5" customHeight="1" x14ac:dyDescent="0.25">
      <c r="A942" s="2"/>
      <c r="B942" s="2"/>
      <c r="C942" s="2"/>
      <c r="D942" s="2"/>
      <c r="J942" s="2"/>
      <c r="M942" s="6"/>
      <c r="N942" s="2"/>
      <c r="O942" s="2"/>
      <c r="P942" s="2"/>
      <c r="Q942" s="2"/>
    </row>
    <row r="943" spans="1:17" ht="13.5" customHeight="1" x14ac:dyDescent="0.25">
      <c r="A943" s="2"/>
      <c r="B943" s="2"/>
      <c r="C943" s="2"/>
      <c r="D943" s="2"/>
      <c r="J943" s="2"/>
      <c r="M943" s="6"/>
      <c r="N943" s="2"/>
      <c r="O943" s="2"/>
      <c r="P943" s="2"/>
      <c r="Q943" s="2"/>
    </row>
    <row r="944" spans="1:17" ht="13.5" customHeight="1" x14ac:dyDescent="0.25">
      <c r="A944" s="2"/>
      <c r="B944" s="2"/>
      <c r="C944" s="2"/>
      <c r="D944" s="2"/>
      <c r="J944" s="2"/>
      <c r="M944" s="6"/>
      <c r="N944" s="2"/>
      <c r="O944" s="2"/>
      <c r="P944" s="2"/>
      <c r="Q944" s="2"/>
    </row>
    <row r="945" spans="1:17" ht="13.5" customHeight="1" x14ac:dyDescent="0.25">
      <c r="A945" s="2"/>
      <c r="B945" s="2"/>
      <c r="C945" s="2"/>
      <c r="D945" s="2"/>
      <c r="J945" s="2"/>
      <c r="M945" s="6"/>
      <c r="N945" s="2"/>
      <c r="O945" s="2"/>
      <c r="P945" s="2"/>
      <c r="Q945" s="2"/>
    </row>
    <row r="946" spans="1:17" ht="13.5" customHeight="1" x14ac:dyDescent="0.25">
      <c r="A946" s="2"/>
      <c r="B946" s="2"/>
      <c r="C946" s="2"/>
      <c r="D946" s="2"/>
      <c r="J946" s="2"/>
      <c r="M946" s="6"/>
      <c r="N946" s="2"/>
      <c r="O946" s="2"/>
      <c r="P946" s="2"/>
      <c r="Q946" s="2"/>
    </row>
    <row r="947" spans="1:17" ht="13.5" customHeight="1" x14ac:dyDescent="0.25">
      <c r="A947" s="2"/>
      <c r="B947" s="2"/>
      <c r="C947" s="2"/>
      <c r="D947" s="2"/>
      <c r="J947" s="2"/>
      <c r="M947" s="6"/>
      <c r="N947" s="2"/>
      <c r="O947" s="2"/>
      <c r="P947" s="2"/>
      <c r="Q947" s="2"/>
    </row>
    <row r="948" spans="1:17" ht="13.5" customHeight="1" x14ac:dyDescent="0.25">
      <c r="A948" s="2"/>
      <c r="B948" s="2"/>
      <c r="C948" s="2"/>
      <c r="D948" s="2"/>
      <c r="J948" s="2"/>
      <c r="M948" s="6"/>
      <c r="N948" s="2"/>
      <c r="O948" s="2"/>
      <c r="P948" s="2"/>
      <c r="Q948" s="2"/>
    </row>
    <row r="949" spans="1:17" ht="13.5" customHeight="1" x14ac:dyDescent="0.25">
      <c r="A949" s="2"/>
      <c r="B949" s="2"/>
      <c r="C949" s="2"/>
      <c r="D949" s="2"/>
      <c r="J949" s="2"/>
      <c r="M949" s="6"/>
      <c r="N949" s="2"/>
      <c r="O949" s="2"/>
      <c r="P949" s="2"/>
      <c r="Q949" s="2"/>
    </row>
    <row r="950" spans="1:17" ht="13.5" customHeight="1" x14ac:dyDescent="0.25">
      <c r="A950" s="2"/>
      <c r="B950" s="2"/>
      <c r="C950" s="2"/>
      <c r="D950" s="2"/>
      <c r="J950" s="2"/>
      <c r="M950" s="6"/>
      <c r="N950" s="2"/>
      <c r="O950" s="2"/>
      <c r="P950" s="2"/>
      <c r="Q950" s="2"/>
    </row>
    <row r="951" spans="1:17" ht="13.5" customHeight="1" x14ac:dyDescent="0.25">
      <c r="A951" s="2"/>
      <c r="B951" s="2"/>
      <c r="C951" s="2"/>
      <c r="D951" s="2"/>
      <c r="J951" s="2"/>
      <c r="M951" s="6"/>
      <c r="N951" s="2"/>
      <c r="O951" s="2"/>
      <c r="P951" s="2"/>
      <c r="Q951" s="2"/>
    </row>
    <row r="952" spans="1:17" ht="13.5" customHeight="1" x14ac:dyDescent="0.25">
      <c r="A952" s="2"/>
      <c r="B952" s="2"/>
      <c r="C952" s="2"/>
      <c r="D952" s="2"/>
      <c r="J952" s="2"/>
      <c r="M952" s="6"/>
      <c r="N952" s="2"/>
      <c r="O952" s="2"/>
      <c r="P952" s="2"/>
      <c r="Q952" s="2"/>
    </row>
    <row r="953" spans="1:17" ht="13.5" customHeight="1" x14ac:dyDescent="0.25">
      <c r="A953" s="2"/>
      <c r="B953" s="2"/>
      <c r="C953" s="2"/>
      <c r="D953" s="2"/>
      <c r="J953" s="2"/>
      <c r="M953" s="6"/>
      <c r="N953" s="2"/>
      <c r="O953" s="2"/>
      <c r="P953" s="2"/>
      <c r="Q953" s="2"/>
    </row>
    <row r="954" spans="1:17" ht="13.5" customHeight="1" x14ac:dyDescent="0.25">
      <c r="A954" s="2"/>
      <c r="B954" s="2"/>
      <c r="C954" s="2"/>
      <c r="D954" s="2"/>
      <c r="J954" s="2"/>
      <c r="M954" s="6"/>
      <c r="N954" s="2"/>
      <c r="O954" s="2"/>
      <c r="P954" s="2"/>
      <c r="Q954" s="2"/>
    </row>
    <row r="955" spans="1:17" ht="13.5" customHeight="1" x14ac:dyDescent="0.25">
      <c r="A955" s="2"/>
      <c r="B955" s="2"/>
      <c r="C955" s="2"/>
      <c r="D955" s="2"/>
      <c r="J955" s="2"/>
      <c r="M955" s="6"/>
      <c r="N955" s="2"/>
      <c r="O955" s="2"/>
      <c r="P955" s="2"/>
      <c r="Q955" s="2"/>
    </row>
    <row r="956" spans="1:17" ht="13.5" customHeight="1" x14ac:dyDescent="0.25">
      <c r="A956" s="2"/>
      <c r="B956" s="2"/>
      <c r="C956" s="2"/>
      <c r="D956" s="2"/>
      <c r="J956" s="2"/>
      <c r="M956" s="6"/>
      <c r="N956" s="2"/>
      <c r="O956" s="2"/>
      <c r="P956" s="2"/>
      <c r="Q956" s="2"/>
    </row>
    <row r="957" spans="1:17" ht="13.5" customHeight="1" x14ac:dyDescent="0.25">
      <c r="A957" s="2"/>
      <c r="B957" s="2"/>
      <c r="C957" s="2"/>
      <c r="D957" s="2"/>
      <c r="J957" s="2"/>
      <c r="M957" s="6"/>
      <c r="N957" s="2"/>
      <c r="O957" s="2"/>
      <c r="P957" s="2"/>
      <c r="Q957" s="2"/>
    </row>
    <row r="958" spans="1:17" ht="13.5" customHeight="1" x14ac:dyDescent="0.25">
      <c r="A958" s="2"/>
      <c r="B958" s="2"/>
      <c r="C958" s="2"/>
      <c r="D958" s="2"/>
      <c r="J958" s="2"/>
      <c r="M958" s="6"/>
      <c r="N958" s="2"/>
      <c r="O958" s="2"/>
      <c r="P958" s="2"/>
      <c r="Q958" s="2"/>
    </row>
    <row r="959" spans="1:17" ht="13.5" customHeight="1" x14ac:dyDescent="0.25">
      <c r="A959" s="2"/>
      <c r="B959" s="2"/>
      <c r="C959" s="2"/>
      <c r="D959" s="2"/>
      <c r="J959" s="2"/>
      <c r="M959" s="6"/>
      <c r="N959" s="2"/>
      <c r="O959" s="2"/>
      <c r="P959" s="2"/>
      <c r="Q959" s="2"/>
    </row>
    <row r="960" spans="1:17" ht="13.5" customHeight="1" x14ac:dyDescent="0.25">
      <c r="A960" s="2"/>
      <c r="B960" s="2"/>
      <c r="C960" s="2"/>
      <c r="D960" s="2"/>
      <c r="J960" s="2"/>
      <c r="M960" s="6"/>
      <c r="N960" s="2"/>
      <c r="O960" s="2"/>
      <c r="P960" s="2"/>
      <c r="Q960" s="2"/>
    </row>
    <row r="961" spans="1:17" ht="13.5" customHeight="1" x14ac:dyDescent="0.25">
      <c r="A961" s="2"/>
      <c r="B961" s="2"/>
      <c r="C961" s="2"/>
      <c r="D961" s="2"/>
      <c r="J961" s="2"/>
      <c r="M961" s="6"/>
      <c r="N961" s="2"/>
      <c r="O961" s="2"/>
      <c r="P961" s="2"/>
      <c r="Q961" s="2"/>
    </row>
    <row r="962" spans="1:17" ht="13.5" customHeight="1" x14ac:dyDescent="0.25">
      <c r="A962" s="2"/>
      <c r="B962" s="2"/>
      <c r="C962" s="2"/>
      <c r="D962" s="2"/>
      <c r="J962" s="2"/>
      <c r="M962" s="6"/>
      <c r="N962" s="2"/>
      <c r="O962" s="2"/>
      <c r="P962" s="2"/>
      <c r="Q962" s="2"/>
    </row>
    <row r="963" spans="1:17" ht="13.5" customHeight="1" x14ac:dyDescent="0.25">
      <c r="A963" s="2"/>
      <c r="B963" s="2"/>
      <c r="C963" s="2"/>
      <c r="D963" s="2"/>
      <c r="J963" s="2"/>
      <c r="M963" s="6"/>
      <c r="N963" s="2"/>
      <c r="O963" s="2"/>
      <c r="P963" s="2"/>
      <c r="Q963" s="2"/>
    </row>
    <row r="964" spans="1:17" ht="13.5" customHeight="1" x14ac:dyDescent="0.25">
      <c r="A964" s="2"/>
      <c r="B964" s="2"/>
      <c r="C964" s="2"/>
      <c r="D964" s="2"/>
      <c r="J964" s="2"/>
      <c r="M964" s="6"/>
      <c r="N964" s="2"/>
      <c r="O964" s="2"/>
      <c r="P964" s="2"/>
      <c r="Q964" s="2"/>
    </row>
    <row r="965" spans="1:17" ht="13.5" customHeight="1" x14ac:dyDescent="0.25">
      <c r="A965" s="2"/>
      <c r="B965" s="2"/>
      <c r="C965" s="2"/>
      <c r="D965" s="2"/>
      <c r="J965" s="2"/>
      <c r="M965" s="6"/>
      <c r="N965" s="2"/>
      <c r="O965" s="2"/>
      <c r="P965" s="2"/>
      <c r="Q965" s="2"/>
    </row>
    <row r="966" spans="1:17" ht="13.5" customHeight="1" x14ac:dyDescent="0.25">
      <c r="A966" s="2"/>
      <c r="B966" s="2"/>
      <c r="C966" s="2"/>
      <c r="D966" s="2"/>
      <c r="J966" s="2"/>
      <c r="M966" s="6"/>
      <c r="N966" s="2"/>
      <c r="O966" s="2"/>
      <c r="P966" s="2"/>
      <c r="Q966" s="2"/>
    </row>
    <row r="967" spans="1:17" ht="13.5" customHeight="1" x14ac:dyDescent="0.25">
      <c r="A967" s="2"/>
      <c r="B967" s="2"/>
      <c r="C967" s="2"/>
      <c r="D967" s="2"/>
      <c r="J967" s="2"/>
      <c r="M967" s="6"/>
      <c r="N967" s="2"/>
      <c r="O967" s="2"/>
      <c r="P967" s="2"/>
      <c r="Q967" s="2"/>
    </row>
    <row r="968" spans="1:17" ht="13.5" customHeight="1" x14ac:dyDescent="0.25">
      <c r="A968" s="2"/>
      <c r="B968" s="2"/>
      <c r="C968" s="2"/>
      <c r="D968" s="2"/>
      <c r="J968" s="2"/>
      <c r="M968" s="6"/>
      <c r="N968" s="2"/>
      <c r="O968" s="2"/>
      <c r="P968" s="2"/>
      <c r="Q968" s="2"/>
    </row>
    <row r="969" spans="1:17" ht="13.5" customHeight="1" x14ac:dyDescent="0.25">
      <c r="A969" s="2"/>
      <c r="B969" s="2"/>
      <c r="C969" s="2"/>
      <c r="D969" s="2"/>
      <c r="J969" s="2"/>
      <c r="M969" s="6"/>
      <c r="N969" s="2"/>
      <c r="O969" s="2"/>
      <c r="P969" s="2"/>
      <c r="Q969" s="2"/>
    </row>
    <row r="970" spans="1:17" ht="13.5" customHeight="1" x14ac:dyDescent="0.25">
      <c r="A970" s="2"/>
      <c r="B970" s="2"/>
      <c r="C970" s="2"/>
      <c r="D970" s="2"/>
      <c r="J970" s="2"/>
      <c r="M970" s="6"/>
      <c r="N970" s="2"/>
      <c r="O970" s="2"/>
      <c r="P970" s="2"/>
      <c r="Q970" s="2"/>
    </row>
    <row r="971" spans="1:17" ht="13.5" customHeight="1" x14ac:dyDescent="0.25">
      <c r="A971" s="2"/>
      <c r="B971" s="2"/>
      <c r="C971" s="2"/>
      <c r="D971" s="2"/>
      <c r="J971" s="2"/>
      <c r="M971" s="6"/>
      <c r="N971" s="2"/>
      <c r="O971" s="2"/>
      <c r="P971" s="2"/>
      <c r="Q971" s="2"/>
    </row>
    <row r="972" spans="1:17" ht="13.5" customHeight="1" x14ac:dyDescent="0.25">
      <c r="A972" s="2"/>
      <c r="B972" s="2"/>
      <c r="C972" s="2"/>
      <c r="D972" s="2"/>
      <c r="J972" s="2"/>
      <c r="M972" s="6"/>
      <c r="N972" s="2"/>
      <c r="O972" s="2"/>
      <c r="P972" s="2"/>
      <c r="Q972" s="2"/>
    </row>
    <row r="973" spans="1:17" ht="13.5" customHeight="1" x14ac:dyDescent="0.25">
      <c r="A973" s="2"/>
      <c r="B973" s="2"/>
      <c r="C973" s="2"/>
      <c r="D973" s="2"/>
      <c r="J973" s="2"/>
      <c r="M973" s="6"/>
      <c r="N973" s="2"/>
      <c r="O973" s="2"/>
      <c r="P973" s="2"/>
      <c r="Q973" s="2"/>
    </row>
    <row r="974" spans="1:17" ht="13.5" customHeight="1" x14ac:dyDescent="0.25">
      <c r="A974" s="2"/>
      <c r="B974" s="2"/>
      <c r="C974" s="2"/>
      <c r="D974" s="2"/>
      <c r="J974" s="2"/>
      <c r="M974" s="6"/>
      <c r="N974" s="2"/>
      <c r="O974" s="2"/>
      <c r="P974" s="2"/>
      <c r="Q974" s="2"/>
    </row>
    <row r="975" spans="1:17" ht="13.5" customHeight="1" x14ac:dyDescent="0.25">
      <c r="A975" s="2"/>
      <c r="B975" s="2"/>
      <c r="C975" s="2"/>
      <c r="D975" s="2"/>
      <c r="J975" s="2"/>
      <c r="M975" s="6"/>
      <c r="N975" s="2"/>
      <c r="O975" s="2"/>
      <c r="P975" s="2"/>
      <c r="Q975" s="2"/>
    </row>
    <row r="976" spans="1:17" ht="13.5" customHeight="1" x14ac:dyDescent="0.25">
      <c r="A976" s="2"/>
      <c r="B976" s="2"/>
      <c r="C976" s="2"/>
      <c r="D976" s="2"/>
      <c r="J976" s="2"/>
      <c r="M976" s="6"/>
      <c r="N976" s="2"/>
      <c r="O976" s="2"/>
      <c r="P976" s="2"/>
      <c r="Q976" s="2"/>
    </row>
    <row r="977" spans="1:17" ht="13.5" customHeight="1" x14ac:dyDescent="0.25">
      <c r="A977" s="2"/>
      <c r="B977" s="2"/>
      <c r="C977" s="2"/>
      <c r="D977" s="2"/>
      <c r="J977" s="2"/>
      <c r="M977" s="6"/>
      <c r="N977" s="2"/>
      <c r="O977" s="2"/>
      <c r="P977" s="2"/>
      <c r="Q977" s="2"/>
    </row>
    <row r="978" spans="1:17" ht="13.5" customHeight="1" x14ac:dyDescent="0.25">
      <c r="A978" s="2"/>
      <c r="B978" s="2"/>
      <c r="C978" s="2"/>
      <c r="D978" s="2"/>
      <c r="J978" s="2"/>
      <c r="M978" s="6"/>
      <c r="N978" s="2"/>
      <c r="O978" s="2"/>
      <c r="P978" s="2"/>
      <c r="Q978" s="2"/>
    </row>
    <row r="979" spans="1:17" ht="13.5" customHeight="1" x14ac:dyDescent="0.25">
      <c r="A979" s="2"/>
      <c r="B979" s="2"/>
      <c r="C979" s="2"/>
      <c r="D979" s="2"/>
      <c r="J979" s="2"/>
      <c r="M979" s="6"/>
      <c r="N979" s="2"/>
      <c r="O979" s="2"/>
      <c r="P979" s="2"/>
      <c r="Q979" s="2"/>
    </row>
    <row r="980" spans="1:17" ht="13.5" customHeight="1" x14ac:dyDescent="0.25">
      <c r="A980" s="2"/>
      <c r="B980" s="2"/>
      <c r="C980" s="2"/>
      <c r="D980" s="2"/>
      <c r="J980" s="2"/>
      <c r="M980" s="6"/>
      <c r="N980" s="2"/>
      <c r="O980" s="2"/>
      <c r="P980" s="2"/>
      <c r="Q980" s="2"/>
    </row>
    <row r="981" spans="1:17" ht="13.5" customHeight="1" x14ac:dyDescent="0.25">
      <c r="A981" s="2"/>
      <c r="B981" s="2"/>
      <c r="C981" s="2"/>
      <c r="D981" s="2"/>
      <c r="J981" s="2"/>
      <c r="M981" s="6"/>
      <c r="N981" s="2"/>
      <c r="O981" s="2"/>
      <c r="P981" s="2"/>
      <c r="Q981" s="2"/>
    </row>
    <row r="982" spans="1:17" ht="13.5" customHeight="1" x14ac:dyDescent="0.25">
      <c r="A982" s="2"/>
      <c r="B982" s="2"/>
      <c r="C982" s="2"/>
      <c r="D982" s="2"/>
      <c r="J982" s="2"/>
      <c r="M982" s="6"/>
      <c r="N982" s="2"/>
      <c r="O982" s="2"/>
      <c r="P982" s="2"/>
      <c r="Q982" s="2"/>
    </row>
    <row r="983" spans="1:17" ht="13.5" customHeight="1" x14ac:dyDescent="0.25">
      <c r="A983" s="2"/>
      <c r="B983" s="2"/>
      <c r="C983" s="2"/>
      <c r="D983" s="2"/>
      <c r="J983" s="2"/>
      <c r="M983" s="6"/>
      <c r="N983" s="2"/>
      <c r="O983" s="2"/>
      <c r="P983" s="2"/>
      <c r="Q983" s="2"/>
    </row>
    <row r="984" spans="1:17" ht="13.5" customHeight="1" x14ac:dyDescent="0.25">
      <c r="A984" s="2"/>
      <c r="B984" s="2"/>
      <c r="C984" s="2"/>
      <c r="D984" s="2"/>
      <c r="J984" s="2"/>
      <c r="M984" s="6"/>
      <c r="N984" s="2"/>
      <c r="O984" s="2"/>
      <c r="P984" s="2"/>
      <c r="Q984" s="2"/>
    </row>
    <row r="985" spans="1:17" ht="13.5" customHeight="1" x14ac:dyDescent="0.25">
      <c r="A985" s="2"/>
      <c r="B985" s="2"/>
      <c r="C985" s="2"/>
      <c r="D985" s="2"/>
      <c r="J985" s="2"/>
      <c r="M985" s="6"/>
      <c r="N985" s="2"/>
      <c r="O985" s="2"/>
      <c r="P985" s="2"/>
      <c r="Q985" s="2"/>
    </row>
    <row r="986" spans="1:17" ht="13.5" customHeight="1" x14ac:dyDescent="0.25">
      <c r="A986" s="2"/>
      <c r="B986" s="2"/>
      <c r="C986" s="2"/>
      <c r="D986" s="2"/>
      <c r="J986" s="2"/>
      <c r="M986" s="6"/>
      <c r="N986" s="2"/>
      <c r="O986" s="2"/>
      <c r="P986" s="2"/>
      <c r="Q986" s="2"/>
    </row>
    <row r="987" spans="1:17" ht="13.5" customHeight="1" x14ac:dyDescent="0.25">
      <c r="A987" s="2"/>
      <c r="B987" s="2"/>
      <c r="C987" s="2"/>
      <c r="D987" s="2"/>
      <c r="J987" s="2"/>
      <c r="M987" s="6"/>
      <c r="N987" s="2"/>
      <c r="O987" s="2"/>
      <c r="P987" s="2"/>
      <c r="Q987" s="2"/>
    </row>
    <row r="988" spans="1:17" ht="13.5" customHeight="1" x14ac:dyDescent="0.25">
      <c r="A988" s="2"/>
      <c r="B988" s="2"/>
      <c r="C988" s="2"/>
      <c r="D988" s="2"/>
      <c r="J988" s="2"/>
      <c r="M988" s="6"/>
      <c r="N988" s="2"/>
      <c r="O988" s="2"/>
      <c r="P988" s="2"/>
      <c r="Q988" s="2"/>
    </row>
    <row r="989" spans="1:17" ht="13.5" customHeight="1" x14ac:dyDescent="0.25">
      <c r="A989" s="2"/>
      <c r="B989" s="2"/>
      <c r="C989" s="2"/>
      <c r="D989" s="2"/>
      <c r="J989" s="2"/>
      <c r="M989" s="6"/>
      <c r="N989" s="2"/>
      <c r="O989" s="2"/>
      <c r="P989" s="2"/>
      <c r="Q989" s="2"/>
    </row>
    <row r="990" spans="1:17" ht="13.5" customHeight="1" x14ac:dyDescent="0.25">
      <c r="A990" s="2"/>
      <c r="B990" s="2"/>
      <c r="C990" s="2"/>
      <c r="D990" s="2"/>
      <c r="J990" s="2"/>
      <c r="M990" s="6"/>
      <c r="N990" s="2"/>
      <c r="O990" s="2"/>
      <c r="P990" s="2"/>
      <c r="Q990" s="2"/>
    </row>
    <row r="991" spans="1:17" ht="13.5" customHeight="1" x14ac:dyDescent="0.25">
      <c r="A991" s="2"/>
      <c r="B991" s="2"/>
      <c r="C991" s="2"/>
      <c r="D991" s="2"/>
      <c r="J991" s="2"/>
      <c r="M991" s="6"/>
      <c r="N991" s="2"/>
      <c r="O991" s="2"/>
      <c r="P991" s="2"/>
      <c r="Q991" s="2"/>
    </row>
    <row r="992" spans="1:17" ht="13.5" customHeight="1" x14ac:dyDescent="0.25">
      <c r="A992" s="2"/>
      <c r="B992" s="2"/>
      <c r="C992" s="2"/>
      <c r="D992" s="2"/>
      <c r="J992" s="2"/>
      <c r="M992" s="6"/>
      <c r="N992" s="2"/>
      <c r="O992" s="2"/>
      <c r="P992" s="2"/>
      <c r="Q992" s="2"/>
    </row>
    <row r="993" spans="1:17" ht="13.5" customHeight="1" x14ac:dyDescent="0.25">
      <c r="A993" s="2"/>
      <c r="B993" s="2"/>
      <c r="C993" s="2"/>
      <c r="D993" s="2"/>
      <c r="J993" s="2"/>
      <c r="M993" s="6"/>
      <c r="N993" s="2"/>
      <c r="O993" s="2"/>
      <c r="P993" s="2"/>
      <c r="Q993" s="2"/>
    </row>
    <row r="994" spans="1:17" ht="13.5" customHeight="1" x14ac:dyDescent="0.25">
      <c r="A994" s="2"/>
      <c r="B994" s="2"/>
      <c r="C994" s="2"/>
      <c r="D994" s="2"/>
      <c r="J994" s="2"/>
      <c r="M994" s="6"/>
      <c r="N994" s="2"/>
      <c r="O994" s="2"/>
      <c r="P994" s="2"/>
      <c r="Q994" s="2"/>
    </row>
    <row r="995" spans="1:17" ht="13.5" customHeight="1" x14ac:dyDescent="0.25">
      <c r="A995" s="2"/>
      <c r="B995" s="2"/>
      <c r="C995" s="2"/>
      <c r="D995" s="2"/>
      <c r="J995" s="2"/>
      <c r="M995" s="6"/>
      <c r="N995" s="2"/>
      <c r="O995" s="2"/>
      <c r="P995" s="2"/>
      <c r="Q995" s="2"/>
    </row>
    <row r="996" spans="1:17" ht="13.5" customHeight="1" x14ac:dyDescent="0.25">
      <c r="A996" s="2"/>
      <c r="B996" s="2"/>
      <c r="C996" s="2"/>
      <c r="D996" s="2"/>
      <c r="J996" s="2"/>
      <c r="M996" s="6"/>
      <c r="N996" s="2"/>
      <c r="O996" s="2"/>
      <c r="P996" s="2"/>
      <c r="Q996" s="2"/>
    </row>
    <row r="997" spans="1:17" ht="13.5" customHeight="1" x14ac:dyDescent="0.25">
      <c r="A997" s="2"/>
      <c r="B997" s="2"/>
      <c r="C997" s="2"/>
      <c r="D997" s="2"/>
      <c r="J997" s="2"/>
      <c r="M997" s="6"/>
      <c r="N997" s="2"/>
      <c r="O997" s="2"/>
      <c r="P997" s="2"/>
      <c r="Q997" s="2"/>
    </row>
    <row r="998" spans="1:17" ht="13.5" customHeight="1" x14ac:dyDescent="0.25">
      <c r="A998" s="2"/>
      <c r="B998" s="2"/>
      <c r="C998" s="2"/>
      <c r="D998" s="2"/>
      <c r="J998" s="2"/>
      <c r="M998" s="6"/>
      <c r="N998" s="2"/>
      <c r="O998" s="2"/>
      <c r="P998" s="2"/>
      <c r="Q998" s="2"/>
    </row>
    <row r="999" spans="1:17" ht="13.5" customHeight="1" x14ac:dyDescent="0.25">
      <c r="A999" s="2"/>
      <c r="B999" s="2"/>
      <c r="C999" s="2"/>
      <c r="D999" s="2"/>
      <c r="J999" s="2"/>
      <c r="M999" s="6"/>
      <c r="N999" s="2"/>
      <c r="O999" s="2"/>
      <c r="P999" s="2"/>
      <c r="Q999" s="2"/>
    </row>
    <row r="1000" spans="1:17" ht="13.5" customHeight="1" x14ac:dyDescent="0.25">
      <c r="A1000" s="2"/>
      <c r="B1000" s="2"/>
      <c r="C1000" s="2"/>
      <c r="D1000" s="2"/>
      <c r="J1000" s="2"/>
      <c r="M1000" s="6"/>
      <c r="N1000" s="2"/>
      <c r="O1000" s="2"/>
      <c r="P1000" s="2"/>
      <c r="Q100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000"/>
  <sheetViews>
    <sheetView topLeftCell="H2" zoomScale="145" zoomScaleNormal="145" workbookViewId="0">
      <selection activeCell="U13" sqref="U13"/>
    </sheetView>
  </sheetViews>
  <sheetFormatPr defaultColWidth="12.42578125" defaultRowHeight="15" customHeight="1" x14ac:dyDescent="0.25"/>
  <cols>
    <col min="1" max="26" width="7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1</vt:i4>
      </vt:variant>
    </vt:vector>
  </HeadingPairs>
  <TitlesOfParts>
    <vt:vector size="60" baseType="lpstr">
      <vt:lpstr>Guide</vt:lpstr>
      <vt:lpstr>S3-Data</vt:lpstr>
      <vt:lpstr>S3-Chart</vt:lpstr>
      <vt:lpstr>S4-Data</vt:lpstr>
      <vt:lpstr>S4-Chart</vt:lpstr>
      <vt:lpstr>S5-Data</vt:lpstr>
      <vt:lpstr>S5-Chart</vt:lpstr>
      <vt:lpstr>S6-Data</vt:lpstr>
      <vt:lpstr>S6-Chart</vt:lpstr>
      <vt:lpstr>S7-Data</vt:lpstr>
      <vt:lpstr>S7-Chart</vt:lpstr>
      <vt:lpstr>S8-Data</vt:lpstr>
      <vt:lpstr>S8-Chart</vt:lpstr>
      <vt:lpstr>S9-Data</vt:lpstr>
      <vt:lpstr>S9-Chart</vt:lpstr>
      <vt:lpstr>S10-Data</vt:lpstr>
      <vt:lpstr>S10-Chart</vt:lpstr>
      <vt:lpstr>S11-Data</vt:lpstr>
      <vt:lpstr>S11-Chart</vt:lpstr>
      <vt:lpstr>S12-Data</vt:lpstr>
      <vt:lpstr>S12-Chart</vt:lpstr>
      <vt:lpstr>S13-Data</vt:lpstr>
      <vt:lpstr>S13-Chart</vt:lpstr>
      <vt:lpstr>S14-Data</vt:lpstr>
      <vt:lpstr>S14-Chart</vt:lpstr>
      <vt:lpstr>S15-Data</vt:lpstr>
      <vt:lpstr>S15-Chart</vt:lpstr>
      <vt:lpstr>S16-Data</vt:lpstr>
      <vt:lpstr>S16-Chart</vt:lpstr>
      <vt:lpstr>S17-Data</vt:lpstr>
      <vt:lpstr>S17-Charts</vt:lpstr>
      <vt:lpstr>S18-Data</vt:lpstr>
      <vt:lpstr>S18-Chart</vt:lpstr>
      <vt:lpstr>S19-Data</vt:lpstr>
      <vt:lpstr>S19-Chart</vt:lpstr>
      <vt:lpstr>S20-Data</vt:lpstr>
      <vt:lpstr>S20-Chart</vt:lpstr>
      <vt:lpstr>S22-Data</vt:lpstr>
      <vt:lpstr>S22-Charts</vt:lpstr>
      <vt:lpstr>S23-Data</vt:lpstr>
      <vt:lpstr>S23-Chart</vt:lpstr>
      <vt:lpstr>S24-Data</vt:lpstr>
      <vt:lpstr>S24-Chart</vt:lpstr>
      <vt:lpstr>S25-Data</vt:lpstr>
      <vt:lpstr>S25-Chart</vt:lpstr>
      <vt:lpstr>S26-Data</vt:lpstr>
      <vt:lpstr>S26-Chart</vt:lpstr>
      <vt:lpstr>S27-Data</vt:lpstr>
      <vt:lpstr>S27-Chart</vt:lpstr>
      <vt:lpstr>S28-Data</vt:lpstr>
      <vt:lpstr>S28-Chart</vt:lpstr>
      <vt:lpstr>S29-Data</vt:lpstr>
      <vt:lpstr>S29-Chart</vt:lpstr>
      <vt:lpstr>S30-Data</vt:lpstr>
      <vt:lpstr>S30-Charts</vt:lpstr>
      <vt:lpstr>S31-Data</vt:lpstr>
      <vt:lpstr>S31-Charts</vt:lpstr>
      <vt:lpstr>S32-Data</vt:lpstr>
      <vt:lpstr>S32-Chart</vt:lpstr>
      <vt:lpstr>'S26-Data'!alex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Stublen, Daniel</dc:creator>
  <cp:lastModifiedBy>Stublen, Daniel</cp:lastModifiedBy>
  <dcterms:created xsi:type="dcterms:W3CDTF">2017-05-26T16:20:54Z</dcterms:created>
  <dcterms:modified xsi:type="dcterms:W3CDTF">2017-11-14T19:37:02Z</dcterms:modified>
</cp:coreProperties>
</file>